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mc:AlternateContent xmlns:mc="http://schemas.openxmlformats.org/markup-compatibility/2006">
    <mc:Choice Requires="x15">
      <x15ac:absPath xmlns:x15ac="http://schemas.microsoft.com/office/spreadsheetml/2010/11/ac" url="\\SHICHOSON-ZAI\disk1\03-04 【決　算】財政状況資料集(H24～)\財政状況資料集(H29年度決算分)\10追加提出（市町村→県）\"/>
    </mc:Choice>
  </mc:AlternateContent>
  <xr:revisionPtr revIDLastSave="0" documentId="13_ncr:1_{65E66EEE-9A0D-4B09-AEAA-6195EB90A7B0}" xr6:coauthVersionLast="45" xr6:coauthVersionMax="45" xr10:uidLastSave="{00000000-0000-0000-0000-000000000000}"/>
  <bookViews>
    <workbookView xWindow="-108" yWindow="-108" windowWidth="23256" windowHeight="125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88" i="12" l="1"/>
  <c r="AP88" i="12"/>
  <c r="AF88" i="12"/>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BE34" i="10" l="1"/>
  <c r="BE35" i="10" s="1"/>
  <c r="BW34" i="10" l="1"/>
  <c r="BW35" i="10" l="1"/>
  <c r="BW36" i="10" s="1"/>
  <c r="BW37" i="10" s="1"/>
  <c r="BW38" i="10" s="1"/>
  <c r="BW39" i="10" s="1"/>
  <c r="BW40" i="10" s="1"/>
  <c r="BW41" i="10" s="1"/>
  <c r="BW42" i="10" s="1"/>
  <c r="CO34" i="10" l="1"/>
  <c r="CO35" i="10" s="1"/>
</calcChain>
</file>

<file path=xl/sharedStrings.xml><?xml version="1.0" encoding="utf-8"?>
<sst xmlns="http://schemas.openxmlformats.org/spreadsheetml/2006/main" count="1163" uniqueCount="603">
  <si>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</si>
  <si>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</si>
  <si>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</si>
  <si>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</si>
  <si>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</si>
  <si>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</si>
  <si>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</si>
  <si>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</si>
  <si>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</si>
  <si>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</si>
  <si>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</si>
  <si>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</si>
  <si>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</si>
  <si>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</si>
  <si>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</si>
  <si>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</si>
  <si>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</si>
  <si>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</si>
  <si>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</si>
  <si>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</si>
  <si>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</si>
  <si>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</si>
  <si>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</si>
  <si>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</si>
  <si>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</si>
  <si>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</si>
  <si>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</si>
  <si>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</si>
  <si>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</si>
  <si>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</si>
  <si>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</si>
  <si>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</si>
  <si>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</si>
  <si>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</si>
  <si>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</si>
  <si>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</si>
  <si>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</si>
  <si>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</si>
  <si>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</si>
  <si>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</si>
  <si>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</si>
  <si>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</si>
  <si>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</si>
  <si>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</si>
  <si>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</si>
  <si>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</si>
  <si>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</si>
  <si>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</si>
  <si>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</si>
  <si>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</si>
  <si>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</si>
  <si>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</si>
  <si>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</si>
  <si>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</si>
  <si>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</si>
  <si>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</si>
  <si>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</si>
  <si>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</si>
  <si>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</si>
  <si>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</si>
  <si>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</si>
  <si>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</si>
  <si>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</si>
  <si>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</si>
  <si>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</si>
  <si>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</si>
  <si>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</si>
  <si>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</si>
  <si>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</si>
  <si>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</si>
  <si>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</si>
  <si>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</si>
  <si>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</si>
  <si>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</si>
  <si>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</si>
  <si>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</si>
  <si>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</si>
  <si>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</si>
  <si>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</si>
  <si>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</si>
  <si>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</si>
  <si>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</si>
  <si>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</si>
  <si>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</si>
  <si>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</si>
  <si>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</si>
  <si>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</si>
  <si>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</si>
  <si>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</si>
  <si>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</si>
  <si>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</si>
  <si>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</si>
  <si>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椎葉村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</si>
  <si>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</si>
  <si>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</si>
  <si>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</si>
  <si>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</si>
  <si>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</si>
  <si>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</si>
  <si>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</si>
  <si>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</si>
  <si>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</si>
  <si>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</si>
  <si>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</si>
  <si>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</si>
  <si>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</si>
  <si>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</si>
  <si>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</si>
  <si>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</si>
  <si>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</si>
  <si>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</si>
  <si>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</si>
  <si>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</si>
  <si>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</si>
  <si>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</si>
  <si>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</si>
  <si>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</si>
  <si>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</si>
  <si>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</si>
  <si>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</si>
  <si>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</si>
  <si>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</si>
  <si>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</si>
  <si>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</si>
  <si>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</si>
  <si>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</si>
  <si>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</si>
  <si>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</si>
  <si>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</si>
  <si>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</si>
  <si>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</si>
  <si>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</si>
  <si>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</si>
  <si>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</si>
  <si>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</si>
  <si>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</si>
  <si>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</si>
  <si>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</si>
  <si>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</si>
  <si>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</si>
  <si>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</si>
  <si>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</si>
  <si>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</si>
  <si>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</si>
  <si>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</si>
  <si>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</si>
  <si>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</si>
  <si>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</si>
  <si>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</si>
  <si>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</si>
  <si>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</si>
  <si>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</si>
  <si>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</si>
  <si>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</si>
  <si>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</si>
  <si>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</si>
  <si>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</si>
  <si>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</si>
  <si>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</si>
  <si>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</si>
  <si>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</si>
  <si>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</si>
  <si>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</si>
  <si>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</si>
  <si>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</si>
  <si>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</si>
  <si>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</si>
  <si>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</si>
  <si>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</si>
  <si>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</si>
  <si>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</si>
  <si>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</si>
  <si>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</si>
  <si>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</si>
  <si>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</si>
  <si>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</si>
  <si>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</si>
  <si>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</si>
  <si>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</si>
  <si>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</si>
  <si>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</si>
  <si>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</si>
  <si>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</si>
  <si>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</si>
  <si>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</si>
  <si>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</si>
  <si>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</si>
  <si>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</si>
  <si>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</si>
  <si>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</si>
  <si>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</si>
  <si>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</si>
  <si>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</si>
  <si>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</si>
  <si>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</si>
  <si>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</si>
  <si>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</si>
  <si>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</si>
  <si>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</si>
  <si>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</si>
  <si>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</si>
  <si>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</si>
  <si>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</si>
  <si>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</si>
  <si>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</si>
  <si>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</si>
  <si>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</si>
  <si>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</si>
  <si>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</si>
  <si>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</si>
  <si>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</si>
  <si>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宮崎県椎葉村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</si>
  <si>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</si>
  <si>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</si>
  <si>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</si>
  <si>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</si>
  <si>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</si>
  <si>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</si>
  <si>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</si>
  <si>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</si>
  <si>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</si>
  <si>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</si>
  <si>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</si>
  <si>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</si>
  <si>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</si>
  <si>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</si>
  <si>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</si>
  <si>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</si>
  <si>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</si>
  <si>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</si>
  <si>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</si>
  <si>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</si>
  <si>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</si>
  <si>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</si>
  <si>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</si>
  <si>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</si>
  <si>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</si>
  <si>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</si>
  <si>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</si>
  <si>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</si>
  <si>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</si>
  <si>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</si>
  <si>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</si>
  <si>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</si>
  <si>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</si>
  <si>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</si>
  <si>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</si>
  <si>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</si>
  <si>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</si>
  <si>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</si>
  <si>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</si>
  <si>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</si>
  <si>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</si>
  <si>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</si>
  <si>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</si>
  <si>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</si>
  <si>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</si>
  <si>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</si>
  <si>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</si>
  <si>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</si>
  <si>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</si>
  <si>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</si>
  <si>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</si>
  <si>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</si>
  <si>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</si>
  <si>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</si>
  <si>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</si>
  <si>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</si>
  <si>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</si>
  <si>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</si>
  <si>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</si>
  <si>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</si>
  <si>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</si>
  <si>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</si>
  <si>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</si>
  <si>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</si>
  <si>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</si>
  <si>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</si>
  <si>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</si>
  <si>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</si>
  <si>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</si>
  <si>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</si>
  <si>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</si>
  <si>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</si>
  <si>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</si>
  <si>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</si>
  <si>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</si>
  <si>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</si>
  <si>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</si>
  <si>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</si>
  <si>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</si>
  <si>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</si>
  <si>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</si>
  <si>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</si>
  <si>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</si>
  <si>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</si>
  <si>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</si>
  <si>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</si>
  <si>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</si>
  <si>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</si>
  <si>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</si>
  <si>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</si>
  <si>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</si>
  <si>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</si>
  <si>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</si>
  <si>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</si>
  <si>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</si>
  <si>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</si>
  <si>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</si>
  <si>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</si>
  <si>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</si>
  <si>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</si>
  <si>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</si>
  <si>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</si>
  <si>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</si>
  <si>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</si>
  <si>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</si>
  <si>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</si>
  <si>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</si>
  <si>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</si>
  <si>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</si>
  <si>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</si>
  <si>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</si>
  <si>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</si>
  <si>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</si>
  <si>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</si>
  <si>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</si>
  <si>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</si>
  <si>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</si>
  <si>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</si>
  <si>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</si>
  <si>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</si>
  <si>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</si>
  <si>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</si>
  <si>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</si>
  <si>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</si>
  <si>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</si>
  <si>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</si>
  <si>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</si>
  <si>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</si>
  <si>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</si>
  <si>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</si>
  <si>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</si>
  <si>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</si>
  <si>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</si>
  <si>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</si>
  <si>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</si>
  <si>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</si>
  <si>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</si>
  <si>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</si>
  <si>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</si>
  <si>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</si>
  <si>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</si>
  <si>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</si>
  <si>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</si>
  <si>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</si>
  <si>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</si>
  <si>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</si>
  <si>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</si>
  <si>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</si>
  <si>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</si>
  <si>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宮崎県椎葉村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</si>
  <si>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</si>
  <si>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</si>
  <si>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</si>
  <si>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</si>
  <si>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</si>
  <si>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</si>
  <si>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</si>
  <si>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</si>
  <si>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</si>
  <si>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</si>
  <si>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</si>
  <si>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</si>
  <si>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</si>
  <si>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</si>
  <si>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</si>
  <si>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</si>
  <si>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</si>
  <si>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</si>
  <si>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</si>
  <si>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</si>
  <si>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</si>
  <si>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</si>
  <si>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</si>
  <si>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</si>
  <si>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</si>
  <si>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</si>
  <si>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</si>
  <si>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</si>
  <si>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</si>
  <si>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</si>
  <si>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</si>
  <si>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</si>
  <si>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</si>
  <si>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</si>
  <si>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</si>
  <si>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</si>
  <si>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</si>
  <si>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介護サービス事業</t>
    <phoneticPr fontId="5"/>
  </si>
  <si>
    <t>国民健康保険病院事業</t>
    <phoneticPr fontId="5"/>
  </si>
  <si>
    <t>法適用企業</t>
    <phoneticPr fontId="5"/>
  </si>
  <si>
    <t>簡易水道事業</t>
    <phoneticPr fontId="5"/>
  </si>
  <si>
    <t>法非適用企業</t>
    <phoneticPr fontId="5"/>
  </si>
  <si>
    <t>電気事業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</si>
  <si>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</si>
  <si>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</si>
  <si>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</si>
  <si>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</si>
  <si>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</si>
  <si>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</si>
  <si>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</si>
  <si>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</si>
  <si>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</si>
  <si>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</si>
  <si>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</si>
  <si>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</si>
  <si>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</si>
  <si>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</si>
  <si>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</si>
  <si>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</si>
  <si>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</si>
  <si>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</si>
  <si>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</si>
  <si>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</si>
  <si>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</si>
  <si>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</si>
  <si>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</si>
  <si>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</si>
  <si>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</si>
  <si>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</si>
  <si>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</si>
  <si>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</si>
  <si>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</si>
  <si>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</si>
  <si>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</si>
  <si>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</si>
  <si>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</si>
  <si>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</si>
  <si>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</si>
  <si>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</si>
  <si>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</si>
  <si>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</si>
  <si>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</si>
  <si>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</si>
  <si>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</si>
  <si>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</si>
  <si>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</si>
  <si>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</si>
  <si>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</si>
  <si>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</si>
  <si>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</si>
  <si>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</si>
  <si>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</si>
  <si>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</si>
  <si>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</si>
  <si>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</si>
  <si>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</si>
  <si>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</si>
  <si>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</si>
  <si>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</si>
  <si>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</si>
  <si>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</si>
  <si>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</si>
  <si>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</si>
  <si>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国民健康保険病院事業</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</si>
  <si>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</si>
  <si>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介護サービス事業</t>
    <phoneticPr fontId="5"/>
  </si>
  <si>
    <t>(Ｆ)</t>
    <phoneticPr fontId="5"/>
  </si>
  <si>
    <t>介護保険事業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</si>
  <si>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</si>
  <si>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</si>
  <si>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</si>
  <si>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</si>
  <si>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</si>
  <si>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</si>
  <si>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</si>
  <si>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</si>
  <si>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</si>
  <si>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</si>
  <si>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</si>
  <si>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</si>
  <si>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</si>
  <si>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</si>
  <si>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</si>
  <si>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</si>
  <si>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</si>
  <si>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</si>
  <si>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</si>
  <si>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</si>
  <si>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</si>
  <si>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</si>
  <si>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</si>
  <si>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</si>
  <si>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</si>
  <si>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</si>
  <si>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</si>
  <si>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</si>
  <si>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</si>
  <si>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</si>
  <si>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</si>
  <si>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</si>
  <si>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</si>
  <si>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</si>
  <si>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</si>
  <si>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</si>
  <si>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</si>
  <si>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</si>
  <si>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</si>
  <si>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</si>
  <si>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</si>
  <si>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</si>
  <si>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</si>
  <si>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</si>
  <si>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</si>
  <si>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</si>
  <si>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</si>
  <si>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</si>
  <si>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</si>
  <si>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</si>
  <si>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</si>
  <si>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</si>
  <si>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</si>
  <si>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</si>
  <si>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</si>
  <si>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</si>
  <si>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</si>
  <si>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</si>
  <si>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</si>
  <si>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</si>
  <si>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</si>
  <si>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</si>
  <si>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</si>
  <si>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</si>
  <si>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</si>
  <si>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</si>
  <si>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</si>
  <si>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</si>
  <si>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</si>
  <si>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</si>
  <si>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</si>
  <si>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</si>
  <si>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</si>
  <si>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</si>
  <si>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</si>
  <si>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</si>
  <si>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</si>
  <si>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</si>
  <si>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</si>
  <si>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</si>
  <si>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</si>
  <si>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</si>
  <si>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</si>
  <si>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</si>
  <si>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</si>
  <si>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4.80</t>
  </si>
  <si>
    <t>▲ 9.18</t>
  </si>
  <si>
    <t>▲ 0.40</t>
  </si>
  <si>
    <t>国民健康保険病院事業</t>
  </si>
  <si>
    <t>一般会計</t>
  </si>
  <si>
    <t>電気事業</t>
  </si>
  <si>
    <t>国民健康保険事業</t>
  </si>
  <si>
    <t>介護保険事業</t>
  </si>
  <si>
    <t>簡易水道事業</t>
  </si>
  <si>
    <t>ケーブルネットワーク事業</t>
  </si>
  <si>
    <t>▲ 1.15</t>
  </si>
  <si>
    <t>▲ 1.46</t>
  </si>
  <si>
    <t>▲ 1.28</t>
  </si>
  <si>
    <t>介護サービス事業</t>
  </si>
  <si>
    <t>その他会計（赤字）</t>
  </si>
  <si>
    <t>その他会計（黒字）</t>
  </si>
  <si>
    <t>-</t>
    <phoneticPr fontId="2"/>
  </si>
  <si>
    <t>日向東臼杵広域連合</t>
    <rPh sb="0" eb="2">
      <t>ヒュウガ</t>
    </rPh>
    <rPh sb="2" eb="5">
      <t>ヒガシウスキ</t>
    </rPh>
    <rPh sb="5" eb="7">
      <t>コウイキ</t>
    </rPh>
    <rPh sb="7" eb="9">
      <t>レンゴウ</t>
    </rPh>
    <phoneticPr fontId="2"/>
  </si>
  <si>
    <t>入郷地区衛生組合</t>
    <rPh sb="0" eb="1">
      <t>イ</t>
    </rPh>
    <rPh sb="1" eb="2">
      <t>ゴウ</t>
    </rPh>
    <rPh sb="2" eb="4">
      <t>チク</t>
    </rPh>
    <rPh sb="4" eb="6">
      <t>エイセイ</t>
    </rPh>
    <rPh sb="6" eb="8">
      <t>クミアイ</t>
    </rPh>
    <phoneticPr fontId="2"/>
  </si>
  <si>
    <t>宮崎県北部広域行政事務組合（一般）</t>
    <rPh sb="0" eb="3">
      <t>ミヤザキケン</t>
    </rPh>
    <rPh sb="3" eb="5">
      <t>ホクブ</t>
    </rPh>
    <rPh sb="5" eb="7">
      <t>コウイキ</t>
    </rPh>
    <rPh sb="7" eb="9">
      <t>ギョウセイ</t>
    </rPh>
    <rPh sb="9" eb="11">
      <t>ジム</t>
    </rPh>
    <rPh sb="11" eb="13">
      <t>クミアイ</t>
    </rPh>
    <rPh sb="14" eb="16">
      <t>イッパン</t>
    </rPh>
    <phoneticPr fontId="2"/>
  </si>
  <si>
    <t>宮崎県北部広域行政事務組合（特別）</t>
    <rPh sb="0" eb="3">
      <t>ミヤザキケン</t>
    </rPh>
    <rPh sb="3" eb="5">
      <t>ホクブ</t>
    </rPh>
    <rPh sb="5" eb="7">
      <t>コウイキ</t>
    </rPh>
    <rPh sb="7" eb="9">
      <t>ギョウセイ</t>
    </rPh>
    <rPh sb="9" eb="11">
      <t>ジム</t>
    </rPh>
    <rPh sb="11" eb="13">
      <t>クミアイ</t>
    </rPh>
    <rPh sb="14" eb="16">
      <t>トクベツ</t>
    </rPh>
    <phoneticPr fontId="2"/>
  </si>
  <si>
    <t>後期高齢者医療広域連合（一般）</t>
    <rPh sb="0" eb="2">
      <t>コウキ</t>
    </rPh>
    <rPh sb="2" eb="5">
      <t>コウレイシャ</t>
    </rPh>
    <rPh sb="5" eb="7">
      <t>イリョウ</t>
    </rPh>
    <rPh sb="7" eb="9">
      <t>コウイキ</t>
    </rPh>
    <rPh sb="9" eb="11">
      <t>レンゴウ</t>
    </rPh>
    <rPh sb="12" eb="14">
      <t>イッパン</t>
    </rPh>
    <phoneticPr fontId="2"/>
  </si>
  <si>
    <t>後期高齢者医療広域連合（特別）</t>
    <rPh sb="0" eb="2">
      <t>コウキ</t>
    </rPh>
    <rPh sb="2" eb="5">
      <t>コウレイシャ</t>
    </rPh>
    <rPh sb="5" eb="7">
      <t>イリョウ</t>
    </rPh>
    <rPh sb="7" eb="9">
      <t>コウイキ</t>
    </rPh>
    <rPh sb="9" eb="11">
      <t>レンゴウ</t>
    </rPh>
    <rPh sb="12" eb="14">
      <t>トクベツ</t>
    </rPh>
    <phoneticPr fontId="2"/>
  </si>
  <si>
    <t>宮崎県市町村総合事務組合（一般）</t>
    <rPh sb="0" eb="3">
      <t>ミヤザキケン</t>
    </rPh>
    <rPh sb="3" eb="6">
      <t>シチョウソン</t>
    </rPh>
    <rPh sb="6" eb="8">
      <t>ソウゴウ</t>
    </rPh>
    <rPh sb="8" eb="10">
      <t>ジム</t>
    </rPh>
    <rPh sb="10" eb="12">
      <t>クミアイ</t>
    </rPh>
    <rPh sb="13" eb="15">
      <t>イッパン</t>
    </rPh>
    <phoneticPr fontId="2"/>
  </si>
  <si>
    <t>宮崎県市町村総合事務組合（特別）</t>
    <rPh sb="0" eb="3">
      <t>ミヤザキケン</t>
    </rPh>
    <rPh sb="3" eb="6">
      <t>シチョウソン</t>
    </rPh>
    <rPh sb="6" eb="8">
      <t>ソウゴウ</t>
    </rPh>
    <rPh sb="8" eb="10">
      <t>ジム</t>
    </rPh>
    <rPh sb="10" eb="12">
      <t>クミアイ</t>
    </rPh>
    <rPh sb="13" eb="15">
      <t>トクベツ</t>
    </rPh>
    <phoneticPr fontId="2"/>
  </si>
  <si>
    <t>宮崎県自治会館管理組合</t>
    <rPh sb="0" eb="3">
      <t>ミヤザキケン</t>
    </rPh>
    <rPh sb="3" eb="5">
      <t>ジチ</t>
    </rPh>
    <rPh sb="5" eb="7">
      <t>カイカン</t>
    </rPh>
    <rPh sb="7" eb="9">
      <t>カンリ</t>
    </rPh>
    <rPh sb="9" eb="11">
      <t>クミアイ</t>
    </rPh>
    <phoneticPr fontId="2"/>
  </si>
  <si>
    <t>耳川広域森林組合</t>
    <rPh sb="0" eb="2">
      <t>ミミカワ</t>
    </rPh>
    <rPh sb="2" eb="4">
      <t>コウイキ</t>
    </rPh>
    <rPh sb="4" eb="6">
      <t>シンリン</t>
    </rPh>
    <rPh sb="6" eb="8">
      <t>クミアイ</t>
    </rPh>
    <phoneticPr fontId="2"/>
  </si>
  <si>
    <t>宮崎県林業公社</t>
    <rPh sb="0" eb="3">
      <t>ミヤザキケン</t>
    </rPh>
    <rPh sb="3" eb="5">
      <t>リンギョウ</t>
    </rPh>
    <rPh sb="5" eb="7">
      <t>コウシャ</t>
    </rPh>
    <phoneticPr fontId="2"/>
  </si>
  <si>
    <t>○</t>
    <phoneticPr fontId="2"/>
  </si>
  <si>
    <t>ふるさと振興基金</t>
    <rPh sb="4" eb="6">
      <t>シンコウ</t>
    </rPh>
    <rPh sb="6" eb="8">
      <t>キキン</t>
    </rPh>
    <phoneticPr fontId="11"/>
  </si>
  <si>
    <t>過疎地域自立促進基金</t>
    <rPh sb="0" eb="2">
      <t>カソ</t>
    </rPh>
    <rPh sb="2" eb="4">
      <t>チイキ</t>
    </rPh>
    <rPh sb="4" eb="6">
      <t>ジリツ</t>
    </rPh>
    <rPh sb="6" eb="8">
      <t>ソクシン</t>
    </rPh>
    <rPh sb="8" eb="10">
      <t>キキン</t>
    </rPh>
    <phoneticPr fontId="11"/>
  </si>
  <si>
    <t>地域福祉基金</t>
    <rPh sb="0" eb="2">
      <t>チイキ</t>
    </rPh>
    <rPh sb="2" eb="4">
      <t>フクシ</t>
    </rPh>
    <rPh sb="4" eb="6">
      <t>キキン</t>
    </rPh>
    <phoneticPr fontId="11"/>
  </si>
  <si>
    <t>公共施設等整備基金</t>
    <rPh sb="0" eb="2">
      <t>コウキョウ</t>
    </rPh>
    <rPh sb="2" eb="5">
      <t>シセツトウ</t>
    </rPh>
    <rPh sb="5" eb="7">
      <t>セイビ</t>
    </rPh>
    <rPh sb="7" eb="9">
      <t>キキン</t>
    </rPh>
    <phoneticPr fontId="11"/>
  </si>
  <si>
    <t>公有林基金</t>
    <rPh sb="0" eb="3">
      <t>コウユウリン</t>
    </rPh>
    <rPh sb="3" eb="5">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</si>
  <si>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</si>
  <si>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</si>
  <si>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</si>
  <si>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将来負担比率では、社会資本等形成に係る世代間の負担割合は算出不可となっている。
社会資本形成を行った有形固定資産について、将来世代の負担が重くならないように、将来負担比率に注意していく必要がある。</t>
    <rPh sb="0" eb="2">
      <t>ショウライ</t>
    </rPh>
    <rPh sb="2" eb="4">
      <t>フタン</t>
    </rPh>
    <rPh sb="4" eb="6">
      <t>ヒリツ</t>
    </rPh>
    <rPh sb="9" eb="11">
      <t>シャカイ</t>
    </rPh>
    <rPh sb="11" eb="13">
      <t>シホン</t>
    </rPh>
    <rPh sb="13" eb="14">
      <t>ナド</t>
    </rPh>
    <rPh sb="14" eb="16">
      <t>ケイセイ</t>
    </rPh>
    <rPh sb="17" eb="18">
      <t>カカワ</t>
    </rPh>
    <rPh sb="19" eb="22">
      <t>セダイカン</t>
    </rPh>
    <rPh sb="23" eb="25">
      <t>フタン</t>
    </rPh>
    <rPh sb="25" eb="27">
      <t>ワリアイ</t>
    </rPh>
    <rPh sb="28" eb="30">
      <t>サンシュツ</t>
    </rPh>
    <rPh sb="30" eb="32">
      <t>フカ</t>
    </rPh>
    <rPh sb="40" eb="42">
      <t>シャカイ</t>
    </rPh>
    <rPh sb="42" eb="44">
      <t>シホン</t>
    </rPh>
    <rPh sb="44" eb="46">
      <t>ケイセイ</t>
    </rPh>
    <rPh sb="47" eb="48">
      <t>オコナ</t>
    </rPh>
    <rPh sb="50" eb="52">
      <t>ユウケイ</t>
    </rPh>
    <rPh sb="52" eb="54">
      <t>コテイ</t>
    </rPh>
    <rPh sb="54" eb="56">
      <t>シサン</t>
    </rPh>
    <rPh sb="61" eb="63">
      <t>ショウライ</t>
    </rPh>
    <rPh sb="63" eb="65">
      <t>セダイ</t>
    </rPh>
    <rPh sb="66" eb="68">
      <t>フタン</t>
    </rPh>
    <rPh sb="69" eb="70">
      <t>オモ</t>
    </rPh>
    <rPh sb="79" eb="81">
      <t>ショウライ</t>
    </rPh>
    <rPh sb="81" eb="83">
      <t>フタン</t>
    </rPh>
    <rPh sb="83" eb="85">
      <t>ヒリツ</t>
    </rPh>
    <rPh sb="86" eb="88">
      <t>チュウイ</t>
    </rPh>
    <rPh sb="92" eb="94">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</si>
  <si>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</si>
  <si>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</si>
  <si>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</si>
  <si>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</si>
  <si>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</si>
  <si>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</si>
  <si>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</si>
  <si>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</si>
  <si>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</si>
  <si>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r>
      <rPr>
        <sz val="11"/>
        <rFont val="ＭＳ Ｐゴシック"/>
        <family val="3"/>
        <charset val="128"/>
      </rPr>
      <t>将来負担比率は算出不可、実質公債費比率は類似団体内平均値を上回っている状況である。
将来負担比率については、充当可能基金が増加したことによるものである。</t>
    </r>
    <r>
      <rPr>
        <sz val="11"/>
        <color rgb="FFFF0000"/>
        <rFont val="ＭＳ Ｐゴシック"/>
        <family val="3"/>
        <charset val="128"/>
      </rPr>
      <t xml:space="preserve">
</t>
    </r>
    <r>
      <rPr>
        <sz val="11"/>
        <rFont val="ＭＳ Ｐゴシック"/>
        <family val="3"/>
        <charset val="128"/>
      </rPr>
      <t>また、実質公債費比率については0.4ポイント増加したが、これは、過年度借り入れを行った地方債の元利償還金の元金償還が開始されたことに伴うものである。今後、実質公債費比率については分母要因である標準税収入額等、普通交付税および臨時財政対策債について減少傾向にある一方、分子要因である元利償還金や準元利償還金は増加していく見込みである。以上のようなことから、同比率は今後も増加していく見込みであるが、ピークについては令和3～4年度であり、それ以降については地方債借入額を抑えることで減少していく見込みである。</t>
    </r>
    <rPh sb="7" eb="9">
      <t>サンシュツ</t>
    </rPh>
    <rPh sb="9" eb="11">
      <t>フカ</t>
    </rPh>
    <rPh sb="283" eb="285">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</si>
</sst>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5"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0" fontId="34"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AF3A-4331-9D98-8EEDD6C268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663465</c:v>
                </c:pt>
                <c:pt idx="1">
                  <c:v>638024</c:v>
                </c:pt>
                <c:pt idx="2">
                  <c:v>604337</c:v>
                </c:pt>
                <c:pt idx="3">
                  <c:v>648917</c:v>
                </c:pt>
                <c:pt idx="4">
                  <c:v>471290</c:v>
                </c:pt>
              </c:numCache>
            </c:numRef>
          </c:val>
          <c:smooth val="0"/>
          <c:extLst>
            <c:ext xmlns:c16="http://schemas.microsoft.com/office/drawing/2014/chart" uri="{C3380CC4-5D6E-409C-BE32-E72D297353CC}">
              <c16:uniqueId val="{00000001-AF3A-4331-9D98-8EEDD6C268F2}"/>
            </c:ext>
          </c:extLst>
        </c:ser>
        <c:dLbls>
          <c:showLegendKey val="0"/>
          <c:showVal val="0"/>
          <c:showCatName val="0"/>
          <c:showSerName val="0"/>
          <c:showPercent val="0"/>
          <c:showBubbleSize val="0"/>
        </c:dLbls>
        <c:marker val="1"/>
        <c:smooth val="0"/>
        <c:axId val="387491048"/>
        <c:axId val="391603384"/>
      </c:lineChart>
      <c:catAx>
        <c:axId val="387491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1603384"/>
        <c:crosses val="autoZero"/>
        <c:auto val="1"/>
        <c:lblAlgn val="ctr"/>
        <c:lblOffset val="100"/>
        <c:tickLblSkip val="1"/>
        <c:tickMarkSkip val="1"/>
        <c:noMultiLvlLbl val="0"/>
      </c:catAx>
      <c:valAx>
        <c:axId val="391603384"/>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7491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10.81</c:v>
                </c:pt>
                <c:pt idx="1">
                  <c:v>6.04</c:v>
                </c:pt>
                <c:pt idx="2">
                  <c:v>5.73</c:v>
                </c:pt>
                <c:pt idx="3">
                  <c:v>5.84</c:v>
                </c:pt>
                <c:pt idx="4">
                  <c:v>5.67</c:v>
                </c:pt>
              </c:numCache>
            </c:numRef>
          </c:val>
          <c:extLst>
            <c:ext xmlns:c16="http://schemas.microsoft.com/office/drawing/2014/chart" uri="{C3380CC4-5D6E-409C-BE32-E72D297353CC}">
              <c16:uniqueId val="{00000000-F8FB-4A92-9478-9398C11D3D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49.36</c:v>
                </c:pt>
                <c:pt idx="1">
                  <c:v>59.53</c:v>
                </c:pt>
                <c:pt idx="2">
                  <c:v>52.15</c:v>
                </c:pt>
                <c:pt idx="3">
                  <c:v>54.81</c:v>
                </c:pt>
                <c:pt idx="4">
                  <c:v>60.3</c:v>
                </c:pt>
              </c:numCache>
            </c:numRef>
          </c:val>
          <c:extLst>
            <c:ext xmlns:c16="http://schemas.microsoft.com/office/drawing/2014/chart" uri="{C3380CC4-5D6E-409C-BE32-E72D297353CC}">
              <c16:uniqueId val="{00000001-F8FB-4A92-9478-9398C11D3D0C}"/>
            </c:ext>
          </c:extLst>
        </c:ser>
        <c:dLbls>
          <c:showLegendKey val="0"/>
          <c:showVal val="0"/>
          <c:showCatName val="0"/>
          <c:showSerName val="0"/>
          <c:showPercent val="0"/>
          <c:showBubbleSize val="0"/>
        </c:dLbls>
        <c:gapWidth val="250"/>
        <c:overlap val="100"/>
        <c:axId val="452569504"/>
        <c:axId val="454962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0.37</c:v>
                </c:pt>
                <c:pt idx="1">
                  <c:v>-4.8</c:v>
                </c:pt>
                <c:pt idx="2">
                  <c:v>-9.18</c:v>
                </c:pt>
                <c:pt idx="3">
                  <c:v>0.18</c:v>
                </c:pt>
                <c:pt idx="4">
                  <c:v>-0.4</c:v>
                </c:pt>
              </c:numCache>
            </c:numRef>
          </c:val>
          <c:smooth val="0"/>
          <c:extLst>
            <c:ext xmlns:c16="http://schemas.microsoft.com/office/drawing/2014/chart" uri="{C3380CC4-5D6E-409C-BE32-E72D297353CC}">
              <c16:uniqueId val="{00000002-F8FB-4A92-9478-9398C11D3D0C}"/>
            </c:ext>
          </c:extLst>
        </c:ser>
        <c:dLbls>
          <c:showLegendKey val="0"/>
          <c:showVal val="0"/>
          <c:showCatName val="0"/>
          <c:showSerName val="0"/>
          <c:showPercent val="0"/>
          <c:showBubbleSize val="0"/>
        </c:dLbls>
        <c:marker val="1"/>
        <c:smooth val="0"/>
        <c:axId val="452569504"/>
        <c:axId val="454962576"/>
      </c:lineChart>
      <c:catAx>
        <c:axId val="452569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4962576"/>
        <c:crosses val="autoZero"/>
        <c:auto val="1"/>
        <c:lblAlgn val="ctr"/>
        <c:lblOffset val="100"/>
        <c:tickLblSkip val="1"/>
        <c:tickMarkSkip val="1"/>
        <c:noMultiLvlLbl val="0"/>
      </c:catAx>
      <c:valAx>
        <c:axId val="454962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2569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6D8-4DF8-A252-92B6D30655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D8-4DF8-A252-92B6D306555A}"/>
            </c:ext>
          </c:extLst>
        </c:ser>
        <c:ser>
          <c:idx val="2"/>
          <c:order val="2"/>
          <c:tx>
            <c:strRef>
              <c:f>データシート!$A$29</c:f>
              <c:strCache>
                <c:ptCount val="1"/>
                <c:pt idx="0">
                  <c:v>介護サービス事業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6D8-4DF8-A252-92B6D306555A}"/>
            </c:ext>
          </c:extLst>
        </c:ser>
        <c:ser>
          <c:idx val="3"/>
          <c:order val="3"/>
          <c:tx>
            <c:strRef>
              <c:f>データシート!$A$30</c:f>
              <c:strCache>
                <c:ptCount val="1"/>
                <c:pt idx="0">
                  <c:v>ケーブルネットワーク事業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1.1499999999999999</c:v>
                </c:pt>
                <c:pt idx="1">
                  <c:v>#N/A</c:v>
                </c:pt>
                <c:pt idx="2">
                  <c:v>1.46</c:v>
                </c:pt>
                <c:pt idx="3">
                  <c:v>#N/A</c:v>
                </c:pt>
                <c:pt idx="4">
                  <c:v>1.28</c:v>
                </c:pt>
                <c:pt idx="5">
                  <c:v>#N/A</c:v>
                </c:pt>
                <c:pt idx="6">
                  <c:v>#N/A</c:v>
                </c:pt>
                <c:pt idx="7">
                  <c:v>0.01</c:v>
                </c:pt>
                <c:pt idx="8">
                  <c:v>#N/A</c:v>
                </c:pt>
                <c:pt idx="9">
                  <c:v>0.02</c:v>
                </c:pt>
              </c:numCache>
            </c:numRef>
          </c:val>
          <c:extLst>
            <c:ext xmlns:c16="http://schemas.microsoft.com/office/drawing/2014/chart" uri="{C3380CC4-5D6E-409C-BE32-E72D297353CC}">
              <c16:uniqueId val="{00000003-E6D8-4DF8-A252-92B6D306555A}"/>
            </c:ext>
          </c:extLst>
        </c:ser>
        <c:ser>
          <c:idx val="4"/>
          <c:order val="4"/>
          <c:tx>
            <c:strRef>
              <c:f>データシート!$A$31</c:f>
              <c:strCache>
                <c:ptCount val="1"/>
                <c:pt idx="0">
                  <c:v>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4-E6D8-4DF8-A252-92B6D306555A}"/>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c:v>
                </c:pt>
                <c:pt idx="2">
                  <c:v>#N/A</c:v>
                </c:pt>
                <c:pt idx="3">
                  <c:v>0.15</c:v>
                </c:pt>
                <c:pt idx="4">
                  <c:v>#N/A</c:v>
                </c:pt>
                <c:pt idx="5">
                  <c:v>0.06</c:v>
                </c:pt>
                <c:pt idx="6">
                  <c:v>#N/A</c:v>
                </c:pt>
                <c:pt idx="7">
                  <c:v>0.12</c:v>
                </c:pt>
                <c:pt idx="8">
                  <c:v>#N/A</c:v>
                </c:pt>
                <c:pt idx="9">
                  <c:v>0.22</c:v>
                </c:pt>
              </c:numCache>
            </c:numRef>
          </c:val>
          <c:extLst>
            <c:ext xmlns:c16="http://schemas.microsoft.com/office/drawing/2014/chart" uri="{C3380CC4-5D6E-409C-BE32-E72D297353CC}">
              <c16:uniqueId val="{00000005-E6D8-4DF8-A252-92B6D306555A}"/>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0.24</c:v>
                </c:pt>
                <c:pt idx="2">
                  <c:v>#N/A</c:v>
                </c:pt>
                <c:pt idx="3">
                  <c:v>0.26</c:v>
                </c:pt>
                <c:pt idx="4">
                  <c:v>#N/A</c:v>
                </c:pt>
                <c:pt idx="5">
                  <c:v>0.33</c:v>
                </c:pt>
                <c:pt idx="6">
                  <c:v>#N/A</c:v>
                </c:pt>
                <c:pt idx="7">
                  <c:v>0.25</c:v>
                </c:pt>
                <c:pt idx="8">
                  <c:v>#N/A</c:v>
                </c:pt>
                <c:pt idx="9">
                  <c:v>0.32</c:v>
                </c:pt>
              </c:numCache>
            </c:numRef>
          </c:val>
          <c:extLst>
            <c:ext xmlns:c16="http://schemas.microsoft.com/office/drawing/2014/chart" uri="{C3380CC4-5D6E-409C-BE32-E72D297353CC}">
              <c16:uniqueId val="{00000006-E6D8-4DF8-A252-92B6D306555A}"/>
            </c:ext>
          </c:extLst>
        </c:ser>
        <c:ser>
          <c:idx val="7"/>
          <c:order val="7"/>
          <c:tx>
            <c:strRef>
              <c:f>データシート!$A$34</c:f>
              <c:strCache>
                <c:ptCount val="1"/>
                <c:pt idx="0">
                  <c:v>電気事業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0.63</c:v>
                </c:pt>
                <c:pt idx="2">
                  <c:v>#N/A</c:v>
                </c:pt>
                <c:pt idx="3">
                  <c:v>2.2999999999999998</c:v>
                </c:pt>
                <c:pt idx="4">
                  <c:v>#N/A</c:v>
                </c:pt>
                <c:pt idx="5">
                  <c:v>3.19</c:v>
                </c:pt>
                <c:pt idx="6">
                  <c:v>#N/A</c:v>
                </c:pt>
                <c:pt idx="7">
                  <c:v>1.91</c:v>
                </c:pt>
                <c:pt idx="8">
                  <c:v>#N/A</c:v>
                </c:pt>
                <c:pt idx="9">
                  <c:v>0.8</c:v>
                </c:pt>
              </c:numCache>
            </c:numRef>
          </c:val>
          <c:extLst>
            <c:ext xmlns:c16="http://schemas.microsoft.com/office/drawing/2014/chart" uri="{C3380CC4-5D6E-409C-BE32-E72D297353CC}">
              <c16:uniqueId val="{00000007-E6D8-4DF8-A252-92B6D306555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11.96</c:v>
                </c:pt>
                <c:pt idx="2">
                  <c:v>#N/A</c:v>
                </c:pt>
                <c:pt idx="3">
                  <c:v>6.02</c:v>
                </c:pt>
                <c:pt idx="4">
                  <c:v>#N/A</c:v>
                </c:pt>
                <c:pt idx="5">
                  <c:v>7.01</c:v>
                </c:pt>
                <c:pt idx="6">
                  <c:v>#N/A</c:v>
                </c:pt>
                <c:pt idx="7">
                  <c:v>5.82</c:v>
                </c:pt>
                <c:pt idx="8">
                  <c:v>#N/A</c:v>
                </c:pt>
                <c:pt idx="9">
                  <c:v>5.64</c:v>
                </c:pt>
              </c:numCache>
            </c:numRef>
          </c:val>
          <c:extLst>
            <c:ext xmlns:c16="http://schemas.microsoft.com/office/drawing/2014/chart" uri="{C3380CC4-5D6E-409C-BE32-E72D297353CC}">
              <c16:uniqueId val="{00000008-E6D8-4DF8-A252-92B6D306555A}"/>
            </c:ext>
          </c:extLst>
        </c:ser>
        <c:ser>
          <c:idx val="9"/>
          <c:order val="9"/>
          <c:tx>
            <c:strRef>
              <c:f>データシート!$A$36</c:f>
              <c:strCache>
                <c:ptCount val="1"/>
                <c:pt idx="0">
                  <c:v>国民健康保険病院事業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16.62</c:v>
                </c:pt>
                <c:pt idx="2">
                  <c:v>#N/A</c:v>
                </c:pt>
                <c:pt idx="3">
                  <c:v>18.72</c:v>
                </c:pt>
                <c:pt idx="4">
                  <c:v>#N/A</c:v>
                </c:pt>
                <c:pt idx="5">
                  <c:v>17.95</c:v>
                </c:pt>
                <c:pt idx="6">
                  <c:v>#N/A</c:v>
                </c:pt>
                <c:pt idx="7">
                  <c:v>17.13</c:v>
                </c:pt>
                <c:pt idx="8">
                  <c:v>#N/A</c:v>
                </c:pt>
                <c:pt idx="9">
                  <c:v>17.7</c:v>
                </c:pt>
              </c:numCache>
            </c:numRef>
          </c:val>
          <c:extLst>
            <c:ext xmlns:c16="http://schemas.microsoft.com/office/drawing/2014/chart" uri="{C3380CC4-5D6E-409C-BE32-E72D297353CC}">
              <c16:uniqueId val="{00000009-E6D8-4DF8-A252-92B6D306555A}"/>
            </c:ext>
          </c:extLst>
        </c:ser>
        <c:dLbls>
          <c:showLegendKey val="0"/>
          <c:showVal val="0"/>
          <c:showCatName val="0"/>
          <c:showSerName val="0"/>
          <c:showPercent val="0"/>
          <c:showBubbleSize val="0"/>
        </c:dLbls>
        <c:gapWidth val="150"/>
        <c:overlap val="100"/>
        <c:axId val="452336560"/>
        <c:axId val="389355512"/>
      </c:barChart>
      <c:catAx>
        <c:axId val="45233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9355512"/>
        <c:crosses val="autoZero"/>
        <c:auto val="1"/>
        <c:lblAlgn val="ctr"/>
        <c:lblOffset val="100"/>
        <c:tickLblSkip val="1"/>
        <c:tickMarkSkip val="1"/>
        <c:noMultiLvlLbl val="0"/>
      </c:catAx>
      <c:valAx>
        <c:axId val="389355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23365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459</c:v>
                </c:pt>
                <c:pt idx="5">
                  <c:v>474</c:v>
                </c:pt>
                <c:pt idx="8">
                  <c:v>495</c:v>
                </c:pt>
                <c:pt idx="11">
                  <c:v>531</c:v>
                </c:pt>
                <c:pt idx="14">
                  <c:v>530</c:v>
                </c:pt>
              </c:numCache>
            </c:numRef>
          </c:val>
          <c:extLst>
            <c:ext xmlns:c16="http://schemas.microsoft.com/office/drawing/2014/chart" uri="{C3380CC4-5D6E-409C-BE32-E72D297353CC}">
              <c16:uniqueId val="{00000000-1E60-41DD-BC19-546AE635F1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60-41DD-BC19-546AE635F1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E60-41DD-BC19-546AE635F1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32</c:v>
                </c:pt>
                <c:pt idx="3">
                  <c:v>32</c:v>
                </c:pt>
                <c:pt idx="6">
                  <c:v>35</c:v>
                </c:pt>
                <c:pt idx="9">
                  <c:v>31</c:v>
                </c:pt>
                <c:pt idx="12">
                  <c:v>20</c:v>
                </c:pt>
              </c:numCache>
            </c:numRef>
          </c:val>
          <c:extLst>
            <c:ext xmlns:c16="http://schemas.microsoft.com/office/drawing/2014/chart" uri="{C3380CC4-5D6E-409C-BE32-E72D297353CC}">
              <c16:uniqueId val="{00000003-1E60-41DD-BC19-546AE635F1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51</c:v>
                </c:pt>
                <c:pt idx="3">
                  <c:v>53</c:v>
                </c:pt>
                <c:pt idx="6">
                  <c:v>44</c:v>
                </c:pt>
                <c:pt idx="9">
                  <c:v>45</c:v>
                </c:pt>
                <c:pt idx="12">
                  <c:v>53</c:v>
                </c:pt>
              </c:numCache>
            </c:numRef>
          </c:val>
          <c:extLst>
            <c:ext xmlns:c16="http://schemas.microsoft.com/office/drawing/2014/chart" uri="{C3380CC4-5D6E-409C-BE32-E72D297353CC}">
              <c16:uniqueId val="{00000004-1E60-41DD-BC19-546AE635F1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60-41DD-BC19-546AE635F1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60-41DD-BC19-546AE635F1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665</c:v>
                </c:pt>
                <c:pt idx="3">
                  <c:v>668</c:v>
                </c:pt>
                <c:pt idx="6">
                  <c:v>699</c:v>
                </c:pt>
                <c:pt idx="9">
                  <c:v>753</c:v>
                </c:pt>
                <c:pt idx="12">
                  <c:v>753</c:v>
                </c:pt>
              </c:numCache>
            </c:numRef>
          </c:val>
          <c:extLst>
            <c:ext xmlns:c16="http://schemas.microsoft.com/office/drawing/2014/chart" uri="{C3380CC4-5D6E-409C-BE32-E72D297353CC}">
              <c16:uniqueId val="{00000007-1E60-41DD-BC19-546AE635F198}"/>
            </c:ext>
          </c:extLst>
        </c:ser>
        <c:dLbls>
          <c:showLegendKey val="0"/>
          <c:showVal val="0"/>
          <c:showCatName val="0"/>
          <c:showSerName val="0"/>
          <c:showPercent val="0"/>
          <c:showBubbleSize val="0"/>
        </c:dLbls>
        <c:gapWidth val="100"/>
        <c:overlap val="100"/>
        <c:axId val="394376112"/>
        <c:axId val="394376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289</c:v>
                </c:pt>
                <c:pt idx="2">
                  <c:v>#N/A</c:v>
                </c:pt>
                <c:pt idx="3">
                  <c:v>#N/A</c:v>
                </c:pt>
                <c:pt idx="4">
                  <c:v>279</c:v>
                </c:pt>
                <c:pt idx="5">
                  <c:v>#N/A</c:v>
                </c:pt>
                <c:pt idx="6">
                  <c:v>#N/A</c:v>
                </c:pt>
                <c:pt idx="7">
                  <c:v>283</c:v>
                </c:pt>
                <c:pt idx="8">
                  <c:v>#N/A</c:v>
                </c:pt>
                <c:pt idx="9">
                  <c:v>#N/A</c:v>
                </c:pt>
                <c:pt idx="10">
                  <c:v>298</c:v>
                </c:pt>
                <c:pt idx="11">
                  <c:v>#N/A</c:v>
                </c:pt>
                <c:pt idx="12">
                  <c:v>#N/A</c:v>
                </c:pt>
                <c:pt idx="13">
                  <c:v>296</c:v>
                </c:pt>
                <c:pt idx="14">
                  <c:v>#N/A</c:v>
                </c:pt>
              </c:numCache>
            </c:numRef>
          </c:val>
          <c:smooth val="0"/>
          <c:extLst>
            <c:ext xmlns:c16="http://schemas.microsoft.com/office/drawing/2014/chart" uri="{C3380CC4-5D6E-409C-BE32-E72D297353CC}">
              <c16:uniqueId val="{00000008-1E60-41DD-BC19-546AE635F198}"/>
            </c:ext>
          </c:extLst>
        </c:ser>
        <c:dLbls>
          <c:showLegendKey val="0"/>
          <c:showVal val="0"/>
          <c:showCatName val="0"/>
          <c:showSerName val="0"/>
          <c:showPercent val="0"/>
          <c:showBubbleSize val="0"/>
        </c:dLbls>
        <c:marker val="1"/>
        <c:smooth val="0"/>
        <c:axId val="394376112"/>
        <c:axId val="394376504"/>
      </c:lineChart>
      <c:catAx>
        <c:axId val="39437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4376504"/>
        <c:crosses val="autoZero"/>
        <c:auto val="1"/>
        <c:lblAlgn val="ctr"/>
        <c:lblOffset val="100"/>
        <c:tickLblSkip val="1"/>
        <c:tickMarkSkip val="1"/>
        <c:noMultiLvlLbl val="0"/>
      </c:catAx>
      <c:valAx>
        <c:axId val="394376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376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4552</c:v>
                </c:pt>
                <c:pt idx="5">
                  <c:v>4469</c:v>
                </c:pt>
                <c:pt idx="8">
                  <c:v>4545</c:v>
                </c:pt>
                <c:pt idx="11">
                  <c:v>4597</c:v>
                </c:pt>
                <c:pt idx="14">
                  <c:v>4515</c:v>
                </c:pt>
              </c:numCache>
            </c:numRef>
          </c:val>
          <c:extLst>
            <c:ext xmlns:c16="http://schemas.microsoft.com/office/drawing/2014/chart" uri="{C3380CC4-5D6E-409C-BE32-E72D297353CC}">
              <c16:uniqueId val="{00000000-A46E-4EAD-946F-7EF5C34774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c:v>
                </c:pt>
                <c:pt idx="5">
                  <c:v>1</c:v>
                </c:pt>
                <c:pt idx="8">
                  <c:v>0</c:v>
                </c:pt>
                <c:pt idx="11">
                  <c:v>0</c:v>
                </c:pt>
                <c:pt idx="14">
                  <c:v>0</c:v>
                </c:pt>
              </c:numCache>
            </c:numRef>
          </c:val>
          <c:extLst>
            <c:ext xmlns:c16="http://schemas.microsoft.com/office/drawing/2014/chart" uri="{C3380CC4-5D6E-409C-BE32-E72D297353CC}">
              <c16:uniqueId val="{00000001-A46E-4EAD-946F-7EF5C34774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3466</c:v>
                </c:pt>
                <c:pt idx="5">
                  <c:v>3179</c:v>
                </c:pt>
                <c:pt idx="8">
                  <c:v>2822</c:v>
                </c:pt>
                <c:pt idx="11">
                  <c:v>3080</c:v>
                </c:pt>
                <c:pt idx="14">
                  <c:v>3210</c:v>
                </c:pt>
              </c:numCache>
            </c:numRef>
          </c:val>
          <c:extLst>
            <c:ext xmlns:c16="http://schemas.microsoft.com/office/drawing/2014/chart" uri="{C3380CC4-5D6E-409C-BE32-E72D297353CC}">
              <c16:uniqueId val="{00000002-A46E-4EAD-946F-7EF5C34774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6E-4EAD-946F-7EF5C34774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46E-4EAD-946F-7EF5C34774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5</c:v>
                </c:pt>
                <c:pt idx="12">
                  <c:v>5</c:v>
                </c:pt>
              </c:numCache>
            </c:numRef>
          </c:val>
          <c:extLst>
            <c:ext xmlns:c16="http://schemas.microsoft.com/office/drawing/2014/chart" uri="{C3380CC4-5D6E-409C-BE32-E72D297353CC}">
              <c16:uniqueId val="{00000005-A46E-4EAD-946F-7EF5C34774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1101</c:v>
                </c:pt>
                <c:pt idx="3">
                  <c:v>1149</c:v>
                </c:pt>
                <c:pt idx="6">
                  <c:v>1096</c:v>
                </c:pt>
                <c:pt idx="9">
                  <c:v>1040</c:v>
                </c:pt>
                <c:pt idx="12">
                  <c:v>954</c:v>
                </c:pt>
              </c:numCache>
            </c:numRef>
          </c:val>
          <c:extLst>
            <c:ext xmlns:c16="http://schemas.microsoft.com/office/drawing/2014/chart" uri="{C3380CC4-5D6E-409C-BE32-E72D297353CC}">
              <c16:uniqueId val="{00000006-A46E-4EAD-946F-7EF5C34774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136</c:v>
                </c:pt>
                <c:pt idx="3">
                  <c:v>111</c:v>
                </c:pt>
                <c:pt idx="6">
                  <c:v>78</c:v>
                </c:pt>
                <c:pt idx="9">
                  <c:v>47</c:v>
                </c:pt>
                <c:pt idx="12">
                  <c:v>40</c:v>
                </c:pt>
              </c:numCache>
            </c:numRef>
          </c:val>
          <c:extLst>
            <c:ext xmlns:c16="http://schemas.microsoft.com/office/drawing/2014/chart" uri="{C3380CC4-5D6E-409C-BE32-E72D297353CC}">
              <c16:uniqueId val="{00000007-A46E-4EAD-946F-7EF5C34774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590</c:v>
                </c:pt>
                <c:pt idx="3">
                  <c:v>631</c:v>
                </c:pt>
                <c:pt idx="6">
                  <c:v>597</c:v>
                </c:pt>
                <c:pt idx="9">
                  <c:v>516</c:v>
                </c:pt>
                <c:pt idx="12">
                  <c:v>493</c:v>
                </c:pt>
              </c:numCache>
            </c:numRef>
          </c:val>
          <c:extLst>
            <c:ext xmlns:c16="http://schemas.microsoft.com/office/drawing/2014/chart" uri="{C3380CC4-5D6E-409C-BE32-E72D297353CC}">
              <c16:uniqueId val="{00000008-A46E-4EAD-946F-7EF5C34774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46E-4EAD-946F-7EF5C34774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6214</c:v>
                </c:pt>
                <c:pt idx="3">
                  <c:v>6052</c:v>
                </c:pt>
                <c:pt idx="6">
                  <c:v>6088</c:v>
                </c:pt>
                <c:pt idx="9">
                  <c:v>6093</c:v>
                </c:pt>
                <c:pt idx="12">
                  <c:v>5850</c:v>
                </c:pt>
              </c:numCache>
            </c:numRef>
          </c:val>
          <c:extLst>
            <c:ext xmlns:c16="http://schemas.microsoft.com/office/drawing/2014/chart" uri="{C3380CC4-5D6E-409C-BE32-E72D297353CC}">
              <c16:uniqueId val="{0000000A-A46E-4EAD-946F-7EF5C34774D3}"/>
            </c:ext>
          </c:extLst>
        </c:ser>
        <c:dLbls>
          <c:showLegendKey val="0"/>
          <c:showVal val="0"/>
          <c:showCatName val="0"/>
          <c:showSerName val="0"/>
          <c:showPercent val="0"/>
          <c:showBubbleSize val="0"/>
        </c:dLbls>
        <c:gapWidth val="100"/>
        <c:overlap val="100"/>
        <c:axId val="394377680"/>
        <c:axId val="3943780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c:v>
                </c:pt>
                <c:pt idx="2">
                  <c:v>#N/A</c:v>
                </c:pt>
                <c:pt idx="3">
                  <c:v>#N/A</c:v>
                </c:pt>
                <c:pt idx="4">
                  <c:v>294</c:v>
                </c:pt>
                <c:pt idx="5">
                  <c:v>#N/A</c:v>
                </c:pt>
                <c:pt idx="6">
                  <c:v>#N/A</c:v>
                </c:pt>
                <c:pt idx="7">
                  <c:v>491</c:v>
                </c:pt>
                <c:pt idx="8">
                  <c:v>#N/A</c:v>
                </c:pt>
                <c:pt idx="9">
                  <c:v>#N/A</c:v>
                </c:pt>
                <c:pt idx="10">
                  <c:v>24</c:v>
                </c:pt>
                <c:pt idx="11">
                  <c:v>#N/A</c:v>
                </c:pt>
                <c:pt idx="12">
                  <c:v>#N/A</c:v>
                </c:pt>
                <c:pt idx="13">
                  <c:v>0</c:v>
                </c:pt>
                <c:pt idx="14">
                  <c:v>#N/A</c:v>
                </c:pt>
              </c:numCache>
            </c:numRef>
          </c:val>
          <c:smooth val="0"/>
          <c:extLst>
            <c:ext xmlns:c16="http://schemas.microsoft.com/office/drawing/2014/chart" uri="{C3380CC4-5D6E-409C-BE32-E72D297353CC}">
              <c16:uniqueId val="{0000000B-A46E-4EAD-946F-7EF5C34774D3}"/>
            </c:ext>
          </c:extLst>
        </c:ser>
        <c:dLbls>
          <c:showLegendKey val="0"/>
          <c:showVal val="0"/>
          <c:showCatName val="0"/>
          <c:showSerName val="0"/>
          <c:showPercent val="0"/>
          <c:showBubbleSize val="0"/>
        </c:dLbls>
        <c:marker val="1"/>
        <c:smooth val="0"/>
        <c:axId val="394377680"/>
        <c:axId val="394378072"/>
      </c:lineChart>
      <c:catAx>
        <c:axId val="39437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4378072"/>
        <c:crosses val="autoZero"/>
        <c:auto val="1"/>
        <c:lblAlgn val="ctr"/>
        <c:lblOffset val="100"/>
        <c:tickLblSkip val="1"/>
        <c:tickMarkSkip val="1"/>
        <c:noMultiLvlLbl val="0"/>
      </c:catAx>
      <c:valAx>
        <c:axId val="394378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37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1554</c:v>
                </c:pt>
                <c:pt idx="1">
                  <c:v>1641</c:v>
                </c:pt>
                <c:pt idx="2">
                  <c:v>1730</c:v>
                </c:pt>
              </c:numCache>
            </c:numRef>
          </c:val>
          <c:extLst>
            <c:ext xmlns:c16="http://schemas.microsoft.com/office/drawing/2014/chart" uri="{C3380CC4-5D6E-409C-BE32-E72D297353CC}">
              <c16:uniqueId val="{00000000-35AE-4BF3-A24E-8F225F40CF6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617</c:v>
                </c:pt>
                <c:pt idx="1">
                  <c:v>618</c:v>
                </c:pt>
                <c:pt idx="2">
                  <c:v>618</c:v>
                </c:pt>
              </c:numCache>
            </c:numRef>
          </c:val>
          <c:extLst>
            <c:ext xmlns:c16="http://schemas.microsoft.com/office/drawing/2014/chart" uri="{C3380CC4-5D6E-409C-BE32-E72D297353CC}">
              <c16:uniqueId val="{00000001-35AE-4BF3-A24E-8F225F40CF6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910</c:v>
                </c:pt>
                <c:pt idx="1">
                  <c:v>1110</c:v>
                </c:pt>
                <c:pt idx="2">
                  <c:v>1171</c:v>
                </c:pt>
              </c:numCache>
            </c:numRef>
          </c:val>
          <c:extLst>
            <c:ext xmlns:c16="http://schemas.microsoft.com/office/drawing/2014/chart" uri="{C3380CC4-5D6E-409C-BE32-E72D297353CC}">
              <c16:uniqueId val="{00000002-35AE-4BF3-A24E-8F225F40CF6D}"/>
            </c:ext>
          </c:extLst>
        </c:ser>
        <c:dLbls>
          <c:showLegendKey val="0"/>
          <c:showVal val="0"/>
          <c:showCatName val="0"/>
          <c:showSerName val="0"/>
          <c:showPercent val="0"/>
          <c:showBubbleSize val="0"/>
        </c:dLbls>
        <c:gapWidth val="120"/>
        <c:overlap val="100"/>
        <c:axId val="394375720"/>
        <c:axId val="394378856"/>
      </c:barChart>
      <c:catAx>
        <c:axId val="394375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4378856"/>
        <c:crosses val="autoZero"/>
        <c:auto val="1"/>
        <c:lblAlgn val="ctr"/>
        <c:lblOffset val="100"/>
        <c:tickLblSkip val="1"/>
        <c:tickMarkSkip val="1"/>
        <c:noMultiLvlLbl val="0"/>
      </c:catAx>
      <c:valAx>
        <c:axId val="3943788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4375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{4CCFC2D0-9341-4878-B4A2-2C87EB799E37}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1EB7-4574-8F09-1E340CFB27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{9305F820-4640-4A0F-B805-842B158EDD5B}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B7-4574-8F09-1E340CFB27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{DB3DC5E0-F998-4DC2-A86B-49C5320CAF2B}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B7-4574-8F09-1E340CFB27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{A55FF57E-F11F-43E9-BE4F-5880B1956BEF}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B7-4574-8F09-1E340CFB27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{6E645C11-F3AF-4081-BFCD-3A7B45D29E56}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B7-4574-8F09-1E340CFB277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{8786D94C-CF93-4899-8813-93802DB7C6FC}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1EB7-4574-8F09-1E340CFB2778}"/>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{8B4AB341-C152-4C9B-A5E0-3860920829F9}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1EB7-4574-8F09-1E340CFB2778}"/>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{623FB225-CE7A-4872-AA32-BD03E8FCF28E}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1EB7-4574-8F09-1E340CFB277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{5FC4A9A1-DBCB-403F-9F99-1C40CB938573}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1EB7-4574-8F09-1E340CFB27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45.8</c:v>
                </c:pt>
                <c:pt idx="24">
                  <c:v>45.4</c:v>
                </c:pt>
                <c:pt idx="32">
                  <c:v>46.5</c:v>
                </c:pt>
              </c:numCache>
            </c:numRef>
          </c:xVal>
          <c:yVal>
            <c:numRef>
              <c:f>公会計指標分析・財政指標組合せ分析表!$BP$51:$DC$51</c:f>
              <c:numCache>
                <c:formatCode>#,##0.0;"▲ "#,##0.0</c:formatCode>
                <c:ptCount val="40"/>
                <c:pt idx="16">
                  <c:v>19.7</c:v>
                </c:pt>
                <c:pt idx="24">
                  <c:v>0.9</c:v>
                </c:pt>
              </c:numCache>
            </c:numRef>
          </c:yVal>
          <c:smooth val="0"/>
          <c:extLst>
            <c:ext xmlns:c16="http://schemas.microsoft.com/office/drawing/2014/chart" uri="{C3380CC4-5D6E-409C-BE32-E72D297353CC}">
              <c16:uniqueId val="{00000009-1EB7-4574-8F09-1E340CFB27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{FCD5485B-7FBA-4954-AC95-BE580EFE29AE}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1EB7-4574-8F09-1E340CFB277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{F364AD44-A814-404E-B883-8D8CD21DC1DE}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B7-4574-8F09-1E340CFB27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{392EFE64-DF7A-47AF-9738-DA4B7290F7D0}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B7-4574-8F09-1E340CFB27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{42FB1326-97BD-44C0-886F-D0B245BE9539}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B7-4574-8F09-1E340CFB27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{E8F0D127-D92E-4C3E-A763-EC0F238B8FB7}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B7-4574-8F09-1E340CFB277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{B33BC137-BB10-40E9-8076-E6EC81574D15}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1EB7-4574-8F09-1E340CFB277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{36AB334A-88F5-46D2-9462-93EE36F4F630}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1EB7-4574-8F09-1E340CFB2778}"/>
                </c:ext>
              </c:extLst>
            </c:dLbl>
            <c:dLbl>
              <c:idx val="24"/>
              <c:layout>
                <c:manualLayout>
                  <c:x val="-3.3543884653658394E-2"/>
                  <c:y val="-6.4739042105865174E-2"/>
                </c:manualLayout>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{1775874B-DB51-4A77-9147-F95E295CD6FC}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1EB7-4574-8F09-1E340CFB2778}"/>
                </c:ext>
              </c:extLst>
            </c:dLbl>
            <c:dLbl>
              <c:idx val="32"/>
              <c:layout>
                <c:manualLayout>
                  <c:x val="-3.0746516285486216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{3629A1B6-1B23-4EBB-9637-AA1CCB122388}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1EB7-4574-8F09-1E340CFB27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pt idx="32">
                  <c:v>56.7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1EB7-4574-8F09-1E340CFB2778}"/>
            </c:ext>
          </c:extLst>
        </c:ser>
        <c:dLbls>
          <c:showLegendKey val="0"/>
          <c:showVal val="1"/>
          <c:showCatName val="0"/>
          <c:showSerName val="0"/>
          <c:showPercent val="0"/>
          <c:showBubbleSize val="0"/>
        </c:dLbls>
        <c:axId val="389357080"/>
        <c:axId val="389356296"/>
      </c:scatterChart>
      <c:valAx>
        <c:axId val="389357080"/>
        <c:scaling>
          <c:orientation val="minMax"/>
          <c:max val="58"/>
          <c:min val="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9356296"/>
        <c:crosses val="autoZero"/>
        <c:crossBetween val="midCat"/>
      </c:valAx>
      <c:valAx>
        <c:axId val="389356296"/>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935708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{BF680182-0AF8-4469-8FE4-9EE839E4E446}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314-4A35-9A60-C51AA62D8B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{2A76CFD7-5A7E-483E-81E2-4254CB8B7285}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14-4A35-9A60-C51AA62D8B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{8097B29D-10BC-4FDF-B41A-51DB98AA8444}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14-4A35-9A60-C51AA62D8B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{1889F278-466D-494A-84CB-6920FEBBF9F0}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14-4A35-9A60-C51AA62D8B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{A71A5CCB-BD6F-4C3C-B467-3E502719C882}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14-4A35-9A60-C51AA62D8B96}"/>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{013C64C2-503F-4006-AF63-0B0B17C71279}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314-4A35-9A60-C51AA62D8B96}"/>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{0F8743D9-B50F-4972-9031-D96CD495F053}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314-4A35-9A60-C51AA62D8B96}"/>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{DB14990D-FC10-4FE9-A284-5B4FB36CB99A}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314-4A35-9A60-C51AA62D8B96}"/>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{5479DC31-D06B-45FF-B79B-12168CD661AD}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314-4A35-9A60-C51AA62D8B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10.7</c:v>
                </c:pt>
                <c:pt idx="16">
                  <c:v>11.1</c:v>
                </c:pt>
                <c:pt idx="24">
                  <c:v>11.6</c:v>
                </c:pt>
                <c:pt idx="32">
                  <c:v>12</c:v>
                </c:pt>
              </c:numCache>
            </c:numRef>
          </c:xVal>
          <c:yVal>
            <c:numRef>
              <c:f>公会計指標分析・財政指標組合せ分析表!$BP$73:$DC$73</c:f>
              <c:numCache>
                <c:formatCode>#,##0.0;"▲ "#,##0.0</c:formatCode>
                <c:ptCount val="40"/>
                <c:pt idx="0">
                  <c:v>0.1</c:v>
                </c:pt>
                <c:pt idx="8">
                  <c:v>12</c:v>
                </c:pt>
                <c:pt idx="16">
                  <c:v>19.7</c:v>
                </c:pt>
                <c:pt idx="24">
                  <c:v>0.9</c:v>
                </c:pt>
              </c:numCache>
            </c:numRef>
          </c:yVal>
          <c:smooth val="0"/>
          <c:extLst>
            <c:ext xmlns:c16="http://schemas.microsoft.com/office/drawing/2014/chart" uri="{C3380CC4-5D6E-409C-BE32-E72D297353CC}">
              <c16:uniqueId val="{00000009-B314-4A35-9A60-C51AA62D8B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{F208C0DF-AC62-48F1-BD12-4E87E98E636B}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314-4A35-9A60-C51AA62D8B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{5206E363-E8B2-463A-904C-77712B370527}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14-4A35-9A60-C51AA62D8B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{9C0DD2A2-0E4C-4648-AB9A-F306DC8CF9AD}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14-4A35-9A60-C51AA62D8B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{CC185774-4250-471D-BE2C-C2E417746D18}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14-4A35-9A60-C51AA62D8B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{4E4818D9-5050-4BF0-83E8-CADBAE79FA85}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14-4A35-9A60-C51AA62D8B96}"/>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{6184C4D7-4A37-4862-B0C5-4B1750D7655F}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314-4A35-9A60-C51AA62D8B96}"/>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{16502006-C7D9-4FDD-9973-97E7514CC78C}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314-4A35-9A60-C51AA62D8B96}"/>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{72294386-27E9-47B4-B464-5FA341B44AE6}</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314-4A35-9A60-C51AA62D8B96}"/>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{602806C8-D28B-4CD6-B100-1198AA6CB8B3}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314-4A35-9A60-C51AA62D8B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314-4A35-9A60-C51AA62D8B96}"/>
            </c:ext>
          </c:extLst>
        </c:ser>
        <c:dLbls>
          <c:showLegendKey val="0"/>
          <c:showVal val="1"/>
          <c:showCatName val="0"/>
          <c:showSerName val="0"/>
          <c:showPercent val="0"/>
          <c:showBubbleSize val="0"/>
        </c:dLbls>
        <c:axId val="458056864"/>
        <c:axId val="458057256"/>
      </c:scatterChart>
      <c:valAx>
        <c:axId val="458056864"/>
        <c:scaling>
          <c:orientation val="minMax"/>
          <c:max val="12"/>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8057256"/>
        <c:crosses val="autoZero"/>
        <c:crossBetween val="midCat"/>
      </c:valAx>
      <c:valAx>
        <c:axId val="458057256"/>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805686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実質公債費比率（分子）については、前年度に比べ</a:t>
          </a:r>
          <a:r>
            <a:rPr kumimoji="1" lang="en-US" altLang="ja-JP" sz="1400">
              <a:latin typeface="ＭＳ ゴシック" pitchFamily="49" charset="-128"/>
              <a:ea typeface="ＭＳ ゴシック" pitchFamily="49" charset="-128"/>
            </a:rPr>
            <a:t>2,608</a:t>
          </a:r>
          <a:r>
            <a:rPr kumimoji="1" lang="ja-JP" altLang="en-US" sz="1400">
              <a:latin typeface="ＭＳ ゴシック" pitchFamily="49" charset="-128"/>
              <a:ea typeface="ＭＳ ゴシック" pitchFamily="49" charset="-128"/>
            </a:rPr>
            <a:t>千円の減となった。基準財政需要額算入額は</a:t>
          </a:r>
          <a:r>
            <a:rPr kumimoji="1" lang="en-US" altLang="ja-JP" sz="1400">
              <a:latin typeface="ＭＳ ゴシック" pitchFamily="49" charset="-128"/>
              <a:ea typeface="ＭＳ ゴシック" pitchFamily="49" charset="-128"/>
            </a:rPr>
            <a:t>328</a:t>
          </a:r>
          <a:r>
            <a:rPr kumimoji="1" lang="ja-JP" altLang="en-US" sz="1400">
              <a:latin typeface="ＭＳ ゴシック" pitchFamily="49" charset="-128"/>
              <a:ea typeface="ＭＳ ゴシック" pitchFamily="49" charset="-128"/>
            </a:rPr>
            <a:t>千円の減となったが、元利償還金については</a:t>
          </a:r>
          <a:r>
            <a:rPr kumimoji="1" lang="en-US" altLang="ja-JP" sz="1400">
              <a:latin typeface="ＭＳ ゴシック" pitchFamily="49" charset="-128"/>
              <a:ea typeface="ＭＳ ゴシック" pitchFamily="49" charset="-128"/>
            </a:rPr>
            <a:t>448</a:t>
          </a:r>
          <a:r>
            <a:rPr kumimoji="1" lang="ja-JP" altLang="en-US" sz="1400">
              <a:latin typeface="ＭＳ ゴシック" pitchFamily="49" charset="-128"/>
              <a:ea typeface="ＭＳ ゴシック" pitchFamily="49" charset="-128"/>
            </a:rPr>
            <a:t>千円減、準元利償還金は</a:t>
          </a:r>
          <a:r>
            <a:rPr kumimoji="1" lang="en-US" altLang="ja-JP" sz="1400">
              <a:latin typeface="ＭＳ ゴシック" pitchFamily="49" charset="-128"/>
              <a:ea typeface="ＭＳ ゴシック" pitchFamily="49" charset="-128"/>
            </a:rPr>
            <a:t>2,488</a:t>
          </a:r>
          <a:r>
            <a:rPr kumimoji="1" lang="ja-JP" altLang="en-US" sz="1400">
              <a:latin typeface="ＭＳ ゴシック" pitchFamily="49" charset="-128"/>
              <a:ea typeface="ＭＳ ゴシック" pitchFamily="49" charset="-128"/>
            </a:rPr>
            <a:t>千円の減となったことが主な要因である。元利償還金については、平成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年度に借入を行った市町村振興資金の償還が平成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年度に完了したこと、準元利償還金については一部事務組合に対する負担金のうち公債費にかかる負担額が</a:t>
          </a:r>
          <a:r>
            <a:rPr kumimoji="1" lang="en-US" altLang="ja-JP" sz="1400">
              <a:latin typeface="ＭＳ ゴシック" pitchFamily="49" charset="-128"/>
              <a:ea typeface="ＭＳ ゴシック" pitchFamily="49" charset="-128"/>
            </a:rPr>
            <a:t>11,142</a:t>
          </a:r>
          <a:r>
            <a:rPr kumimoji="1" lang="ja-JP" altLang="en-US" sz="1400">
              <a:latin typeface="ＭＳ ゴシック" pitchFamily="49" charset="-128"/>
              <a:ea typeface="ＭＳ ゴシック" pitchFamily="49" charset="-128"/>
            </a:rPr>
            <a:t>千円の減となったことがそれぞれの主な減少要因である。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将来負担比率（分子）は前年度比</a:t>
          </a:r>
          <a:r>
            <a:rPr kumimoji="1" lang="en-US" altLang="ja-JP" sz="1200">
              <a:latin typeface="ＭＳ ゴシック" pitchFamily="49" charset="-128"/>
              <a:ea typeface="ＭＳ ゴシック" pitchFamily="49" charset="-128"/>
            </a:rPr>
            <a:t>405,545</a:t>
          </a:r>
          <a:r>
            <a:rPr kumimoji="1" lang="ja-JP" altLang="en-US" sz="1200">
              <a:latin typeface="ＭＳ ゴシック" pitchFamily="49" charset="-128"/>
              <a:ea typeface="ＭＳ ゴシック" pitchFamily="49" charset="-128"/>
            </a:rPr>
            <a:t>千円減となった。</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・地方債の現在高の減</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前年度比</a:t>
          </a:r>
          <a:r>
            <a:rPr kumimoji="1" lang="en-US" altLang="ja-JP" sz="1200">
              <a:latin typeface="ＭＳ ゴシック" pitchFamily="49" charset="-128"/>
              <a:ea typeface="ＭＳ ゴシック" pitchFamily="49" charset="-128"/>
            </a:rPr>
            <a:t>242,783</a:t>
          </a:r>
          <a:r>
            <a:rPr kumimoji="1" lang="ja-JP" altLang="en-US" sz="1200">
              <a:latin typeface="ＭＳ ゴシック" pitchFamily="49" charset="-128"/>
              <a:ea typeface="ＭＳ ゴシック" pitchFamily="49" charset="-128"/>
            </a:rPr>
            <a:t>千円の減。平成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年度と比較して災害復旧事業費の減により災害復旧事業債発行額が減となったことに加え、平成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年度に臨時税収補填債を完済したことが主な要因である。</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・充当可能基金の増</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前年度比</a:t>
          </a:r>
          <a:r>
            <a:rPr kumimoji="1" lang="en-US" altLang="ja-JP" sz="1200">
              <a:latin typeface="ＭＳ ゴシック" pitchFamily="49" charset="-128"/>
              <a:ea typeface="ＭＳ ゴシック" pitchFamily="49" charset="-128"/>
            </a:rPr>
            <a:t>129,975</a:t>
          </a:r>
          <a:r>
            <a:rPr kumimoji="1" lang="ja-JP" altLang="en-US" sz="1200">
              <a:latin typeface="ＭＳ ゴシック" pitchFamily="49" charset="-128"/>
              <a:ea typeface="ＭＳ ゴシック" pitchFamily="49" charset="-128"/>
            </a:rPr>
            <a:t>千円の増。実質収支額のうち地方自治法第</a:t>
          </a:r>
          <a:r>
            <a:rPr kumimoji="1" lang="en-US" altLang="ja-JP" sz="1200">
              <a:latin typeface="ＭＳ ゴシック" pitchFamily="49" charset="-128"/>
              <a:ea typeface="ＭＳ ゴシック" pitchFamily="49" charset="-128"/>
            </a:rPr>
            <a:t>233</a:t>
          </a:r>
          <a:r>
            <a:rPr kumimoji="1" lang="ja-JP" altLang="en-US" sz="1200">
              <a:latin typeface="ＭＳ ゴシック" pitchFamily="49" charset="-128"/>
              <a:ea typeface="ＭＳ ゴシック" pitchFamily="49" charset="-128"/>
            </a:rPr>
            <a:t>条の</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の規定による基金繰入により、財政調整基金の積立額が増加したことが主な要因である。</a:t>
          </a:r>
          <a:endParaRPr kumimoji="1" lang="en-US" altLang="ja-JP" sz="1200">
            <a:latin typeface="ＭＳ ゴシック" pitchFamily="49" charset="-128"/>
            <a:ea typeface="ＭＳ ゴシック" pitchFamily="49" charset="-128"/>
          </a:endParaRPr>
        </a:p>
        <a:p>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・退職手当負担見込額の減</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前年度比</a:t>
          </a:r>
          <a:r>
            <a:rPr kumimoji="1" lang="en-US" altLang="ja-JP" sz="1200">
              <a:latin typeface="ＭＳ ゴシック" pitchFamily="49" charset="-128"/>
              <a:ea typeface="ＭＳ ゴシック" pitchFamily="49" charset="-128"/>
            </a:rPr>
            <a:t>85,303</a:t>
          </a:r>
          <a:r>
            <a:rPr kumimoji="1" lang="ja-JP" altLang="en-US" sz="1200">
              <a:latin typeface="ＭＳ ゴシック" pitchFamily="49" charset="-128"/>
              <a:ea typeface="ＭＳ ゴシック" pitchFamily="49" charset="-128"/>
            </a:rPr>
            <a:t>千円の減。退職手当支給予定対象職員数の減が主な要因である。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宮崎県椎葉村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3,518,996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の規定による基金繰入及び基金利子の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将来のケーブルネットワーク施設設備更改に備え、ふるさと振興基金及び公共施設整備基金に積立を行ったことが主な要因である。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本村は主として、財政調整基金、ふるさと振興基金、過疎自立促進基金及び公共施設等整備基金に積立を行っている。財政調整基金については、基本的には地方自治法第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規定による基金繰入を実施し、財源不足の不足が生じたときの財源のため積立を行っている。ふるさと振興基金及び公共施設等整備基金については、将来予定されている大規模普通建設事業並びに公共施設整備維持管理経費の財源とするため計画的に積立を行っている。また、過疎自立促進基金については、過疎対策事業推進のため計画的な積立を行い、過疎対策事業実施の際の財源として充当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本村における「自ら考え自ら行う地域づくり事業」にかかる経費に充当。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・過疎自立促進基金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総合的な過疎対策事業を推進することにより、過疎地域からの脱却と住み心地の良い地域づくりを実現するための事業に充当。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地域の福祉の向上に資する事業に充当。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1,171,081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千円であり、前年度末比で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60,978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千円増となっ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将来のケーブルネットワーク施設設備更改に備え、ふるさと振興基金及び公共施設整備基金に積み立てを行ったことが主な要因である。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基金を設置しており、将来当該基金を使用し事業を実施する見込みがある場合には計画的に予算に計上し積み立てを行っている。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1,729,847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千円であり、前年度末比で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88,867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の規定による基金繰入及び基金利子の積立による増が要因である。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著しい変動並びに災害復旧及び緊急を要する大規模な土木、その他建設事業、地方債の繰上償還、その他財産取得等に財源の不足が生じたときの財源として当基金を設置している。積み立て方の考え方については、基本的には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の規定による基金繰入および予算計上された基金利子を積み立てることとしている。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618,068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千円であり、前年度末比で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基金利子の積立による増が要因である。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に必要な財源を確保し、地方債の適正な管理を行うことにより将来にわたる財政の健全な運営に資するため当基金を設置している。積立の考え方については、基本的には将来地方債を繰上償還を行う際に計画的に予算計上をして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2,883
2,877
537.29
5,508,079
5,213,475
162,597
2,868,607
5,850,019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a:extLst>
            <a:ext uri="{FF2B5EF4-FFF2-40B4-BE49-F238E27FC236}">
              <a16:creationId xmlns:a16="http://schemas.microsoft.com/office/drawing/2014/main" id="{00000000-0008-0000-0D00-000031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46.5</a:t>
          </a:r>
          <a:r>
            <a:rPr kumimoji="1" lang="ja-JP" altLang="en-US" sz="1100">
              <a:latin typeface="ＭＳ Ｐゴシック" panose="020B0600070205080204" pitchFamily="50" charset="-128"/>
              <a:ea typeface="ＭＳ Ｐゴシック" panose="020B0600070205080204" pitchFamily="50" charset="-128"/>
            </a:rPr>
            <a:t>％で類似団体・宮崎県内・全国の平均値を大きく下回っている。これは、有形固定資産のうち約</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割を占めている「道路（林道）」の減価償却率が</a:t>
          </a:r>
          <a:r>
            <a:rPr kumimoji="1" lang="en-US" altLang="ja-JP" sz="1100">
              <a:latin typeface="ＭＳ Ｐゴシック" panose="020B0600070205080204" pitchFamily="50" charset="-128"/>
              <a:ea typeface="ＭＳ Ｐゴシック" panose="020B0600070205080204" pitchFamily="50" charset="-128"/>
            </a:rPr>
            <a:t>42.2</a:t>
          </a:r>
          <a:r>
            <a:rPr kumimoji="1" lang="ja-JP" altLang="en-US" sz="1100">
              <a:latin typeface="ＭＳ Ｐゴシック" panose="020B0600070205080204" pitchFamily="50" charset="-128"/>
              <a:ea typeface="ＭＳ Ｐゴシック" panose="020B0600070205080204" pitchFamily="50" charset="-128"/>
            </a:rPr>
            <a:t>％であることが大きい。これらの更新需要が高まる時期（道路の新設から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年経過する時期）が</a:t>
          </a:r>
          <a:r>
            <a:rPr kumimoji="1" lang="en-US" altLang="ja-JP" sz="1100">
              <a:latin typeface="ＭＳ Ｐゴシック" panose="020B0600070205080204" pitchFamily="50" charset="-128"/>
              <a:ea typeface="ＭＳ Ｐゴシック" panose="020B0600070205080204" pitchFamily="50" charset="-128"/>
            </a:rPr>
            <a:t>2050</a:t>
          </a:r>
          <a:r>
            <a:rPr kumimoji="1" lang="ja-JP" altLang="en-US" sz="1100">
              <a:latin typeface="ＭＳ Ｐゴシック" panose="020B0600070205080204" pitchFamily="50" charset="-128"/>
              <a:ea typeface="ＭＳ Ｐゴシック" panose="020B0600070205080204" pitchFamily="50" charset="-128"/>
            </a:rPr>
            <a:t>年頃に集中していることから、道路についても計画的に更新に取り組んでいく必要がある。また、道路以外の施設については法定耐用年数の半分以上が経過しているものが多く、更新費用等に留意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00000000-0008-0000-0D00-000041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7" name="有形固定資産減価償却率最小値テキスト">
          <a:extLst>
            <a:ext uri="{FF2B5EF4-FFF2-40B4-BE49-F238E27FC236}">
              <a16:creationId xmlns:a16="http://schemas.microsoft.com/office/drawing/2014/main" id="{00000000-0008-0000-0D00-000043000000}"/>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9" name="有形固定資産減価償却率最大値テキスト">
          <a:extLst>
            <a:ext uri="{FF2B5EF4-FFF2-40B4-BE49-F238E27FC236}">
              <a16:creationId xmlns:a16="http://schemas.microsoft.com/office/drawing/2014/main" id="{00000000-0008-0000-0D00-000045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19914</xdr:rowOff>
    </xdr:from>
    <xdr:ext cx="405111" cy="259045"/>
    <xdr:sp macro="" textlink="">
      <xdr:nvSpPr>
        <xdr:cNvPr id="71" name="有形固定資産減価償却率平均値テキスト">
          <a:extLst>
            <a:ext uri="{FF2B5EF4-FFF2-40B4-BE49-F238E27FC236}">
              <a16:creationId xmlns:a16="http://schemas.microsoft.com/office/drawing/2014/main" id="{00000000-0008-0000-0D00-000047000000}"/>
            </a:ext>
          </a:extLst>
        </xdr:cNvPr>
        <xdr:cNvSpPr txBox="1"/>
      </xdr:nvSpPr>
      <xdr:spPr>
        <a:xfrm>
          <a:off x="4813300" y="559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0" name="楕円 79">
          <a:extLst>
            <a:ext uri="{FF2B5EF4-FFF2-40B4-BE49-F238E27FC236}">
              <a16:creationId xmlns:a16="http://schemas.microsoft.com/office/drawing/2014/main" id="{00000000-0008-0000-0D00-000050000000}"/>
            </a:ext>
          </a:extLst>
        </xdr:cNvPr>
        <xdr:cNvSpPr/>
      </xdr:nvSpPr>
      <xdr:spPr>
        <a:xfrm>
          <a:off x="47117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171044</xdr:rowOff>
    </xdr:from>
    <xdr:ext cx="405111" cy="259045"/>
    <xdr:sp macro="" textlink="">
      <xdr:nvSpPr>
        <xdr:cNvPr id="81" name="有形固定資産減価償却率該当値テキスト">
          <a:extLst>
            <a:ext uri="{FF2B5EF4-FFF2-40B4-BE49-F238E27FC236}">
              <a16:creationId xmlns:a16="http://schemas.microsoft.com/office/drawing/2014/main" id="{00000000-0008-0000-0D00-000051000000}"/>
            </a:ext>
          </a:extLst>
        </xdr:cNvPr>
        <xdr:cNvSpPr txBox="1"/>
      </xdr:nvSpPr>
      <xdr:spPr>
        <a:xfrm>
          <a:off x="4813300" y="608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60748</xdr:rowOff>
    </xdr:from>
    <xdr:to>
      <xdr:col>19</xdr:col>
      <xdr:colOff>187325</xdr:colOff>
      <xdr:row>31</xdr:row>
      <xdr:rowOff>162348</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4000500" y="614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71967</xdr:rowOff>
    </xdr:from>
    <xdr:to>
      <xdr:col>23</xdr:col>
      <xdr:colOff>85725</xdr:colOff>
      <xdr:row>31</xdr:row>
      <xdr:rowOff>111548</xdr:rowOff>
    </xdr:to>
    <xdr:cxnSp macro="">
      <xdr:nvCxnSpPr>
        <xdr:cNvPr id="83" name="直線コネクタ 82">
          <a:extLst>
            <a:ext uri="{FF2B5EF4-FFF2-40B4-BE49-F238E27FC236}">
              <a16:creationId xmlns:a16="http://schemas.microsoft.com/office/drawing/2014/main" id="{00000000-0008-0000-0D00-000053000000}"/>
            </a:ext>
          </a:extLst>
        </xdr:cNvPr>
        <xdr:cNvCxnSpPr/>
      </xdr:nvCxnSpPr>
      <xdr:spPr>
        <a:xfrm flipV="1">
          <a:off x="4051300" y="6158442"/>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4" name="楕円 83">
          <a:extLst>
            <a:ext uri="{FF2B5EF4-FFF2-40B4-BE49-F238E27FC236}">
              <a16:creationId xmlns:a16="http://schemas.microsoft.com/office/drawing/2014/main" id="{00000000-0008-0000-0D00-000054000000}"/>
            </a:ext>
          </a:extLst>
        </xdr:cNvPr>
        <xdr:cNvSpPr/>
      </xdr:nvSpPr>
      <xdr:spPr>
        <a:xfrm>
          <a:off x="323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111548</xdr:rowOff>
    </xdr:to>
    <xdr:cxnSp macro="">
      <xdr:nvCxnSpPr>
        <xdr:cNvPr id="85" name="直線コネクタ 84">
          <a:extLst>
            <a:ext uri="{FF2B5EF4-FFF2-40B4-BE49-F238E27FC236}">
              <a16:creationId xmlns:a16="http://schemas.microsoft.com/office/drawing/2014/main" id="{00000000-0008-0000-0D00-000055000000}"/>
            </a:ext>
          </a:extLst>
        </xdr:cNvPr>
        <xdr:cNvCxnSpPr/>
      </xdr:nvCxnSpPr>
      <xdr:spPr>
        <a:xfrm>
          <a:off x="3289300" y="6183630"/>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6" name="n_1aveValue有形固定資産減価償却率">
          <a:extLst>
            <a:ext uri="{FF2B5EF4-FFF2-40B4-BE49-F238E27FC236}">
              <a16:creationId xmlns:a16="http://schemas.microsoft.com/office/drawing/2014/main" id="{00000000-0008-0000-0D00-000056000000}"/>
            </a:ext>
          </a:extLst>
        </xdr:cNvPr>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7" name="n_2aveValue有形固定資産減価償却率">
          <a:extLst>
            <a:ext uri="{FF2B5EF4-FFF2-40B4-BE49-F238E27FC236}">
              <a16:creationId xmlns:a16="http://schemas.microsoft.com/office/drawing/2014/main" id="{00000000-0008-0000-0D00-000057000000}"/>
            </a:ext>
          </a:extLst>
        </xdr:cNvPr>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153475</xdr:rowOff>
    </xdr:from>
    <xdr:ext cx="405111" cy="259045"/>
    <xdr:sp macro="" textlink="">
      <xdr:nvSpPr>
        <xdr:cNvPr id="88" name="n_1mainValue有形固定資産減価償却率">
          <a:extLst>
            <a:ext uri="{FF2B5EF4-FFF2-40B4-BE49-F238E27FC236}">
              <a16:creationId xmlns:a16="http://schemas.microsoft.com/office/drawing/2014/main" id="{00000000-0008-0000-0D00-000058000000}"/>
            </a:ext>
          </a:extLst>
        </xdr:cNvPr>
        <xdr:cNvSpPr txBox="1"/>
      </xdr:nvSpPr>
      <xdr:spPr>
        <a:xfrm>
          <a:off x="3836044" y="6239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89" name="n_2mainValue有形固定資産減価償却率">
          <a:extLst>
            <a:ext uri="{FF2B5EF4-FFF2-40B4-BE49-F238E27FC236}">
              <a16:creationId xmlns:a16="http://schemas.microsoft.com/office/drawing/2014/main" id="{00000000-0008-0000-0D00-000059000000}"/>
            </a:ext>
          </a:extLst>
        </xdr:cNvPr>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a:extLst>
            <a:ext uri="{FF2B5EF4-FFF2-40B4-BE49-F238E27FC236}">
              <a16:creationId xmlns:a16="http://schemas.microsoft.com/office/drawing/2014/main" id="{00000000-0008-0000-0D00-00005A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a:extLst>
            <a:ext uri="{FF2B5EF4-FFF2-40B4-BE49-F238E27FC236}">
              <a16:creationId xmlns:a16="http://schemas.microsoft.com/office/drawing/2014/main" id="{00000000-0008-0000-0D00-00005B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類似団体と比べ高くなっている。実質債務が償還財源の何年分にあたるかの指標を参考にしながら、地方債等の債務が高くならないように注意を図っていく必要がある。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a:extLst>
            <a:ext uri="{FF2B5EF4-FFF2-40B4-BE49-F238E27FC236}">
              <a16:creationId xmlns:a16="http://schemas.microsoft.com/office/drawing/2014/main" id="{00000000-0008-0000-0D00-000068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a:extLst>
            <a:ext uri="{FF2B5EF4-FFF2-40B4-BE49-F238E27FC236}">
              <a16:creationId xmlns:a16="http://schemas.microsoft.com/office/drawing/2014/main" id="{00000000-0008-0000-0D00-00007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a:extLst>
            <a:ext uri="{FF2B5EF4-FFF2-40B4-BE49-F238E27FC236}">
              <a16:creationId xmlns:a16="http://schemas.microsoft.com/office/drawing/2014/main" id="{00000000-0008-0000-0D00-000079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3" name="債務償還可能年数最大値テキスト">
          <a:extLst>
            <a:ext uri="{FF2B5EF4-FFF2-40B4-BE49-F238E27FC236}">
              <a16:creationId xmlns:a16="http://schemas.microsoft.com/office/drawing/2014/main" id="{00000000-0008-0000-0D00-00007B000000}"/>
            </a:ext>
          </a:extLst>
        </xdr:cNvPr>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5" name="債務償還可能年数平均値テキスト">
          <a:extLst>
            <a:ext uri="{FF2B5EF4-FFF2-40B4-BE49-F238E27FC236}">
              <a16:creationId xmlns:a16="http://schemas.microsoft.com/office/drawing/2014/main" id="{00000000-0008-0000-0D00-00007D000000}"/>
            </a:ext>
          </a:extLst>
        </xdr:cNvPr>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6" name="フローチャート: 判断 125">
          <a:extLst>
            <a:ext uri="{FF2B5EF4-FFF2-40B4-BE49-F238E27FC236}">
              <a16:creationId xmlns:a16="http://schemas.microsoft.com/office/drawing/2014/main" id="{00000000-0008-0000-0D00-00007E000000}"/>
            </a:ext>
          </a:extLst>
        </xdr:cNvPr>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157389</xdr:rowOff>
    </xdr:from>
    <xdr:to>
      <xdr:col>76</xdr:col>
      <xdr:colOff>73025</xdr:colOff>
      <xdr:row>32</xdr:row>
      <xdr:rowOff>87539</xdr:rowOff>
    </xdr:to>
    <xdr:sp macro="" textlink="">
      <xdr:nvSpPr>
        <xdr:cNvPr id="132" name="楕円 131">
          <a:extLst>
            <a:ext uri="{FF2B5EF4-FFF2-40B4-BE49-F238E27FC236}">
              <a16:creationId xmlns:a16="http://schemas.microsoft.com/office/drawing/2014/main" id="{00000000-0008-0000-0D00-000084000000}"/>
            </a:ext>
          </a:extLst>
        </xdr:cNvPr>
        <xdr:cNvSpPr/>
      </xdr:nvSpPr>
      <xdr:spPr>
        <a:xfrm>
          <a:off x="147447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8816</xdr:rowOff>
    </xdr:from>
    <xdr:ext cx="340478" cy="259045"/>
    <xdr:sp macro="" textlink="">
      <xdr:nvSpPr>
        <xdr:cNvPr id="133" name="債務償還可能年数該当値テキスト">
          <a:extLst>
            <a:ext uri="{FF2B5EF4-FFF2-40B4-BE49-F238E27FC236}">
              <a16:creationId xmlns:a16="http://schemas.microsoft.com/office/drawing/2014/main" id="{00000000-0008-0000-0D00-000085000000}"/>
            </a:ext>
          </a:extLst>
        </xdr:cNvPr>
        <xdr:cNvSpPr txBox="1"/>
      </xdr:nvSpPr>
      <xdr:spPr>
        <a:xfrm>
          <a:off x="14846300" y="60952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id="{00000000-0008-0000-0D00-00008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id="{00000000-0008-0000-0D00-00008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2,883
2,877
537.29
5,508,079
5,213,475
162,597
2,868,607
5,850,019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78740</xdr:rowOff>
    </xdr:from>
    <xdr:to>
      <xdr:col>24</xdr:col>
      <xdr:colOff>114300</xdr:colOff>
      <xdr:row>40</xdr:row>
      <xdr:rowOff>8890</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45847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57167</xdr:rowOff>
    </xdr:from>
    <xdr:ext cx="405111" cy="259045"/>
    <xdr:sp macro="" textlink="">
      <xdr:nvSpPr>
        <xdr:cNvPr id="71" name="【道路】&#10;有形固定資産減価償却率該当値テキスト">
          <a:extLst>
            <a:ext uri="{FF2B5EF4-FFF2-40B4-BE49-F238E27FC236}">
              <a16:creationId xmlns:a16="http://schemas.microsoft.com/office/drawing/2014/main" id="{00000000-0008-0000-0E00-000047000000}"/>
            </a:ext>
          </a:extLst>
        </xdr:cNvPr>
        <xdr:cNvSpPr txBox="1"/>
      </xdr:nvSpPr>
      <xdr:spPr>
        <a:xfrm>
          <a:off x="467360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101600</xdr:rowOff>
    </xdr:from>
    <xdr:to>
      <xdr:col>20</xdr:col>
      <xdr:colOff>38100</xdr:colOff>
      <xdr:row>40</xdr:row>
      <xdr:rowOff>31750</xdr:rowOff>
    </xdr:to>
    <xdr:sp macro="" textlink="">
      <xdr:nvSpPr>
        <xdr:cNvPr id="72" name="楕円 71">
          <a:extLst>
            <a:ext uri="{FF2B5EF4-FFF2-40B4-BE49-F238E27FC236}">
              <a16:creationId xmlns:a16="http://schemas.microsoft.com/office/drawing/2014/main" id="{00000000-0008-0000-0E00-000048000000}"/>
            </a:ext>
          </a:extLst>
        </xdr:cNvPr>
        <xdr:cNvSpPr/>
      </xdr:nvSpPr>
      <xdr:spPr>
        <a:xfrm>
          <a:off x="3746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129540</xdr:rowOff>
    </xdr:from>
    <xdr:to>
      <xdr:col>24</xdr:col>
      <xdr:colOff>63500</xdr:colOff>
      <xdr:row>39</xdr:row>
      <xdr:rowOff>152400</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flipV="1">
          <a:off x="3797300" y="68160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132080</xdr:rowOff>
    </xdr:from>
    <xdr:to>
      <xdr:col>15</xdr:col>
      <xdr:colOff>101600</xdr:colOff>
      <xdr:row>40</xdr:row>
      <xdr:rowOff>62230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28575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152400</xdr:rowOff>
    </xdr:from>
    <xdr:to>
      <xdr:col>19</xdr:col>
      <xdr:colOff>177800</xdr:colOff>
      <xdr:row>40</xdr:row>
      <xdr:rowOff>11430</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flipV="1">
          <a:off x="2908300" y="68389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E00-00004C000000}"/>
            </a:ext>
          </a:extLst>
        </xdr:cNvPr>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7" name="n_2aveValue【道路】&#10;有形固定資産減価償却率">
          <a:extLst>
            <a:ext uri="{FF2B5EF4-FFF2-40B4-BE49-F238E27FC236}">
              <a16:creationId xmlns:a16="http://schemas.microsoft.com/office/drawing/2014/main" id="{00000000-0008-0000-0E00-00004D000000}"/>
            </a:ext>
          </a:extLst>
        </xdr:cNvPr>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22877</xdr:rowOff>
    </xdr:from>
    <xdr:ext cx="405111" cy="259045"/>
    <xdr:sp macro="" textlink="">
      <xdr:nvSpPr>
        <xdr:cNvPr id="78" name="n_1mainValue【道路】&#10;有形固定資産減価償却率">
          <a:extLst>
            <a:ext uri="{FF2B5EF4-FFF2-40B4-BE49-F238E27FC236}">
              <a16:creationId xmlns:a16="http://schemas.microsoft.com/office/drawing/2014/main" id="{00000000-0008-0000-0E00-00004E000000}"/>
            </a:ext>
          </a:extLst>
        </xdr:cNvPr>
        <xdr:cNvSpPr txBox="1"/>
      </xdr:nvSpPr>
      <xdr:spPr>
        <a:xfrm>
          <a:off x="35820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53357</xdr:rowOff>
    </xdr:from>
    <xdr:ext cx="405111" cy="259045"/>
    <xdr:sp macro="" textlink="">
      <xdr:nvSpPr>
        <xdr:cNvPr id="79" name="n_2mainValue【道路】&#10;有形固定資産減価償却率">
          <a:extLst>
            <a:ext uri="{FF2B5EF4-FFF2-40B4-BE49-F238E27FC236}">
              <a16:creationId xmlns:a16="http://schemas.microsoft.com/office/drawing/2014/main" id="{00000000-0008-0000-0E00-00004F000000}"/>
            </a:ext>
          </a:extLst>
        </xdr:cNvPr>
        <xdr:cNvSpPr txBox="1"/>
      </xdr:nvSpPr>
      <xdr:spPr>
        <a:xfrm>
          <a:off x="2705744"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00000000-0008-0000-0E00-000059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4" name="【道路】&#10;一人当たり延長最小値テキスト">
          <a:extLst>
            <a:ext uri="{FF2B5EF4-FFF2-40B4-BE49-F238E27FC236}">
              <a16:creationId xmlns:a16="http://schemas.microsoft.com/office/drawing/2014/main" id="{00000000-0008-0000-0E00-000068000000}"/>
            </a:ext>
          </a:extLst>
        </xdr:cNvPr>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6" name="【道路】&#10;一人当たり延長最大値テキスト">
          <a:extLst>
            <a:ext uri="{FF2B5EF4-FFF2-40B4-BE49-F238E27FC236}">
              <a16:creationId xmlns:a16="http://schemas.microsoft.com/office/drawing/2014/main" id="{00000000-0008-0000-0E00-00006A000000}"/>
            </a:ext>
          </a:extLst>
        </xdr:cNvPr>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8" name="【道路】&#10;一人当たり延長平均値テキスト">
          <a:extLst>
            <a:ext uri="{FF2B5EF4-FFF2-40B4-BE49-F238E27FC236}">
              <a16:creationId xmlns:a16="http://schemas.microsoft.com/office/drawing/2014/main" id="{00000000-0008-0000-0E00-00006C000000}"/>
            </a:ext>
          </a:extLst>
        </xdr:cNvPr>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9" name="フローチャート: 判断 108">
          <a:extLst>
            <a:ext uri="{FF2B5EF4-FFF2-40B4-BE49-F238E27FC236}">
              <a16:creationId xmlns:a16="http://schemas.microsoft.com/office/drawing/2014/main" id="{00000000-0008-0000-0E00-00006D000000}"/>
            </a:ext>
          </a:extLst>
        </xdr:cNvPr>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10" name="フローチャート: 判断 109">
          <a:extLst>
            <a:ext uri="{FF2B5EF4-FFF2-40B4-BE49-F238E27FC236}">
              <a16:creationId xmlns:a16="http://schemas.microsoft.com/office/drawing/2014/main" id="{00000000-0008-0000-0E00-00006E000000}"/>
            </a:ext>
          </a:extLst>
        </xdr:cNvPr>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63776</xdr:rowOff>
    </xdr:from>
    <xdr:to>
      <xdr:col>55</xdr:col>
      <xdr:colOff>50800</xdr:colOff>
      <xdr:row>39</xdr:row>
      <xdr:rowOff>165376</xdr:rowOff>
    </xdr:to>
    <xdr:sp macro="" textlink="">
      <xdr:nvSpPr>
        <xdr:cNvPr id="117" name="楕円 116">
          <a:extLst>
            <a:ext uri="{FF2B5EF4-FFF2-40B4-BE49-F238E27FC236}">
              <a16:creationId xmlns:a16="http://schemas.microsoft.com/office/drawing/2014/main" id="{00000000-0008-0000-0E00-000075000000}"/>
            </a:ext>
          </a:extLst>
        </xdr:cNvPr>
        <xdr:cNvSpPr/>
      </xdr:nvSpPr>
      <xdr:spPr>
        <a:xfrm>
          <a:off x="10426700" y="67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86653</xdr:rowOff>
    </xdr:from>
    <xdr:ext cx="599010" cy="259045"/>
    <xdr:sp macro="" textlink="">
      <xdr:nvSpPr>
        <xdr:cNvPr id="118" name="【道路】&#10;一人当たり延長該当値テキスト">
          <a:extLst>
            <a:ext uri="{FF2B5EF4-FFF2-40B4-BE49-F238E27FC236}">
              <a16:creationId xmlns:a16="http://schemas.microsoft.com/office/drawing/2014/main" id="{00000000-0008-0000-0E00-000076000000}"/>
            </a:ext>
          </a:extLst>
        </xdr:cNvPr>
        <xdr:cNvSpPr txBox="1"/>
      </xdr:nvSpPr>
      <xdr:spPr>
        <a:xfrm>
          <a:off x="10515600" y="6601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73749</xdr:rowOff>
    </xdr:from>
    <xdr:to>
      <xdr:col>50</xdr:col>
      <xdr:colOff>165100</xdr:colOff>
      <xdr:row>40</xdr:row>
      <xdr:rowOff>3899</xdr:rowOff>
    </xdr:to>
    <xdr:sp macro="" textlink="">
      <xdr:nvSpPr>
        <xdr:cNvPr id="119" name="楕円 118">
          <a:extLst>
            <a:ext uri="{FF2B5EF4-FFF2-40B4-BE49-F238E27FC236}">
              <a16:creationId xmlns:a16="http://schemas.microsoft.com/office/drawing/2014/main" id="{00000000-0008-0000-0E00-000077000000}"/>
            </a:ext>
          </a:extLst>
        </xdr:cNvPr>
        <xdr:cNvSpPr/>
      </xdr:nvSpPr>
      <xdr:spPr>
        <a:xfrm>
          <a:off x="9588500" y="67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114576</xdr:rowOff>
    </xdr:from>
    <xdr:to>
      <xdr:col>55</xdr:col>
      <xdr:colOff>0</xdr:colOff>
      <xdr:row>39</xdr:row>
      <xdr:rowOff>124549</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flipV="1">
          <a:off x="9639300" y="6801126"/>
          <a:ext cx="838200" cy="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81733</xdr:rowOff>
    </xdr:from>
    <xdr:to>
      <xdr:col>46</xdr:col>
      <xdr:colOff>38100</xdr:colOff>
      <xdr:row>40</xdr:row>
      <xdr:rowOff>11883</xdr:rowOff>
    </xdr:to>
    <xdr:sp macro="" textlink="">
      <xdr:nvSpPr>
        <xdr:cNvPr id="121" name="楕円 120">
          <a:extLst>
            <a:ext uri="{FF2B5EF4-FFF2-40B4-BE49-F238E27FC236}">
              <a16:creationId xmlns:a16="http://schemas.microsoft.com/office/drawing/2014/main" id="{00000000-0008-0000-0E00-000079000000}"/>
            </a:ext>
          </a:extLst>
        </xdr:cNvPr>
        <xdr:cNvSpPr/>
      </xdr:nvSpPr>
      <xdr:spPr>
        <a:xfrm>
          <a:off x="8699500" y="676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124549</xdr:rowOff>
    </xdr:from>
    <xdr:to>
      <xdr:col>50</xdr:col>
      <xdr:colOff>114300</xdr:colOff>
      <xdr:row>39</xdr:row>
      <xdr:rowOff>132533</xdr:rowOff>
    </xdr:to>
    <xdr:cxnSp macro="">
      <xdr:nvCxnSpPr>
        <xdr:cNvPr id="122" name="直線コネクタ 121">
          <a:extLst>
            <a:ext uri="{FF2B5EF4-FFF2-40B4-BE49-F238E27FC236}">
              <a16:creationId xmlns:a16="http://schemas.microsoft.com/office/drawing/2014/main" id="{00000000-0008-0000-0E00-00007A000000}"/>
            </a:ext>
          </a:extLst>
        </xdr:cNvPr>
        <xdr:cNvCxnSpPr/>
      </xdr:nvCxnSpPr>
      <xdr:spPr>
        <a:xfrm flipV="1">
          <a:off x="8750300" y="6811099"/>
          <a:ext cx="8890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90133</xdr:rowOff>
    </xdr:from>
    <xdr:ext cx="534377" cy="259045"/>
    <xdr:sp macro="" textlink="">
      <xdr:nvSpPr>
        <xdr:cNvPr id="123" name="n_1aveValue【道路】&#10;一人当たり延長">
          <a:extLst>
            <a:ext uri="{FF2B5EF4-FFF2-40B4-BE49-F238E27FC236}">
              <a16:creationId xmlns:a16="http://schemas.microsoft.com/office/drawing/2014/main" id="{00000000-0008-0000-0E00-00007B000000}"/>
            </a:ext>
          </a:extLst>
        </xdr:cNvPr>
        <xdr:cNvSpPr txBox="1"/>
      </xdr:nvSpPr>
      <xdr:spPr>
        <a:xfrm>
          <a:off x="93594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103251</xdr:rowOff>
    </xdr:from>
    <xdr:ext cx="534377" cy="259045"/>
    <xdr:sp macro="" textlink="">
      <xdr:nvSpPr>
        <xdr:cNvPr id="124" name="n_2aveValue【道路】&#10;一人当たり延長">
          <a:extLst>
            <a:ext uri="{FF2B5EF4-FFF2-40B4-BE49-F238E27FC236}">
              <a16:creationId xmlns:a16="http://schemas.microsoft.com/office/drawing/2014/main" id="{00000000-0008-0000-0E00-00007C000000}"/>
            </a:ext>
          </a:extLst>
        </xdr:cNvPr>
        <xdr:cNvSpPr txBox="1"/>
      </xdr:nvSpPr>
      <xdr:spPr>
        <a:xfrm>
          <a:off x="8483111"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38</xdr:row>
      <xdr:rowOff>20426</xdr:rowOff>
    </xdr:from>
    <xdr:ext cx="599010" cy="259045"/>
    <xdr:sp macro="" textlink="">
      <xdr:nvSpPr>
        <xdr:cNvPr id="125" name="n_1mainValue【道路】&#10;一人当たり延長">
          <a:extLst>
            <a:ext uri="{FF2B5EF4-FFF2-40B4-BE49-F238E27FC236}">
              <a16:creationId xmlns:a16="http://schemas.microsoft.com/office/drawing/2014/main" id="{00000000-0008-0000-0E00-00007D000000}"/>
            </a:ext>
          </a:extLst>
        </xdr:cNvPr>
        <xdr:cNvSpPr txBox="1"/>
      </xdr:nvSpPr>
      <xdr:spPr>
        <a:xfrm>
          <a:off x="9327094" y="65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38</xdr:row>
      <xdr:rowOff>28410</xdr:rowOff>
    </xdr:from>
    <xdr:ext cx="599010" cy="259045"/>
    <xdr:sp macro="" textlink="">
      <xdr:nvSpPr>
        <xdr:cNvPr id="126" name="n_2mainValue【道路】&#10;一人当たり延長">
          <a:extLst>
            <a:ext uri="{FF2B5EF4-FFF2-40B4-BE49-F238E27FC236}">
              <a16:creationId xmlns:a16="http://schemas.microsoft.com/office/drawing/2014/main" id="{00000000-0008-0000-0E00-00007E000000}"/>
            </a:ext>
          </a:extLst>
        </xdr:cNvPr>
        <xdr:cNvSpPr txBox="1"/>
      </xdr:nvSpPr>
      <xdr:spPr>
        <a:xfrm>
          <a:off x="8450794" y="65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6" name="【公営住宅】&#10;有形固定資産減価償却率グラフ枠">
          <a:extLst>
            <a:ext uri="{FF2B5EF4-FFF2-40B4-BE49-F238E27FC236}">
              <a16:creationId xmlns:a16="http://schemas.microsoft.com/office/drawing/2014/main" id="{00000000-0008-0000-0E00-0000A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168" name="【公営住宅】&#10;有形固定資産減価償却率最小値テキスト">
          <a:extLst>
            <a:ext uri="{FF2B5EF4-FFF2-40B4-BE49-F238E27FC236}">
              <a16:creationId xmlns:a16="http://schemas.microsoft.com/office/drawing/2014/main" id="{00000000-0008-0000-0E00-0000A8000000}"/>
            </a:ext>
          </a:extLst>
        </xdr:cNvPr>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170" name="【公営住宅】&#10;有形固定資産減価償却率最大値テキスト">
          <a:extLst>
            <a:ext uri="{FF2B5EF4-FFF2-40B4-BE49-F238E27FC236}">
              <a16:creationId xmlns:a16="http://schemas.microsoft.com/office/drawing/2014/main" id="{00000000-0008-0000-0E00-0000AA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172" name="【公営住宅】&#10;有形固定資産減価償却率平均値テキスト">
          <a:extLst>
            <a:ext uri="{FF2B5EF4-FFF2-40B4-BE49-F238E27FC236}">
              <a16:creationId xmlns:a16="http://schemas.microsoft.com/office/drawing/2014/main" id="{00000000-0008-0000-0E00-0000AC000000}"/>
            </a:ext>
          </a:extLst>
        </xdr:cNvPr>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154939</xdr:rowOff>
    </xdr:from>
    <xdr:to>
      <xdr:col>24</xdr:col>
      <xdr:colOff>114300</xdr:colOff>
      <xdr:row>80</xdr:row>
      <xdr:rowOff>85089</xdr:rowOff>
    </xdr:to>
    <xdr:sp macro="" textlink="">
      <xdr:nvSpPr>
        <xdr:cNvPr id="181" name="楕円 180">
          <a:extLst>
            <a:ext uri="{FF2B5EF4-FFF2-40B4-BE49-F238E27FC236}">
              <a16:creationId xmlns:a16="http://schemas.microsoft.com/office/drawing/2014/main" id="{00000000-0008-0000-0E00-0000B5000000}"/>
            </a:ext>
          </a:extLst>
        </xdr:cNvPr>
        <xdr:cNvSpPr/>
      </xdr:nvSpPr>
      <xdr:spPr>
        <a:xfrm>
          <a:off x="45847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6366</xdr:rowOff>
    </xdr:from>
    <xdr:ext cx="405111" cy="259045"/>
    <xdr:sp macro="" textlink="">
      <xdr:nvSpPr>
        <xdr:cNvPr id="182" name="【公営住宅】&#10;有形固定資産減価償却率該当値テキスト">
          <a:extLst>
            <a:ext uri="{FF2B5EF4-FFF2-40B4-BE49-F238E27FC236}">
              <a16:creationId xmlns:a16="http://schemas.microsoft.com/office/drawing/2014/main" id="{00000000-0008-0000-0E00-0000B6000000}"/>
            </a:ext>
          </a:extLst>
        </xdr:cNvPr>
        <xdr:cNvSpPr txBox="1"/>
      </xdr:nvSpPr>
      <xdr:spPr>
        <a:xfrm>
          <a:off x="4673600"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23495</xdr:rowOff>
    </xdr:from>
    <xdr:to>
      <xdr:col>20</xdr:col>
      <xdr:colOff>38100</xdr:colOff>
      <xdr:row>80</xdr:row>
      <xdr:rowOff>125095</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3746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34289</xdr:rowOff>
    </xdr:from>
    <xdr:to>
      <xdr:col>24</xdr:col>
      <xdr:colOff>63500</xdr:colOff>
      <xdr:row>80</xdr:row>
      <xdr:rowOff>74295</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flipV="1">
          <a:off x="3797300" y="137502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17780</xdr:rowOff>
    </xdr:from>
    <xdr:to>
      <xdr:col>15</xdr:col>
      <xdr:colOff>101600</xdr:colOff>
      <xdr:row>80</xdr:row>
      <xdr:rowOff>119380</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28575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68580</xdr:rowOff>
    </xdr:from>
    <xdr:to>
      <xdr:col>19</xdr:col>
      <xdr:colOff>177800</xdr:colOff>
      <xdr:row>80</xdr:row>
      <xdr:rowOff>74295</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2908300" y="13784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187" name="n_1aveValue【公営住宅】&#10;有形固定資産減価償却率">
          <a:extLst>
            <a:ext uri="{FF2B5EF4-FFF2-40B4-BE49-F238E27FC236}">
              <a16:creationId xmlns:a16="http://schemas.microsoft.com/office/drawing/2014/main" id="{00000000-0008-0000-0E00-0000BB000000}"/>
            </a:ext>
          </a:extLst>
        </xdr:cNvPr>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188" name="n_2aveValue【公営住宅】&#10;有形固定資産減価償却率">
          <a:extLst>
            <a:ext uri="{FF2B5EF4-FFF2-40B4-BE49-F238E27FC236}">
              <a16:creationId xmlns:a16="http://schemas.microsoft.com/office/drawing/2014/main" id="{00000000-0008-0000-0E00-0000BC000000}"/>
            </a:ext>
          </a:extLst>
        </xdr:cNvPr>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141622</xdr:rowOff>
    </xdr:from>
    <xdr:ext cx="405111" cy="259045"/>
    <xdr:sp macro="" textlink="">
      <xdr:nvSpPr>
        <xdr:cNvPr id="189" name="n_1mainValue【公営住宅】&#10;有形固定資産減価償却率">
          <a:extLst>
            <a:ext uri="{FF2B5EF4-FFF2-40B4-BE49-F238E27FC236}">
              <a16:creationId xmlns:a16="http://schemas.microsoft.com/office/drawing/2014/main" id="{00000000-0008-0000-0E00-0000BD000000}"/>
            </a:ext>
          </a:extLst>
        </xdr:cNvPr>
        <xdr:cNvSpPr txBox="1"/>
      </xdr:nvSpPr>
      <xdr:spPr>
        <a:xfrm>
          <a:off x="35820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135907</xdr:rowOff>
    </xdr:from>
    <xdr:ext cx="405111" cy="259045"/>
    <xdr:sp macro="" textlink="">
      <xdr:nvSpPr>
        <xdr:cNvPr id="190" name="n_2mainValue【公営住宅】&#10;有形固定資産減価償却率">
          <a:extLst>
            <a:ext uri="{FF2B5EF4-FFF2-40B4-BE49-F238E27FC236}">
              <a16:creationId xmlns:a16="http://schemas.microsoft.com/office/drawing/2014/main" id="{00000000-0008-0000-0E00-0000BE000000}"/>
            </a:ext>
          </a:extLst>
        </xdr:cNvPr>
        <xdr:cNvSpPr txBox="1"/>
      </xdr:nvSpPr>
      <xdr:spPr>
        <a:xfrm>
          <a:off x="27057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1" name="正方形/長方形 190">
          <a:extLst>
            <a:ext uri="{FF2B5EF4-FFF2-40B4-BE49-F238E27FC236}">
              <a16:creationId xmlns:a16="http://schemas.microsoft.com/office/drawing/2014/main" id="{00000000-0008-0000-0E00-0000B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2" name="正方形/長方形 191">
          <a:extLst>
            <a:ext uri="{FF2B5EF4-FFF2-40B4-BE49-F238E27FC236}">
              <a16:creationId xmlns:a16="http://schemas.microsoft.com/office/drawing/2014/main" id="{00000000-0008-0000-0E00-0000C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9" name="テキスト ボックス 198">
          <a:extLst>
            <a:ext uri="{FF2B5EF4-FFF2-40B4-BE49-F238E27FC236}">
              <a16:creationId xmlns:a16="http://schemas.microsoft.com/office/drawing/2014/main" id="{00000000-0008-0000-0E00-0000C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3" name="【公営住宅】&#10;一人当たり面積グラフ枠">
          <a:extLst>
            <a:ext uri="{FF2B5EF4-FFF2-40B4-BE49-F238E27FC236}">
              <a16:creationId xmlns:a16="http://schemas.microsoft.com/office/drawing/2014/main" id="{00000000-0008-0000-0E00-0000D5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15" name="【公営住宅】&#10;一人当たり面積最小値テキスト">
          <a:extLst>
            <a:ext uri="{FF2B5EF4-FFF2-40B4-BE49-F238E27FC236}">
              <a16:creationId xmlns:a16="http://schemas.microsoft.com/office/drawing/2014/main" id="{00000000-0008-0000-0E00-0000D7000000}"/>
            </a:ext>
          </a:extLst>
        </xdr:cNvPr>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17" name="【公営住宅】&#10;一人当たり面積最大値テキスト">
          <a:extLst>
            <a:ext uri="{FF2B5EF4-FFF2-40B4-BE49-F238E27FC236}">
              <a16:creationId xmlns:a16="http://schemas.microsoft.com/office/drawing/2014/main" id="{00000000-0008-0000-0E00-0000D9000000}"/>
            </a:ext>
          </a:extLst>
        </xdr:cNvPr>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219" name="【公営住宅】&#10;一人当たり面積平均値テキスト">
          <a:extLst>
            <a:ext uri="{FF2B5EF4-FFF2-40B4-BE49-F238E27FC236}">
              <a16:creationId xmlns:a16="http://schemas.microsoft.com/office/drawing/2014/main" id="{00000000-0008-0000-0E00-0000DB000000}"/>
            </a:ext>
          </a:extLst>
        </xdr:cNvPr>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20" name="フローチャート: 判断 219">
          <a:extLst>
            <a:ext uri="{FF2B5EF4-FFF2-40B4-BE49-F238E27FC236}">
              <a16:creationId xmlns:a16="http://schemas.microsoft.com/office/drawing/2014/main" id="{00000000-0008-0000-0E00-0000DC000000}"/>
            </a:ext>
          </a:extLst>
        </xdr:cNvPr>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21" name="フローチャート: 判断 220">
          <a:extLst>
            <a:ext uri="{FF2B5EF4-FFF2-40B4-BE49-F238E27FC236}">
              <a16:creationId xmlns:a16="http://schemas.microsoft.com/office/drawing/2014/main" id="{00000000-0008-0000-0E00-0000DD000000}"/>
            </a:ext>
          </a:extLst>
        </xdr:cNvPr>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22" name="フローチャート: 判断 221">
          <a:extLst>
            <a:ext uri="{FF2B5EF4-FFF2-40B4-BE49-F238E27FC236}">
              <a16:creationId xmlns:a16="http://schemas.microsoft.com/office/drawing/2014/main" id="{00000000-0008-0000-0E00-0000DE000000}"/>
            </a:ext>
          </a:extLst>
        </xdr:cNvPr>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108534</xdr:rowOff>
    </xdr:from>
    <xdr:to>
      <xdr:col>55</xdr:col>
      <xdr:colOff>50800</xdr:colOff>
      <xdr:row>86</xdr:row>
      <xdr:rowOff>38684</xdr:rowOff>
    </xdr:to>
    <xdr:sp macro="" textlink="">
      <xdr:nvSpPr>
        <xdr:cNvPr id="228" name="楕円 227">
          <a:extLst>
            <a:ext uri="{FF2B5EF4-FFF2-40B4-BE49-F238E27FC236}">
              <a16:creationId xmlns:a16="http://schemas.microsoft.com/office/drawing/2014/main" id="{00000000-0008-0000-0E00-0000E4000000}"/>
            </a:ext>
          </a:extLst>
        </xdr:cNvPr>
        <xdr:cNvSpPr/>
      </xdr:nvSpPr>
      <xdr:spPr>
        <a:xfrm>
          <a:off x="10426700" y="1468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40822</xdr:rowOff>
    </xdr:from>
    <xdr:ext cx="469744" cy="259045"/>
    <xdr:sp macro="" textlink="">
      <xdr:nvSpPr>
        <xdr:cNvPr id="229" name="【公営住宅】&#10;一人当たり面積該当値テキスト">
          <a:extLst>
            <a:ext uri="{FF2B5EF4-FFF2-40B4-BE49-F238E27FC236}">
              <a16:creationId xmlns:a16="http://schemas.microsoft.com/office/drawing/2014/main" id="{00000000-0008-0000-0E00-0000E5000000}"/>
            </a:ext>
          </a:extLst>
        </xdr:cNvPr>
        <xdr:cNvSpPr txBox="1"/>
      </xdr:nvSpPr>
      <xdr:spPr>
        <a:xfrm>
          <a:off x="10515600" y="1461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111201</xdr:rowOff>
    </xdr:from>
    <xdr:to>
      <xdr:col>50</xdr:col>
      <xdr:colOff>165100</xdr:colOff>
      <xdr:row>86</xdr:row>
      <xdr:rowOff>41351</xdr:rowOff>
    </xdr:to>
    <xdr:sp macro="" textlink="">
      <xdr:nvSpPr>
        <xdr:cNvPr id="230" name="楕円 229">
          <a:extLst>
            <a:ext uri="{FF2B5EF4-FFF2-40B4-BE49-F238E27FC236}">
              <a16:creationId xmlns:a16="http://schemas.microsoft.com/office/drawing/2014/main" id="{00000000-0008-0000-0E00-0000E6000000}"/>
            </a:ext>
          </a:extLst>
        </xdr:cNvPr>
        <xdr:cNvSpPr/>
      </xdr:nvSpPr>
      <xdr:spPr>
        <a:xfrm>
          <a:off x="9588500" y="1468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159334</xdr:rowOff>
    </xdr:from>
    <xdr:to>
      <xdr:col>55</xdr:col>
      <xdr:colOff>0</xdr:colOff>
      <xdr:row>85</xdr:row>
      <xdr:rowOff>162001</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9639300" y="1473258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113525</xdr:rowOff>
    </xdr:from>
    <xdr:to>
      <xdr:col>46</xdr:col>
      <xdr:colOff>38100</xdr:colOff>
      <xdr:row>86</xdr:row>
      <xdr:rowOff>43675</xdr:rowOff>
    </xdr:to>
    <xdr:sp macro="" textlink="">
      <xdr:nvSpPr>
        <xdr:cNvPr id="232" name="楕円 231">
          <a:extLst>
            <a:ext uri="{FF2B5EF4-FFF2-40B4-BE49-F238E27FC236}">
              <a16:creationId xmlns:a16="http://schemas.microsoft.com/office/drawing/2014/main" id="{00000000-0008-0000-0E00-0000E8000000}"/>
            </a:ext>
          </a:extLst>
        </xdr:cNvPr>
        <xdr:cNvSpPr/>
      </xdr:nvSpPr>
      <xdr:spPr>
        <a:xfrm>
          <a:off x="8699500" y="1468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162001</xdr:rowOff>
    </xdr:from>
    <xdr:to>
      <xdr:col>50</xdr:col>
      <xdr:colOff>114300</xdr:colOff>
      <xdr:row>85</xdr:row>
      <xdr:rowOff>164325</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flipV="1">
          <a:off x="8750300" y="14735251"/>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34" name="n_1aveValue【公営住宅】&#10;一人当たり面積">
          <a:extLst>
            <a:ext uri="{FF2B5EF4-FFF2-40B4-BE49-F238E27FC236}">
              <a16:creationId xmlns:a16="http://schemas.microsoft.com/office/drawing/2014/main" id="{00000000-0008-0000-0E00-0000EA000000}"/>
            </a:ext>
          </a:extLst>
        </xdr:cNvPr>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235" name="n_2aveValue【公営住宅】&#10;一人当たり面積">
          <a:extLst>
            <a:ext uri="{FF2B5EF4-FFF2-40B4-BE49-F238E27FC236}">
              <a16:creationId xmlns:a16="http://schemas.microsoft.com/office/drawing/2014/main" id="{00000000-0008-0000-0E00-0000EB000000}"/>
            </a:ext>
          </a:extLst>
        </xdr:cNvPr>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32478</xdr:rowOff>
    </xdr:from>
    <xdr:ext cx="469744" cy="259045"/>
    <xdr:sp macro="" textlink="">
      <xdr:nvSpPr>
        <xdr:cNvPr id="236" name="n_1mainValue【公営住宅】&#10;一人当たり面積">
          <a:extLst>
            <a:ext uri="{FF2B5EF4-FFF2-40B4-BE49-F238E27FC236}">
              <a16:creationId xmlns:a16="http://schemas.microsoft.com/office/drawing/2014/main" id="{00000000-0008-0000-0E00-0000EC000000}"/>
            </a:ext>
          </a:extLst>
        </xdr:cNvPr>
        <xdr:cNvSpPr txBox="1"/>
      </xdr:nvSpPr>
      <xdr:spPr>
        <a:xfrm>
          <a:off x="9391727" y="1477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34802</xdr:rowOff>
    </xdr:from>
    <xdr:ext cx="469744" cy="259045"/>
    <xdr:sp macro="" textlink="">
      <xdr:nvSpPr>
        <xdr:cNvPr id="237" name="n_2mainValue【公営住宅】&#10;一人当たり面積">
          <a:extLst>
            <a:ext uri="{FF2B5EF4-FFF2-40B4-BE49-F238E27FC236}">
              <a16:creationId xmlns:a16="http://schemas.microsoft.com/office/drawing/2014/main" id="{00000000-0008-0000-0E00-0000ED000000}"/>
            </a:ext>
          </a:extLst>
        </xdr:cNvPr>
        <xdr:cNvSpPr txBox="1"/>
      </xdr:nvSpPr>
      <xdr:spPr>
        <a:xfrm>
          <a:off x="8515427" y="1477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8" name="正方形/長方形 237">
          <a:extLst>
            <a:ext uri="{FF2B5EF4-FFF2-40B4-BE49-F238E27FC236}">
              <a16:creationId xmlns:a16="http://schemas.microsoft.com/office/drawing/2014/main" id="{00000000-0008-0000-0E00-0000EE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9" name="正方形/長方形 238">
          <a:extLst>
            <a:ext uri="{FF2B5EF4-FFF2-40B4-BE49-F238E27FC236}">
              <a16:creationId xmlns:a16="http://schemas.microsoft.com/office/drawing/2014/main" id="{00000000-0008-0000-0E00-0000EF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78" name="【認定こども園・幼稚園・保育所】&#10;有形固定資産減価償却率グラフ枠">
          <a:extLst>
            <a:ext uri="{FF2B5EF4-FFF2-40B4-BE49-F238E27FC236}">
              <a16:creationId xmlns:a16="http://schemas.microsoft.com/office/drawing/2014/main" id="{00000000-0008-0000-0E00-00001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280" name="【認定こども園・幼稚園・保育所】&#10;有形固定資産減価償却率最小値テキスト">
          <a:extLst>
            <a:ext uri="{FF2B5EF4-FFF2-40B4-BE49-F238E27FC236}">
              <a16:creationId xmlns:a16="http://schemas.microsoft.com/office/drawing/2014/main" id="{00000000-0008-0000-0E00-000018010000}"/>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2" name="【認定こども園・幼稚園・保育所】&#10;有形固定資産減価償却率最大値テキスト">
          <a:extLst>
            <a:ext uri="{FF2B5EF4-FFF2-40B4-BE49-F238E27FC236}">
              <a16:creationId xmlns:a16="http://schemas.microsoft.com/office/drawing/2014/main" id="{00000000-0008-0000-0E00-00001A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284" name="【認定こども園・幼稚園・保育所】&#10;有形固定資産減価償却率平均値テキスト">
          <a:extLst>
            <a:ext uri="{FF2B5EF4-FFF2-40B4-BE49-F238E27FC236}">
              <a16:creationId xmlns:a16="http://schemas.microsoft.com/office/drawing/2014/main" id="{00000000-0008-0000-0E00-00001C010000}"/>
            </a:ext>
          </a:extLst>
        </xdr:cNvPr>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49893</xdr:rowOff>
    </xdr:from>
    <xdr:to>
      <xdr:col>85</xdr:col>
      <xdr:colOff>177800</xdr:colOff>
      <xdr:row>33</xdr:row>
      <xdr:rowOff>151493</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162687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136270</xdr:rowOff>
    </xdr:from>
    <xdr:ext cx="405111" cy="259045"/>
    <xdr:sp macro="" textlink="">
      <xdr:nvSpPr>
        <xdr:cNvPr id="294" name="【認定こども園・幼稚園・保育所】&#10;有形固定資産減価償却率該当値テキスト">
          <a:extLst>
            <a:ext uri="{FF2B5EF4-FFF2-40B4-BE49-F238E27FC236}">
              <a16:creationId xmlns:a16="http://schemas.microsoft.com/office/drawing/2014/main" id="{00000000-0008-0000-0E00-000026010000}"/>
            </a:ext>
          </a:extLst>
        </xdr:cNvPr>
        <xdr:cNvSpPr txBox="1"/>
      </xdr:nvSpPr>
      <xdr:spPr>
        <a:xfrm>
          <a:off x="16357600" y="562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77651</xdr:rowOff>
    </xdr:from>
    <xdr:to>
      <xdr:col>81</xdr:col>
      <xdr:colOff>101600</xdr:colOff>
      <xdr:row>34</xdr:row>
      <xdr:rowOff>7801</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15430500" y="57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100693</xdr:rowOff>
    </xdr:from>
    <xdr:to>
      <xdr:col>85</xdr:col>
      <xdr:colOff>127000</xdr:colOff>
      <xdr:row>33</xdr:row>
      <xdr:rowOff>128451</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flipV="1">
          <a:off x="15481300" y="575854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103777</xdr:rowOff>
    </xdr:from>
    <xdr:to>
      <xdr:col>76</xdr:col>
      <xdr:colOff>165100</xdr:colOff>
      <xdr:row>34</xdr:row>
      <xdr:rowOff>33927</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14541500" y="576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128451</xdr:rowOff>
    </xdr:from>
    <xdr:to>
      <xdr:col>81</xdr:col>
      <xdr:colOff>50800</xdr:colOff>
      <xdr:row>33</xdr:row>
      <xdr:rowOff>154577</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flipV="1">
          <a:off x="14592300" y="57863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299" name="n_1aveValue【認定こども園・幼稚園・保育所】&#10;有形固定資産減価償却率">
          <a:extLst>
            <a:ext uri="{FF2B5EF4-FFF2-40B4-BE49-F238E27FC236}">
              <a16:creationId xmlns:a16="http://schemas.microsoft.com/office/drawing/2014/main" id="{00000000-0008-0000-0E00-00002B010000}"/>
            </a:ext>
          </a:extLst>
        </xdr:cNvPr>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00" name="n_2aveValue【認定こども園・幼稚園・保育所】&#10;有形固定資産減価償却率">
          <a:extLst>
            <a:ext uri="{FF2B5EF4-FFF2-40B4-BE49-F238E27FC236}">
              <a16:creationId xmlns:a16="http://schemas.microsoft.com/office/drawing/2014/main" id="{00000000-0008-0000-0E00-00002C010000}"/>
            </a:ext>
          </a:extLst>
        </xdr:cNvPr>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24328</xdr:rowOff>
    </xdr:from>
    <xdr:ext cx="405111" cy="259045"/>
    <xdr:sp macro="" textlink="">
      <xdr:nvSpPr>
        <xdr:cNvPr id="301" name="n_1mainValue【認定こども園・幼稚園・保育所】&#10;有形固定資産減価償却率">
          <a:extLst>
            <a:ext uri="{FF2B5EF4-FFF2-40B4-BE49-F238E27FC236}">
              <a16:creationId xmlns:a16="http://schemas.microsoft.com/office/drawing/2014/main" id="{00000000-0008-0000-0E00-00002D010000}"/>
            </a:ext>
          </a:extLst>
        </xdr:cNvPr>
        <xdr:cNvSpPr txBox="1"/>
      </xdr:nvSpPr>
      <xdr:spPr>
        <a:xfrm>
          <a:off x="15266044" y="551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50454</xdr:rowOff>
    </xdr:from>
    <xdr:ext cx="405111" cy="259045"/>
    <xdr:sp macro="" textlink="">
      <xdr:nvSpPr>
        <xdr:cNvPr id="302" name="n_2mainValue【認定こども園・幼稚園・保育所】&#10;有形固定資産減価償却率">
          <a:extLst>
            <a:ext uri="{FF2B5EF4-FFF2-40B4-BE49-F238E27FC236}">
              <a16:creationId xmlns:a16="http://schemas.microsoft.com/office/drawing/2014/main" id="{00000000-0008-0000-0E00-00002E010000}"/>
            </a:ext>
          </a:extLst>
        </xdr:cNvPr>
        <xdr:cNvSpPr txBox="1"/>
      </xdr:nvSpPr>
      <xdr:spPr>
        <a:xfrm>
          <a:off x="14389744" y="5536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1" name="テキスト ボックス 310">
          <a:extLst>
            <a:ext uri="{FF2B5EF4-FFF2-40B4-BE49-F238E27FC236}">
              <a16:creationId xmlns:a16="http://schemas.microsoft.com/office/drawing/2014/main" id="{00000000-0008-0000-0E00-00003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14" name="テキスト ボックス 313">
          <a:extLst>
            <a:ext uri="{FF2B5EF4-FFF2-40B4-BE49-F238E27FC236}">
              <a16:creationId xmlns:a16="http://schemas.microsoft.com/office/drawing/2014/main" id="{00000000-0008-0000-0E00-00003A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5" name="【認定こども園・幼稚園・保育所】&#10;一人当たり面積グラフ枠">
          <a:extLst>
            <a:ext uri="{FF2B5EF4-FFF2-40B4-BE49-F238E27FC236}">
              <a16:creationId xmlns:a16="http://schemas.microsoft.com/office/drawing/2014/main" id="{00000000-0008-0000-0E00-00004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27" name="【認定こども園・幼稚園・保育所】&#10;一人当たり面積最小値テキスト">
          <a:extLst>
            <a:ext uri="{FF2B5EF4-FFF2-40B4-BE49-F238E27FC236}">
              <a16:creationId xmlns:a16="http://schemas.microsoft.com/office/drawing/2014/main" id="{00000000-0008-0000-0E00-000047010000}"/>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29" name="【認定こども園・幼稚園・保育所】&#10;一人当たり面積最大値テキスト">
          <a:extLst>
            <a:ext uri="{FF2B5EF4-FFF2-40B4-BE49-F238E27FC236}">
              <a16:creationId xmlns:a16="http://schemas.microsoft.com/office/drawing/2014/main" id="{00000000-0008-0000-0E00-000049010000}"/>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331" name="【認定こども園・幼稚園・保育所】&#10;一人当たり面積平均値テキスト">
          <a:extLst>
            <a:ext uri="{FF2B5EF4-FFF2-40B4-BE49-F238E27FC236}">
              <a16:creationId xmlns:a16="http://schemas.microsoft.com/office/drawing/2014/main" id="{00000000-0008-0000-0E00-00004B010000}"/>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32" name="フローチャート: 判断 331">
          <a:extLst>
            <a:ext uri="{FF2B5EF4-FFF2-40B4-BE49-F238E27FC236}">
              <a16:creationId xmlns:a16="http://schemas.microsoft.com/office/drawing/2014/main" id="{00000000-0008-0000-0E00-00004C010000}"/>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33" name="フローチャート: 判断 332">
          <a:extLst>
            <a:ext uri="{FF2B5EF4-FFF2-40B4-BE49-F238E27FC236}">
              <a16:creationId xmlns:a16="http://schemas.microsoft.com/office/drawing/2014/main" id="{00000000-0008-0000-0E00-00004D010000}"/>
            </a:ext>
          </a:extLst>
        </xdr:cNvPr>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334" name="フローチャート: 判断 333">
          <a:extLst>
            <a:ext uri="{FF2B5EF4-FFF2-40B4-BE49-F238E27FC236}">
              <a16:creationId xmlns:a16="http://schemas.microsoft.com/office/drawing/2014/main" id="{00000000-0008-0000-0E00-00004E010000}"/>
            </a:ext>
          </a:extLst>
        </xdr:cNvPr>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91440</xdr:rowOff>
    </xdr:from>
    <xdr:to>
      <xdr:col>116</xdr:col>
      <xdr:colOff>114300</xdr:colOff>
      <xdr:row>42</xdr:row>
      <xdr:rowOff>21590</xdr:rowOff>
    </xdr:to>
    <xdr:sp macro="" textlink="">
      <xdr:nvSpPr>
        <xdr:cNvPr id="340" name="楕円 339">
          <a:extLst>
            <a:ext uri="{FF2B5EF4-FFF2-40B4-BE49-F238E27FC236}">
              <a16:creationId xmlns:a16="http://schemas.microsoft.com/office/drawing/2014/main" id="{00000000-0008-0000-0E00-000054010000}"/>
            </a:ext>
          </a:extLst>
        </xdr:cNvPr>
        <xdr:cNvSpPr/>
      </xdr:nvSpPr>
      <xdr:spPr>
        <a:xfrm>
          <a:off x="22110700" y="71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6367</xdr:rowOff>
    </xdr:from>
    <xdr:ext cx="469744" cy="259045"/>
    <xdr:sp macro="" textlink="">
      <xdr:nvSpPr>
        <xdr:cNvPr id="341" name="【認定こども園・幼稚園・保育所】&#10;一人当たり面積該当値テキスト">
          <a:extLst>
            <a:ext uri="{FF2B5EF4-FFF2-40B4-BE49-F238E27FC236}">
              <a16:creationId xmlns:a16="http://schemas.microsoft.com/office/drawing/2014/main" id="{00000000-0008-0000-0E00-000055010000}"/>
            </a:ext>
          </a:extLst>
        </xdr:cNvPr>
        <xdr:cNvSpPr txBox="1"/>
      </xdr:nvSpPr>
      <xdr:spPr>
        <a:xfrm>
          <a:off x="22199600" y="703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92710</xdr:rowOff>
    </xdr:from>
    <xdr:to>
      <xdr:col>112</xdr:col>
      <xdr:colOff>38100</xdr:colOff>
      <xdr:row>42</xdr:row>
      <xdr:rowOff>22860</xdr:rowOff>
    </xdr:to>
    <xdr:sp macro="" textlink="">
      <xdr:nvSpPr>
        <xdr:cNvPr id="342" name="楕円 341">
          <a:extLst>
            <a:ext uri="{FF2B5EF4-FFF2-40B4-BE49-F238E27FC236}">
              <a16:creationId xmlns:a16="http://schemas.microsoft.com/office/drawing/2014/main" id="{00000000-0008-0000-0E00-000056010000}"/>
            </a:ext>
          </a:extLst>
        </xdr:cNvPr>
        <xdr:cNvSpPr/>
      </xdr:nvSpPr>
      <xdr:spPr>
        <a:xfrm>
          <a:off x="212725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142240</xdr:rowOff>
    </xdr:from>
    <xdr:to>
      <xdr:col>116</xdr:col>
      <xdr:colOff>63500</xdr:colOff>
      <xdr:row>41</xdr:row>
      <xdr:rowOff>143510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21323300" y="71716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93980</xdr:rowOff>
    </xdr:from>
    <xdr:to>
      <xdr:col>107</xdr:col>
      <xdr:colOff>101600</xdr:colOff>
      <xdr:row>42</xdr:row>
      <xdr:rowOff>24130</xdr:rowOff>
    </xdr:to>
    <xdr:sp macro="" textlink="">
      <xdr:nvSpPr>
        <xdr:cNvPr id="344" name="楕円 343">
          <a:extLst>
            <a:ext uri="{FF2B5EF4-FFF2-40B4-BE49-F238E27FC236}">
              <a16:creationId xmlns:a16="http://schemas.microsoft.com/office/drawing/2014/main" id="{00000000-0008-0000-0E00-000058010000}"/>
            </a:ext>
          </a:extLst>
        </xdr:cNvPr>
        <xdr:cNvSpPr/>
      </xdr:nvSpPr>
      <xdr:spPr>
        <a:xfrm>
          <a:off x="20383500" y="712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143510</xdr:rowOff>
    </xdr:from>
    <xdr:to>
      <xdr:col>111</xdr:col>
      <xdr:colOff>177800</xdr:colOff>
      <xdr:row>41</xdr:row>
      <xdr:rowOff>144780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20434300" y="71729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346" name="n_1aveValue【認定こども園・幼稚園・保育所】&#10;一人当たり面積">
          <a:extLst>
            <a:ext uri="{FF2B5EF4-FFF2-40B4-BE49-F238E27FC236}">
              <a16:creationId xmlns:a16="http://schemas.microsoft.com/office/drawing/2014/main" id="{00000000-0008-0000-0E00-00005A010000}"/>
            </a:ext>
          </a:extLst>
        </xdr:cNvPr>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347" name="n_2aveValue【認定こども園・幼稚園・保育所】&#10;一人当たり面積">
          <a:extLst>
            <a:ext uri="{FF2B5EF4-FFF2-40B4-BE49-F238E27FC236}">
              <a16:creationId xmlns:a16="http://schemas.microsoft.com/office/drawing/2014/main" id="{00000000-0008-0000-0E00-00005B010000}"/>
            </a:ext>
          </a:extLst>
        </xdr:cNvPr>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13987</xdr:rowOff>
    </xdr:from>
    <xdr:ext cx="469744" cy="259045"/>
    <xdr:sp macro="" textlink="">
      <xdr:nvSpPr>
        <xdr:cNvPr id="348" name="n_1mainValue【認定こども園・幼稚園・保育所】&#10;一人当たり面積">
          <a:extLst>
            <a:ext uri="{FF2B5EF4-FFF2-40B4-BE49-F238E27FC236}">
              <a16:creationId xmlns:a16="http://schemas.microsoft.com/office/drawing/2014/main" id="{00000000-0008-0000-0E00-00005C010000}"/>
            </a:ext>
          </a:extLst>
        </xdr:cNvPr>
        <xdr:cNvSpPr txBox="1"/>
      </xdr:nvSpPr>
      <xdr:spPr>
        <a:xfrm>
          <a:off x="21075727" y="7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15257</xdr:rowOff>
    </xdr:from>
    <xdr:ext cx="469744" cy="259045"/>
    <xdr:sp macro="" textlink="">
      <xdr:nvSpPr>
        <xdr:cNvPr id="349" name="n_2mainValue【認定こども園・幼稚園・保育所】&#10;一人当たり面積">
          <a:extLst>
            <a:ext uri="{FF2B5EF4-FFF2-40B4-BE49-F238E27FC236}">
              <a16:creationId xmlns:a16="http://schemas.microsoft.com/office/drawing/2014/main" id="{00000000-0008-0000-0E00-00005D010000}"/>
            </a:ext>
          </a:extLst>
        </xdr:cNvPr>
        <xdr:cNvSpPr txBox="1"/>
      </xdr:nvSpPr>
      <xdr:spPr>
        <a:xfrm>
          <a:off x="20199427"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3" name="【学校施設】&#10;有形固定資産減価償却率グラフ枠">
          <a:extLst>
            <a:ext uri="{FF2B5EF4-FFF2-40B4-BE49-F238E27FC236}">
              <a16:creationId xmlns:a16="http://schemas.microsoft.com/office/drawing/2014/main" id="{00000000-0008-0000-0E00-00007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375" name="【学校施設】&#10;有形固定資産減価償却率最小値テキスト">
          <a:extLst>
            <a:ext uri="{FF2B5EF4-FFF2-40B4-BE49-F238E27FC236}">
              <a16:creationId xmlns:a16="http://schemas.microsoft.com/office/drawing/2014/main" id="{00000000-0008-0000-0E00-000077010000}"/>
            </a:ext>
          </a:extLst>
        </xdr:cNvPr>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377" name="【学校施設】&#10;有形固定資産減価償却率最大値テキスト">
          <a:extLst>
            <a:ext uri="{FF2B5EF4-FFF2-40B4-BE49-F238E27FC236}">
              <a16:creationId xmlns:a16="http://schemas.microsoft.com/office/drawing/2014/main" id="{00000000-0008-0000-0E00-000079010000}"/>
            </a:ext>
          </a:extLst>
        </xdr:cNvPr>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378" name="直線コネクタ 377">
          <a:extLst>
            <a:ext uri="{FF2B5EF4-FFF2-40B4-BE49-F238E27FC236}">
              <a16:creationId xmlns:a16="http://schemas.microsoft.com/office/drawing/2014/main" id="{00000000-0008-0000-0E00-00007A010000}"/>
            </a:ext>
          </a:extLst>
        </xdr:cNvPr>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379" name="【学校施設】&#10;有形固定資産減価償却率平均値テキスト">
          <a:extLst>
            <a:ext uri="{FF2B5EF4-FFF2-40B4-BE49-F238E27FC236}">
              <a16:creationId xmlns:a16="http://schemas.microsoft.com/office/drawing/2014/main" id="{00000000-0008-0000-0E00-00007B010000}"/>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380" name="フローチャート: 判断 379">
          <a:extLst>
            <a:ext uri="{FF2B5EF4-FFF2-40B4-BE49-F238E27FC236}">
              <a16:creationId xmlns:a16="http://schemas.microsoft.com/office/drawing/2014/main" id="{00000000-0008-0000-0E00-00007C01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381" name="フローチャート: 判断 380">
          <a:extLst>
            <a:ext uri="{FF2B5EF4-FFF2-40B4-BE49-F238E27FC236}">
              <a16:creationId xmlns:a16="http://schemas.microsoft.com/office/drawing/2014/main" id="{00000000-0008-0000-0E00-00007D01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382" name="フローチャート: 判断 381">
          <a:extLst>
            <a:ext uri="{FF2B5EF4-FFF2-40B4-BE49-F238E27FC236}">
              <a16:creationId xmlns:a16="http://schemas.microsoft.com/office/drawing/2014/main" id="{00000000-0008-0000-0E00-00007E010000}"/>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388" name="楕円 387">
          <a:extLst>
            <a:ext uri="{FF2B5EF4-FFF2-40B4-BE49-F238E27FC236}">
              <a16:creationId xmlns:a16="http://schemas.microsoft.com/office/drawing/2014/main" id="{00000000-0008-0000-0E00-000084010000}"/>
            </a:ext>
          </a:extLst>
        </xdr:cNvPr>
        <xdr:cNvSpPr/>
      </xdr:nvSpPr>
      <xdr:spPr>
        <a:xfrm>
          <a:off x="16268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97807</xdr:rowOff>
    </xdr:from>
    <xdr:ext cx="405111" cy="259045"/>
    <xdr:sp macro="" textlink="">
      <xdr:nvSpPr>
        <xdr:cNvPr id="389" name="【学校施設】&#10;有形固定資産減価償却率該当値テキスト">
          <a:extLst>
            <a:ext uri="{FF2B5EF4-FFF2-40B4-BE49-F238E27FC236}">
              <a16:creationId xmlns:a16="http://schemas.microsoft.com/office/drawing/2014/main" id="{00000000-0008-0000-0E00-000085010000}"/>
            </a:ext>
          </a:extLst>
        </xdr:cNvPr>
        <xdr:cNvSpPr txBox="1"/>
      </xdr:nvSpPr>
      <xdr:spPr>
        <a:xfrm>
          <a:off x="16357600"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390" name="楕円 389">
          <a:extLst>
            <a:ext uri="{FF2B5EF4-FFF2-40B4-BE49-F238E27FC236}">
              <a16:creationId xmlns:a16="http://schemas.microsoft.com/office/drawing/2014/main" id="{00000000-0008-0000-0E00-000086010000}"/>
            </a:ext>
          </a:extLst>
        </xdr:cNvPr>
        <xdr:cNvSpPr/>
      </xdr:nvSpPr>
      <xdr:spPr>
        <a:xfrm>
          <a:off x="154305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59</xdr:row>
      <xdr:rowOff>142875</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flipV="1">
          <a:off x="15481300" y="102412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130175</xdr:rowOff>
    </xdr:from>
    <xdr:to>
      <xdr:col>76</xdr:col>
      <xdr:colOff>165100</xdr:colOff>
      <xdr:row>60</xdr:row>
      <xdr:rowOff>60325</xdr:rowOff>
    </xdr:to>
    <xdr:sp macro="" textlink="">
      <xdr:nvSpPr>
        <xdr:cNvPr id="392" name="楕円 391">
          <a:extLst>
            <a:ext uri="{FF2B5EF4-FFF2-40B4-BE49-F238E27FC236}">
              <a16:creationId xmlns:a16="http://schemas.microsoft.com/office/drawing/2014/main" id="{00000000-0008-0000-0E00-000088010000}"/>
            </a:ext>
          </a:extLst>
        </xdr:cNvPr>
        <xdr:cNvSpPr/>
      </xdr:nvSpPr>
      <xdr:spPr>
        <a:xfrm>
          <a:off x="14541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142875</xdr:rowOff>
    </xdr:from>
    <xdr:to>
      <xdr:col>81</xdr:col>
      <xdr:colOff>50800</xdr:colOff>
      <xdr:row>60</xdr:row>
      <xdr:rowOff>9525</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flipV="1">
          <a:off x="14592300" y="10258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394" name="n_1aveValue【学校施設】&#10;有形固定資産減価償却率">
          <a:extLst>
            <a:ext uri="{FF2B5EF4-FFF2-40B4-BE49-F238E27FC236}">
              <a16:creationId xmlns:a16="http://schemas.microsoft.com/office/drawing/2014/main" id="{00000000-0008-0000-0E00-00008A010000}"/>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395" name="n_2aveValue【学校施設】&#10;有形固定資産減価償却率">
          <a:extLst>
            <a:ext uri="{FF2B5EF4-FFF2-40B4-BE49-F238E27FC236}">
              <a16:creationId xmlns:a16="http://schemas.microsoft.com/office/drawing/2014/main" id="{00000000-0008-0000-0E00-00008B010000}"/>
            </a:ext>
          </a:extLst>
        </xdr:cNvPr>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38752</xdr:rowOff>
    </xdr:from>
    <xdr:ext cx="405111" cy="259045"/>
    <xdr:sp macro="" textlink="">
      <xdr:nvSpPr>
        <xdr:cNvPr id="396" name="n_1mainValue【学校施設】&#10;有形固定資産減価償却率">
          <a:extLst>
            <a:ext uri="{FF2B5EF4-FFF2-40B4-BE49-F238E27FC236}">
              <a16:creationId xmlns:a16="http://schemas.microsoft.com/office/drawing/2014/main" id="{00000000-0008-0000-0E00-00008C010000}"/>
            </a:ext>
          </a:extLst>
        </xdr:cNvPr>
        <xdr:cNvSpPr txBox="1"/>
      </xdr:nvSpPr>
      <xdr:spPr>
        <a:xfrm>
          <a:off x="152660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397" name="n_2mainValue【学校施設】&#10;有形固定資産減価償却率">
          <a:extLst>
            <a:ext uri="{FF2B5EF4-FFF2-40B4-BE49-F238E27FC236}">
              <a16:creationId xmlns:a16="http://schemas.microsoft.com/office/drawing/2014/main" id="{00000000-0008-0000-0E00-00008D010000}"/>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0" name="【学校施設】&#10;一人当たり面積グラフ枠">
          <a:extLst>
            <a:ext uri="{FF2B5EF4-FFF2-40B4-BE49-F238E27FC236}">
              <a16:creationId xmlns:a16="http://schemas.microsoft.com/office/drawing/2014/main" id="{00000000-0008-0000-0E00-0000A4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22" name="【学校施設】&#10;一人当たり面積最小値テキスト">
          <a:extLst>
            <a:ext uri="{FF2B5EF4-FFF2-40B4-BE49-F238E27FC236}">
              <a16:creationId xmlns:a16="http://schemas.microsoft.com/office/drawing/2014/main" id="{00000000-0008-0000-0E00-0000A6010000}"/>
            </a:ext>
          </a:extLst>
        </xdr:cNvPr>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24" name="【学校施設】&#10;一人当たり面積最大値テキスト">
          <a:extLst>
            <a:ext uri="{FF2B5EF4-FFF2-40B4-BE49-F238E27FC236}">
              <a16:creationId xmlns:a16="http://schemas.microsoft.com/office/drawing/2014/main" id="{00000000-0008-0000-0E00-0000A8010000}"/>
            </a:ext>
          </a:extLst>
        </xdr:cNvPr>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26" name="【学校施設】&#10;一人当たり面積平均値テキスト">
          <a:extLst>
            <a:ext uri="{FF2B5EF4-FFF2-40B4-BE49-F238E27FC236}">
              <a16:creationId xmlns:a16="http://schemas.microsoft.com/office/drawing/2014/main" id="{00000000-0008-0000-0E00-0000AA010000}"/>
            </a:ext>
          </a:extLst>
        </xdr:cNvPr>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22110700" y="106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4843</xdr:rowOff>
    </xdr:from>
    <xdr:ext cx="469744" cy="259045"/>
    <xdr:sp macro="" textlink="">
      <xdr:nvSpPr>
        <xdr:cNvPr id="436" name="【学校施設】&#10;一人当たり面積該当値テキスト">
          <a:extLst>
            <a:ext uri="{FF2B5EF4-FFF2-40B4-BE49-F238E27FC236}">
              <a16:creationId xmlns:a16="http://schemas.microsoft.com/office/drawing/2014/main" id="{00000000-0008-0000-0E00-0000B4010000}"/>
            </a:ext>
          </a:extLst>
        </xdr:cNvPr>
        <xdr:cNvSpPr txBox="1"/>
      </xdr:nvSpPr>
      <xdr:spPr>
        <a:xfrm>
          <a:off x="22199600"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161569</xdr:rowOff>
    </xdr:from>
    <xdr:to>
      <xdr:col>112</xdr:col>
      <xdr:colOff>38100</xdr:colOff>
      <xdr:row>62</xdr:row>
      <xdr:rowOff>91719</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21272500" y="1062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32766</xdr:rowOff>
    </xdr:from>
    <xdr:to>
      <xdr:col>116</xdr:col>
      <xdr:colOff>63500</xdr:colOff>
      <xdr:row>62</xdr:row>
      <xdr:rowOff>40919</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21323300" y="10662666"/>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168656</xdr:rowOff>
    </xdr:from>
    <xdr:to>
      <xdr:col>107</xdr:col>
      <xdr:colOff>101600</xdr:colOff>
      <xdr:row>62</xdr:row>
      <xdr:rowOff>98806</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20383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40919</xdr:rowOff>
    </xdr:from>
    <xdr:to>
      <xdr:col>111</xdr:col>
      <xdr:colOff>177800</xdr:colOff>
      <xdr:row>62</xdr:row>
      <xdr:rowOff>48006</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20434300" y="1067081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441" name="n_1aveValue【学校施設】&#10;一人当たり面積">
          <a:extLst>
            <a:ext uri="{FF2B5EF4-FFF2-40B4-BE49-F238E27FC236}">
              <a16:creationId xmlns:a16="http://schemas.microsoft.com/office/drawing/2014/main" id="{00000000-0008-0000-0E00-0000B9010000}"/>
            </a:ext>
          </a:extLst>
        </xdr:cNvPr>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2303</xdr:rowOff>
    </xdr:from>
    <xdr:ext cx="469744" cy="259045"/>
    <xdr:sp macro="" textlink="">
      <xdr:nvSpPr>
        <xdr:cNvPr id="442" name="n_2aveValue【学校施設】&#10;一人当たり面積">
          <a:extLst>
            <a:ext uri="{FF2B5EF4-FFF2-40B4-BE49-F238E27FC236}">
              <a16:creationId xmlns:a16="http://schemas.microsoft.com/office/drawing/2014/main" id="{00000000-0008-0000-0E00-0000BA010000}"/>
            </a:ext>
          </a:extLst>
        </xdr:cNvPr>
        <xdr:cNvSpPr txBox="1"/>
      </xdr:nvSpPr>
      <xdr:spPr>
        <a:xfrm>
          <a:off x="201994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108246</xdr:rowOff>
    </xdr:from>
    <xdr:ext cx="469744" cy="259045"/>
    <xdr:sp macro="" textlink="">
      <xdr:nvSpPr>
        <xdr:cNvPr id="443" name="n_1mainValue【学校施設】&#10;一人当たり面積">
          <a:extLst>
            <a:ext uri="{FF2B5EF4-FFF2-40B4-BE49-F238E27FC236}">
              <a16:creationId xmlns:a16="http://schemas.microsoft.com/office/drawing/2014/main" id="{00000000-0008-0000-0E00-0000BB010000}"/>
            </a:ext>
          </a:extLst>
        </xdr:cNvPr>
        <xdr:cNvSpPr txBox="1"/>
      </xdr:nvSpPr>
      <xdr:spPr>
        <a:xfrm>
          <a:off x="21075727" y="1039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115333</xdr:rowOff>
    </xdr:from>
    <xdr:ext cx="469744" cy="259045"/>
    <xdr:sp macro="" textlink="">
      <xdr:nvSpPr>
        <xdr:cNvPr id="444" name="n_2mainValue【学校施設】&#10;一人当たり面積">
          <a:extLst>
            <a:ext uri="{FF2B5EF4-FFF2-40B4-BE49-F238E27FC236}">
              <a16:creationId xmlns:a16="http://schemas.microsoft.com/office/drawing/2014/main" id="{00000000-0008-0000-0E00-0000BC010000}"/>
            </a:ext>
          </a:extLst>
        </xdr:cNvPr>
        <xdr:cNvSpPr txBox="1"/>
      </xdr:nvSpPr>
      <xdr:spPr>
        <a:xfrm>
          <a:off x="20199427" y="104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8" name="【児童館】&#10;有形固定資産減価償却率グラフ枠">
          <a:extLst>
            <a:ext uri="{FF2B5EF4-FFF2-40B4-BE49-F238E27FC236}">
              <a16:creationId xmlns:a16="http://schemas.microsoft.com/office/drawing/2014/main" id="{00000000-0008-0000-0E00-0000D4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106680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flipV="1">
          <a:off x="16318864"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110507</xdr:rowOff>
    </xdr:from>
    <xdr:ext cx="405111" cy="259045"/>
    <xdr:sp macro="" textlink="">
      <xdr:nvSpPr>
        <xdr:cNvPr id="470" name="【児童館】&#10;有形固定資産減価償却率最小値テキスト">
          <a:extLst>
            <a:ext uri="{FF2B5EF4-FFF2-40B4-BE49-F238E27FC236}">
              <a16:creationId xmlns:a16="http://schemas.microsoft.com/office/drawing/2014/main" id="{00000000-0008-0000-0E00-0000D6010000}"/>
            </a:ext>
          </a:extLst>
        </xdr:cNvPr>
        <xdr:cNvSpPr txBox="1"/>
      </xdr:nvSpPr>
      <xdr:spPr>
        <a:xfrm>
          <a:off x="163576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106680</xdr:rowOff>
    </xdr:from>
    <xdr:to>
      <xdr:col>86</xdr:col>
      <xdr:colOff>25400</xdr:colOff>
      <xdr:row>85</xdr:row>
      <xdr:rowOff>106680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6230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72" name="【児童館】&#10;有形固定資産減価償却率最大値テキスト">
          <a:extLst>
            <a:ext uri="{FF2B5EF4-FFF2-40B4-BE49-F238E27FC236}">
              <a16:creationId xmlns:a16="http://schemas.microsoft.com/office/drawing/2014/main" id="{00000000-0008-0000-0E00-0000D801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13352</xdr:rowOff>
    </xdr:from>
    <xdr:ext cx="405111" cy="259045"/>
    <xdr:sp macro="" textlink="">
      <xdr:nvSpPr>
        <xdr:cNvPr id="474" name="【児童館】&#10;有形固定資産減価償却率平均値テキスト">
          <a:extLst>
            <a:ext uri="{FF2B5EF4-FFF2-40B4-BE49-F238E27FC236}">
              <a16:creationId xmlns:a16="http://schemas.microsoft.com/office/drawing/2014/main" id="{00000000-0008-0000-0E00-0000DA010000}"/>
            </a:ext>
          </a:extLst>
        </xdr:cNvPr>
        <xdr:cNvSpPr txBox="1"/>
      </xdr:nvSpPr>
      <xdr:spPr>
        <a:xfrm>
          <a:off x="16357600" y="1390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62687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80645</xdr:rowOff>
    </xdr:from>
    <xdr:to>
      <xdr:col>76</xdr:col>
      <xdr:colOff>165100</xdr:colOff>
      <xdr:row>82</xdr:row>
      <xdr:rowOff>10795</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14541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124461</xdr:rowOff>
    </xdr:from>
    <xdr:to>
      <xdr:col>85</xdr:col>
      <xdr:colOff>177800</xdr:colOff>
      <xdr:row>79</xdr:row>
      <xdr:rowOff>54611</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162687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147338</xdr:rowOff>
    </xdr:from>
    <xdr:ext cx="405111" cy="259045"/>
    <xdr:sp macro="" textlink="">
      <xdr:nvSpPr>
        <xdr:cNvPr id="484" name="【児童館】&#10;有形固定資産減価償却率該当値テキスト">
          <a:extLst>
            <a:ext uri="{FF2B5EF4-FFF2-40B4-BE49-F238E27FC236}">
              <a16:creationId xmlns:a16="http://schemas.microsoft.com/office/drawing/2014/main" id="{00000000-0008-0000-0E00-0000E4010000}"/>
            </a:ext>
          </a:extLst>
        </xdr:cNvPr>
        <xdr:cNvSpPr txBox="1"/>
      </xdr:nvSpPr>
      <xdr:spPr>
        <a:xfrm>
          <a:off x="16357600"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2539</xdr:rowOff>
    </xdr:from>
    <xdr:to>
      <xdr:col>81</xdr:col>
      <xdr:colOff>101600</xdr:colOff>
      <xdr:row>79</xdr:row>
      <xdr:rowOff>104139</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15430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3811</xdr:rowOff>
    </xdr:from>
    <xdr:to>
      <xdr:col>85</xdr:col>
      <xdr:colOff>127000</xdr:colOff>
      <xdr:row>79</xdr:row>
      <xdr:rowOff>53339</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15481300" y="1354836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52070</xdr:rowOff>
    </xdr:from>
    <xdr:to>
      <xdr:col>76</xdr:col>
      <xdr:colOff>165100</xdr:colOff>
      <xdr:row>79</xdr:row>
      <xdr:rowOff>153670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4541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53339</xdr:rowOff>
    </xdr:from>
    <xdr:to>
      <xdr:col>81</xdr:col>
      <xdr:colOff>50800</xdr:colOff>
      <xdr:row>79</xdr:row>
      <xdr:rowOff>102870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14592300" y="135978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121938</xdr:rowOff>
    </xdr:from>
    <xdr:ext cx="405111" cy="259045"/>
    <xdr:sp macro="" textlink="">
      <xdr:nvSpPr>
        <xdr:cNvPr id="489" name="n_1aveValue【児童館】&#10;有形固定資産減価償却率">
          <a:extLst>
            <a:ext uri="{FF2B5EF4-FFF2-40B4-BE49-F238E27FC236}">
              <a16:creationId xmlns:a16="http://schemas.microsoft.com/office/drawing/2014/main" id="{00000000-0008-0000-0E00-0000E9010000}"/>
            </a:ext>
          </a:extLst>
        </xdr:cNvPr>
        <xdr:cNvSpPr txBox="1"/>
      </xdr:nvSpPr>
      <xdr:spPr>
        <a:xfrm>
          <a:off x="15266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1922</xdr:rowOff>
    </xdr:from>
    <xdr:ext cx="405111" cy="259045"/>
    <xdr:sp macro="" textlink="">
      <xdr:nvSpPr>
        <xdr:cNvPr id="490" name="n_2aveValue【児童館】&#10;有形固定資産減価償却率">
          <a:extLst>
            <a:ext uri="{FF2B5EF4-FFF2-40B4-BE49-F238E27FC236}">
              <a16:creationId xmlns:a16="http://schemas.microsoft.com/office/drawing/2014/main" id="{00000000-0008-0000-0E00-0000EA010000}"/>
            </a:ext>
          </a:extLst>
        </xdr:cNvPr>
        <xdr:cNvSpPr txBox="1"/>
      </xdr:nvSpPr>
      <xdr:spPr>
        <a:xfrm>
          <a:off x="14389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120666</xdr:rowOff>
    </xdr:from>
    <xdr:ext cx="405111" cy="259045"/>
    <xdr:sp macro="" textlink="">
      <xdr:nvSpPr>
        <xdr:cNvPr id="491" name="n_1mainValue【児童館】&#10;有形固定資産減価償却率">
          <a:extLst>
            <a:ext uri="{FF2B5EF4-FFF2-40B4-BE49-F238E27FC236}">
              <a16:creationId xmlns:a16="http://schemas.microsoft.com/office/drawing/2014/main" id="{00000000-0008-0000-0E00-0000EB010000}"/>
            </a:ext>
          </a:extLst>
        </xdr:cNvPr>
        <xdr:cNvSpPr txBox="1"/>
      </xdr:nvSpPr>
      <xdr:spPr>
        <a:xfrm>
          <a:off x="152660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170197</xdr:rowOff>
    </xdr:from>
    <xdr:ext cx="405111" cy="259045"/>
    <xdr:sp macro="" textlink="">
      <xdr:nvSpPr>
        <xdr:cNvPr id="492" name="n_2mainValue【児童館】&#10;有形固定資産減価償却率">
          <a:extLst>
            <a:ext uri="{FF2B5EF4-FFF2-40B4-BE49-F238E27FC236}">
              <a16:creationId xmlns:a16="http://schemas.microsoft.com/office/drawing/2014/main" id="{00000000-0008-0000-0E00-0000EC010000}"/>
            </a:ext>
          </a:extLst>
        </xdr:cNvPr>
        <xdr:cNvSpPr txBox="1"/>
      </xdr:nvSpPr>
      <xdr:spPr>
        <a:xfrm>
          <a:off x="14389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5" name="【児童館】&#10;一人当たり面積グラフ枠">
          <a:extLst>
            <a:ext uri="{FF2B5EF4-FFF2-40B4-BE49-F238E27FC236}">
              <a16:creationId xmlns:a16="http://schemas.microsoft.com/office/drawing/2014/main" id="{00000000-0008-0000-0E00-00000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140970</xdr:rowOff>
    </xdr:from>
    <xdr:to>
      <xdr:col>116</xdr:col>
      <xdr:colOff>62864</xdr:colOff>
      <xdr:row>85</xdr:row>
      <xdr:rowOff>133350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22160864" y="135140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17" name="【児童館】&#10;一人当たり面積最小値テキスト">
          <a:extLst>
            <a:ext uri="{FF2B5EF4-FFF2-40B4-BE49-F238E27FC236}">
              <a16:creationId xmlns:a16="http://schemas.microsoft.com/office/drawing/2014/main" id="{00000000-0008-0000-0E00-000005020000}"/>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87647</xdr:rowOff>
    </xdr:from>
    <xdr:ext cx="469744" cy="259045"/>
    <xdr:sp macro="" textlink="">
      <xdr:nvSpPr>
        <xdr:cNvPr id="519" name="【児童館】&#10;一人当たり面積最大値テキスト">
          <a:extLst>
            <a:ext uri="{FF2B5EF4-FFF2-40B4-BE49-F238E27FC236}">
              <a16:creationId xmlns:a16="http://schemas.microsoft.com/office/drawing/2014/main" id="{00000000-0008-0000-0E00-000007020000}"/>
            </a:ext>
          </a:extLst>
        </xdr:cNvPr>
        <xdr:cNvSpPr txBox="1"/>
      </xdr:nvSpPr>
      <xdr:spPr>
        <a:xfrm>
          <a:off x="221996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140970</xdr:rowOff>
    </xdr:from>
    <xdr:to>
      <xdr:col>116</xdr:col>
      <xdr:colOff>152400</xdr:colOff>
      <xdr:row>78</xdr:row>
      <xdr:rowOff>140970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22072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521" name="【児童館】&#10;一人当たり面積平均値テキスト">
          <a:extLst>
            <a:ext uri="{FF2B5EF4-FFF2-40B4-BE49-F238E27FC236}">
              <a16:creationId xmlns:a16="http://schemas.microsoft.com/office/drawing/2014/main" id="{00000000-0008-0000-0E00-000009020000}"/>
            </a:ext>
          </a:extLst>
        </xdr:cNvPr>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10161</xdr:rowOff>
    </xdr:from>
    <xdr:to>
      <xdr:col>116</xdr:col>
      <xdr:colOff>114300</xdr:colOff>
      <xdr:row>79</xdr:row>
      <xdr:rowOff>111761</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221107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96538</xdr:rowOff>
    </xdr:from>
    <xdr:ext cx="469744" cy="259045"/>
    <xdr:sp macro="" textlink="">
      <xdr:nvSpPr>
        <xdr:cNvPr id="531" name="【児童館】&#10;一人当たり面積該当値テキスト">
          <a:extLst>
            <a:ext uri="{FF2B5EF4-FFF2-40B4-BE49-F238E27FC236}">
              <a16:creationId xmlns:a16="http://schemas.microsoft.com/office/drawing/2014/main" id="{00000000-0008-0000-0E00-000013020000}"/>
            </a:ext>
          </a:extLst>
        </xdr:cNvPr>
        <xdr:cNvSpPr txBox="1"/>
      </xdr:nvSpPr>
      <xdr:spPr>
        <a:xfrm>
          <a:off x="22199600" y="1346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36830</xdr:rowOff>
    </xdr:from>
    <xdr:to>
      <xdr:col>112</xdr:col>
      <xdr:colOff>38100</xdr:colOff>
      <xdr:row>79</xdr:row>
      <xdr:rowOff>138430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21272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60961</xdr:rowOff>
    </xdr:from>
    <xdr:to>
      <xdr:col>116</xdr:col>
      <xdr:colOff>63500</xdr:colOff>
      <xdr:row>79</xdr:row>
      <xdr:rowOff>87630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flipV="1">
          <a:off x="21323300" y="136055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59689</xdr:rowOff>
    </xdr:from>
    <xdr:to>
      <xdr:col>107</xdr:col>
      <xdr:colOff>101600</xdr:colOff>
      <xdr:row>79</xdr:row>
      <xdr:rowOff>161289</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20383500" y="1360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87630</xdr:rowOff>
    </xdr:from>
    <xdr:to>
      <xdr:col>111</xdr:col>
      <xdr:colOff>177800</xdr:colOff>
      <xdr:row>79</xdr:row>
      <xdr:rowOff>110489</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flipV="1">
          <a:off x="20434300" y="13632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536" name="n_1aveValue【児童館】&#10;一人当たり面積">
          <a:extLst>
            <a:ext uri="{FF2B5EF4-FFF2-40B4-BE49-F238E27FC236}">
              <a16:creationId xmlns:a16="http://schemas.microsoft.com/office/drawing/2014/main" id="{00000000-0008-0000-0E00-000018020000}"/>
            </a:ext>
          </a:extLst>
        </xdr:cNvPr>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537" name="n_2aveValue【児童館】&#10;一人当たり面積">
          <a:extLst>
            <a:ext uri="{FF2B5EF4-FFF2-40B4-BE49-F238E27FC236}">
              <a16:creationId xmlns:a16="http://schemas.microsoft.com/office/drawing/2014/main" id="{00000000-0008-0000-0E00-000019020000}"/>
            </a:ext>
          </a:extLst>
        </xdr:cNvPr>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154957</xdr:rowOff>
    </xdr:from>
    <xdr:ext cx="469744" cy="259045"/>
    <xdr:sp macro="" textlink="">
      <xdr:nvSpPr>
        <xdr:cNvPr id="538" name="n_1mainValue【児童館】&#10;一人当たり面積">
          <a:extLst>
            <a:ext uri="{FF2B5EF4-FFF2-40B4-BE49-F238E27FC236}">
              <a16:creationId xmlns:a16="http://schemas.microsoft.com/office/drawing/2014/main" id="{00000000-0008-0000-0E00-00001A020000}"/>
            </a:ext>
          </a:extLst>
        </xdr:cNvPr>
        <xdr:cNvSpPr txBox="1"/>
      </xdr:nvSpPr>
      <xdr:spPr>
        <a:xfrm>
          <a:off x="21075727"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6366</xdr:rowOff>
    </xdr:from>
    <xdr:ext cx="469744" cy="259045"/>
    <xdr:sp macro="" textlink="">
      <xdr:nvSpPr>
        <xdr:cNvPr id="539" name="n_2mainValue【児童館】&#10;一人当たり面積">
          <a:extLst>
            <a:ext uri="{FF2B5EF4-FFF2-40B4-BE49-F238E27FC236}">
              <a16:creationId xmlns:a16="http://schemas.microsoft.com/office/drawing/2014/main" id="{00000000-0008-0000-0E00-00001B020000}"/>
            </a:ext>
          </a:extLst>
        </xdr:cNvPr>
        <xdr:cNvSpPr txBox="1"/>
      </xdr:nvSpPr>
      <xdr:spPr>
        <a:xfrm>
          <a:off x="20199427" y="1337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a16="http://schemas.microsoft.com/office/drawing/2014/main" id="{00000000-0008-0000-0E00-00003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66" name="【公民館】&#10;有形固定資産減価償却率最小値テキスト">
          <a:extLst>
            <a:ext uri="{FF2B5EF4-FFF2-40B4-BE49-F238E27FC236}">
              <a16:creationId xmlns:a16="http://schemas.microsoft.com/office/drawing/2014/main" id="{00000000-0008-0000-0E00-000036020000}"/>
            </a:ext>
          </a:extLst>
        </xdr:cNvPr>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8" name="【公民館】&#10;有形固定資産減価償却率最大値テキスト">
          <a:extLst>
            <a:ext uri="{FF2B5EF4-FFF2-40B4-BE49-F238E27FC236}">
              <a16:creationId xmlns:a16="http://schemas.microsoft.com/office/drawing/2014/main" id="{00000000-0008-0000-0E00-000038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570" name="【公民館】&#10;有形固定資産減価償却率平均値テキスト">
          <a:extLst>
            <a:ext uri="{FF2B5EF4-FFF2-40B4-BE49-F238E27FC236}">
              <a16:creationId xmlns:a16="http://schemas.microsoft.com/office/drawing/2014/main" id="{00000000-0008-0000-0E00-00003A020000}"/>
            </a:ext>
          </a:extLst>
        </xdr:cNvPr>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167458</xdr:rowOff>
    </xdr:from>
    <xdr:to>
      <xdr:col>85</xdr:col>
      <xdr:colOff>177800</xdr:colOff>
      <xdr:row>101</xdr:row>
      <xdr:rowOff>97608</xdr:rowOff>
    </xdr:to>
    <xdr:sp macro="" textlink="">
      <xdr:nvSpPr>
        <xdr:cNvPr id="579" name="楕円 578">
          <a:extLst>
            <a:ext uri="{FF2B5EF4-FFF2-40B4-BE49-F238E27FC236}">
              <a16:creationId xmlns:a16="http://schemas.microsoft.com/office/drawing/2014/main" id="{00000000-0008-0000-0E00-000043020000}"/>
            </a:ext>
          </a:extLst>
        </xdr:cNvPr>
        <xdr:cNvSpPr/>
      </xdr:nvSpPr>
      <xdr:spPr>
        <a:xfrm>
          <a:off x="16268700" y="173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18885</xdr:rowOff>
    </xdr:from>
    <xdr:ext cx="405111" cy="259045"/>
    <xdr:sp macro="" textlink="">
      <xdr:nvSpPr>
        <xdr:cNvPr id="580" name="【公民館】&#10;有形固定資産減価償却率該当値テキスト">
          <a:extLst>
            <a:ext uri="{FF2B5EF4-FFF2-40B4-BE49-F238E27FC236}">
              <a16:creationId xmlns:a16="http://schemas.microsoft.com/office/drawing/2014/main" id="{00000000-0008-0000-0E00-000044020000}"/>
            </a:ext>
          </a:extLst>
        </xdr:cNvPr>
        <xdr:cNvSpPr txBox="1"/>
      </xdr:nvSpPr>
      <xdr:spPr>
        <a:xfrm>
          <a:off x="16357600" y="1716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15602</xdr:rowOff>
    </xdr:from>
    <xdr:to>
      <xdr:col>81</xdr:col>
      <xdr:colOff>101600</xdr:colOff>
      <xdr:row>101</xdr:row>
      <xdr:rowOff>117202</xdr:rowOff>
    </xdr:to>
    <xdr:sp macro="" textlink="">
      <xdr:nvSpPr>
        <xdr:cNvPr id="581" name="楕円 580">
          <a:extLst>
            <a:ext uri="{FF2B5EF4-FFF2-40B4-BE49-F238E27FC236}">
              <a16:creationId xmlns:a16="http://schemas.microsoft.com/office/drawing/2014/main" id="{00000000-0008-0000-0E00-000045020000}"/>
            </a:ext>
          </a:extLst>
        </xdr:cNvPr>
        <xdr:cNvSpPr/>
      </xdr:nvSpPr>
      <xdr:spPr>
        <a:xfrm>
          <a:off x="15430500" y="173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46808</xdr:rowOff>
    </xdr:from>
    <xdr:to>
      <xdr:col>85</xdr:col>
      <xdr:colOff>127000</xdr:colOff>
      <xdr:row>101</xdr:row>
      <xdr:rowOff>66402</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flipV="1">
          <a:off x="15481300" y="1736325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36830</xdr:rowOff>
    </xdr:from>
    <xdr:to>
      <xdr:col>76</xdr:col>
      <xdr:colOff>165100</xdr:colOff>
      <xdr:row>101</xdr:row>
      <xdr:rowOff>138430</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14541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66402</xdr:rowOff>
    </xdr:from>
    <xdr:to>
      <xdr:col>81</xdr:col>
      <xdr:colOff>50800</xdr:colOff>
      <xdr:row>101</xdr:row>
      <xdr:rowOff>87630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14592300" y="173828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585" name="n_1aveValue【公民館】&#10;有形固定資産減価償却率">
          <a:extLst>
            <a:ext uri="{FF2B5EF4-FFF2-40B4-BE49-F238E27FC236}">
              <a16:creationId xmlns:a16="http://schemas.microsoft.com/office/drawing/2014/main" id="{00000000-0008-0000-0E00-000049020000}"/>
            </a:ext>
          </a:extLst>
        </xdr:cNvPr>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561</xdr:rowOff>
    </xdr:from>
    <xdr:ext cx="405111" cy="259045"/>
    <xdr:sp macro="" textlink="">
      <xdr:nvSpPr>
        <xdr:cNvPr id="586" name="n_2aveValue【公民館】&#10;有形固定資産減価償却率">
          <a:extLst>
            <a:ext uri="{FF2B5EF4-FFF2-40B4-BE49-F238E27FC236}">
              <a16:creationId xmlns:a16="http://schemas.microsoft.com/office/drawing/2014/main" id="{00000000-0008-0000-0E00-00004A020000}"/>
            </a:ext>
          </a:extLst>
        </xdr:cNvPr>
        <xdr:cNvSpPr txBox="1"/>
      </xdr:nvSpPr>
      <xdr:spPr>
        <a:xfrm>
          <a:off x="14389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133729</xdr:rowOff>
    </xdr:from>
    <xdr:ext cx="405111" cy="259045"/>
    <xdr:sp macro="" textlink="">
      <xdr:nvSpPr>
        <xdr:cNvPr id="587" name="n_1mainValue【公民館】&#10;有形固定資産減価償却率">
          <a:extLst>
            <a:ext uri="{FF2B5EF4-FFF2-40B4-BE49-F238E27FC236}">
              <a16:creationId xmlns:a16="http://schemas.microsoft.com/office/drawing/2014/main" id="{00000000-0008-0000-0E00-00004B020000}"/>
            </a:ext>
          </a:extLst>
        </xdr:cNvPr>
        <xdr:cNvSpPr txBox="1"/>
      </xdr:nvSpPr>
      <xdr:spPr>
        <a:xfrm>
          <a:off x="152660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154957</xdr:rowOff>
    </xdr:from>
    <xdr:ext cx="405111" cy="259045"/>
    <xdr:sp macro="" textlink="">
      <xdr:nvSpPr>
        <xdr:cNvPr id="588" name="n_2mainValue【公民館】&#10;有形固定資産減価償却率">
          <a:extLst>
            <a:ext uri="{FF2B5EF4-FFF2-40B4-BE49-F238E27FC236}">
              <a16:creationId xmlns:a16="http://schemas.microsoft.com/office/drawing/2014/main" id="{00000000-0008-0000-0E00-00004C020000}"/>
            </a:ext>
          </a:extLst>
        </xdr:cNvPr>
        <xdr:cNvSpPr txBox="1"/>
      </xdr:nvSpPr>
      <xdr:spPr>
        <a:xfrm>
          <a:off x="14389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a:extLst>
            <a:ext uri="{FF2B5EF4-FFF2-40B4-BE49-F238E27FC236}">
              <a16:creationId xmlns:a16="http://schemas.microsoft.com/office/drawing/2014/main" id="{00000000-0008-0000-0E00-00004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a:extLst>
            <a:ext uri="{FF2B5EF4-FFF2-40B4-BE49-F238E27FC236}">
              <a16:creationId xmlns:a16="http://schemas.microsoft.com/office/drawing/2014/main" id="{00000000-0008-0000-0E00-00004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a:extLst>
            <a:ext uri="{FF2B5EF4-FFF2-40B4-BE49-F238E27FC236}">
              <a16:creationId xmlns:a16="http://schemas.microsoft.com/office/drawing/2014/main" id="{00000000-0008-0000-0E00-00004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a:extLst>
            <a:ext uri="{FF2B5EF4-FFF2-40B4-BE49-F238E27FC236}">
              <a16:creationId xmlns:a16="http://schemas.microsoft.com/office/drawing/2014/main" id="{00000000-0008-0000-0E00-00005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1" name="【公民館】&#10;一人当たり面積グラフ枠">
          <a:extLst>
            <a:ext uri="{FF2B5EF4-FFF2-40B4-BE49-F238E27FC236}">
              <a16:creationId xmlns:a16="http://schemas.microsoft.com/office/drawing/2014/main" id="{00000000-0008-0000-0E00-00006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13" name="【公民館】&#10;一人当たり面積最小値テキスト">
          <a:extLst>
            <a:ext uri="{FF2B5EF4-FFF2-40B4-BE49-F238E27FC236}">
              <a16:creationId xmlns:a16="http://schemas.microsoft.com/office/drawing/2014/main" id="{00000000-0008-0000-0E00-000065020000}"/>
            </a:ext>
          </a:extLst>
        </xdr:cNvPr>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15" name="【公民館】&#10;一人当たり面積最大値テキスト">
          <a:extLst>
            <a:ext uri="{FF2B5EF4-FFF2-40B4-BE49-F238E27FC236}">
              <a16:creationId xmlns:a16="http://schemas.microsoft.com/office/drawing/2014/main" id="{00000000-0008-0000-0E00-000067020000}"/>
            </a:ext>
          </a:extLst>
        </xdr:cNvPr>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617" name="【公民館】&#10;一人当たり面積平均値テキスト">
          <a:extLst>
            <a:ext uri="{FF2B5EF4-FFF2-40B4-BE49-F238E27FC236}">
              <a16:creationId xmlns:a16="http://schemas.microsoft.com/office/drawing/2014/main" id="{00000000-0008-0000-0E00-000069020000}"/>
            </a:ext>
          </a:extLst>
        </xdr:cNvPr>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618" name="フローチャート: 判断 617">
          <a:extLst>
            <a:ext uri="{FF2B5EF4-FFF2-40B4-BE49-F238E27FC236}">
              <a16:creationId xmlns:a16="http://schemas.microsoft.com/office/drawing/2014/main" id="{00000000-0008-0000-0E00-00006A020000}"/>
            </a:ext>
          </a:extLst>
        </xdr:cNvPr>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619" name="フローチャート: 判断 618">
          <a:extLst>
            <a:ext uri="{FF2B5EF4-FFF2-40B4-BE49-F238E27FC236}">
              <a16:creationId xmlns:a16="http://schemas.microsoft.com/office/drawing/2014/main" id="{00000000-0008-0000-0E00-00006B020000}"/>
            </a:ext>
          </a:extLst>
        </xdr:cNvPr>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620" name="フローチャート: 判断 619">
          <a:extLst>
            <a:ext uri="{FF2B5EF4-FFF2-40B4-BE49-F238E27FC236}">
              <a16:creationId xmlns:a16="http://schemas.microsoft.com/office/drawing/2014/main" id="{00000000-0008-0000-0E00-00006C020000}"/>
            </a:ext>
          </a:extLst>
        </xdr:cNvPr>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134365</xdr:rowOff>
    </xdr:from>
    <xdr:to>
      <xdr:col>116</xdr:col>
      <xdr:colOff>114300</xdr:colOff>
      <xdr:row>106</xdr:row>
      <xdr:rowOff>64515</xdr:rowOff>
    </xdr:to>
    <xdr:sp macro="" textlink="">
      <xdr:nvSpPr>
        <xdr:cNvPr id="626" name="楕円 625">
          <a:extLst>
            <a:ext uri="{FF2B5EF4-FFF2-40B4-BE49-F238E27FC236}">
              <a16:creationId xmlns:a16="http://schemas.microsoft.com/office/drawing/2014/main" id="{00000000-0008-0000-0E00-000072020000}"/>
            </a:ext>
          </a:extLst>
        </xdr:cNvPr>
        <xdr:cNvSpPr/>
      </xdr:nvSpPr>
      <xdr:spPr>
        <a:xfrm>
          <a:off x="22110700" y="181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157242</xdr:rowOff>
    </xdr:from>
    <xdr:ext cx="469744" cy="259045"/>
    <xdr:sp macro="" textlink="">
      <xdr:nvSpPr>
        <xdr:cNvPr id="627" name="【公民館】&#10;一人当たり面積該当値テキスト">
          <a:extLst>
            <a:ext uri="{FF2B5EF4-FFF2-40B4-BE49-F238E27FC236}">
              <a16:creationId xmlns:a16="http://schemas.microsoft.com/office/drawing/2014/main" id="{00000000-0008-0000-0E00-000073020000}"/>
            </a:ext>
          </a:extLst>
        </xdr:cNvPr>
        <xdr:cNvSpPr txBox="1"/>
      </xdr:nvSpPr>
      <xdr:spPr>
        <a:xfrm>
          <a:off x="22199600"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144653</xdr:rowOff>
    </xdr:from>
    <xdr:to>
      <xdr:col>112</xdr:col>
      <xdr:colOff>38100</xdr:colOff>
      <xdr:row>106</xdr:row>
      <xdr:rowOff>74803</xdr:rowOff>
    </xdr:to>
    <xdr:sp macro="" textlink="">
      <xdr:nvSpPr>
        <xdr:cNvPr id="628" name="楕円 627">
          <a:extLst>
            <a:ext uri="{FF2B5EF4-FFF2-40B4-BE49-F238E27FC236}">
              <a16:creationId xmlns:a16="http://schemas.microsoft.com/office/drawing/2014/main" id="{00000000-0008-0000-0E00-000074020000}"/>
            </a:ext>
          </a:extLst>
        </xdr:cNvPr>
        <xdr:cNvSpPr/>
      </xdr:nvSpPr>
      <xdr:spPr>
        <a:xfrm>
          <a:off x="21272500" y="181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13715</xdr:rowOff>
    </xdr:from>
    <xdr:to>
      <xdr:col>116</xdr:col>
      <xdr:colOff>63500</xdr:colOff>
      <xdr:row>106</xdr:row>
      <xdr:rowOff>24003</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flipV="1">
          <a:off x="21323300" y="18187415"/>
          <a:ext cx="8382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153415</xdr:rowOff>
    </xdr:from>
    <xdr:to>
      <xdr:col>107</xdr:col>
      <xdr:colOff>101600</xdr:colOff>
      <xdr:row>106</xdr:row>
      <xdr:rowOff>83565</xdr:rowOff>
    </xdr:to>
    <xdr:sp macro="" textlink="">
      <xdr:nvSpPr>
        <xdr:cNvPr id="630" name="楕円 629">
          <a:extLst>
            <a:ext uri="{FF2B5EF4-FFF2-40B4-BE49-F238E27FC236}">
              <a16:creationId xmlns:a16="http://schemas.microsoft.com/office/drawing/2014/main" id="{00000000-0008-0000-0E00-000076020000}"/>
            </a:ext>
          </a:extLst>
        </xdr:cNvPr>
        <xdr:cNvSpPr/>
      </xdr:nvSpPr>
      <xdr:spPr>
        <a:xfrm>
          <a:off x="20383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24003</xdr:rowOff>
    </xdr:from>
    <xdr:to>
      <xdr:col>111</xdr:col>
      <xdr:colOff>177800</xdr:colOff>
      <xdr:row>106</xdr:row>
      <xdr:rowOff>32765</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flipV="1">
          <a:off x="20434300" y="18197703"/>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47262</xdr:rowOff>
    </xdr:from>
    <xdr:ext cx="469744" cy="259045"/>
    <xdr:sp macro="" textlink="">
      <xdr:nvSpPr>
        <xdr:cNvPr id="632" name="n_1aveValue【公民館】&#10;一人当たり面積">
          <a:extLst>
            <a:ext uri="{FF2B5EF4-FFF2-40B4-BE49-F238E27FC236}">
              <a16:creationId xmlns:a16="http://schemas.microsoft.com/office/drawing/2014/main" id="{00000000-0008-0000-0E00-000078020000}"/>
            </a:ext>
          </a:extLst>
        </xdr:cNvPr>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115079</xdr:rowOff>
    </xdr:from>
    <xdr:ext cx="469744" cy="259045"/>
    <xdr:sp macro="" textlink="">
      <xdr:nvSpPr>
        <xdr:cNvPr id="633" name="n_2aveValue【公民館】&#10;一人当たり面積">
          <a:extLst>
            <a:ext uri="{FF2B5EF4-FFF2-40B4-BE49-F238E27FC236}">
              <a16:creationId xmlns:a16="http://schemas.microsoft.com/office/drawing/2014/main" id="{00000000-0008-0000-0E00-000079020000}"/>
            </a:ext>
          </a:extLst>
        </xdr:cNvPr>
        <xdr:cNvSpPr txBox="1"/>
      </xdr:nvSpPr>
      <xdr:spPr>
        <a:xfrm>
          <a:off x="20199427" y="1846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91330</xdr:rowOff>
    </xdr:from>
    <xdr:ext cx="469744" cy="259045"/>
    <xdr:sp macro="" textlink="">
      <xdr:nvSpPr>
        <xdr:cNvPr id="634" name="n_1mainValue【公民館】&#10;一人当たり面積">
          <a:extLst>
            <a:ext uri="{FF2B5EF4-FFF2-40B4-BE49-F238E27FC236}">
              <a16:creationId xmlns:a16="http://schemas.microsoft.com/office/drawing/2014/main" id="{00000000-0008-0000-0E00-00007A020000}"/>
            </a:ext>
          </a:extLst>
        </xdr:cNvPr>
        <xdr:cNvSpPr txBox="1"/>
      </xdr:nvSpPr>
      <xdr:spPr>
        <a:xfrm>
          <a:off x="21075727" y="1792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100092</xdr:rowOff>
    </xdr:from>
    <xdr:ext cx="469744" cy="259045"/>
    <xdr:sp macro="" textlink="">
      <xdr:nvSpPr>
        <xdr:cNvPr id="635" name="n_2mainValue【公民館】&#10;一人当たり面積">
          <a:extLst>
            <a:ext uri="{FF2B5EF4-FFF2-40B4-BE49-F238E27FC236}">
              <a16:creationId xmlns:a16="http://schemas.microsoft.com/office/drawing/2014/main" id="{00000000-0008-0000-0E00-00007B020000}"/>
            </a:ext>
          </a:extLst>
        </xdr:cNvPr>
        <xdr:cNvSpPr txBox="1"/>
      </xdr:nvSpPr>
      <xdr:spPr>
        <a:xfrm>
          <a:off x="20199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は資産の減価償却率が</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42.2</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％と他団体よりも整備されているが、経年でみると老朽化が徐々に進んでいることや住民一人当たりの資産量が多いこと、更新需要の高まる時期（新設から</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年経過時点）が集中していることから計画的に更新費用の確保をしていくよう検討が必要だと思われる。</a:t>
          </a:r>
          <a:endPar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「認定こども園・幼稚園・保育所」は現時点でほとんどの資産が償却済みとなっており、老朽化が深刻で改修工事等を進めていく必要がある。</a:t>
          </a:r>
          <a:endPar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「学校施設」は他団体と減価償却の進み度合いが同程度ではあるが、償却率</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％を超えており、改修工事等を進めていく必要がある。</a:t>
          </a:r>
          <a:endParaRPr lang="ja-JP" altLang="ja-JP" sz="950">
            <a:effectLst/>
            <a:latin typeface="ＭＳ Ｐゴシック" panose="020B0600070205080204" pitchFamily="50" charset="-128"/>
            <a:ea typeface="ＭＳ Ｐゴシック" panose="020B0600070205080204" pitchFamily="50" charset="-128"/>
          </a:endParaRPr>
        </a:p>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「公営住宅」は現時点で</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多くの</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資産</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老朽化が</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進んでおり、適正数の公営住宅を運営できるように努めていく必要がある</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「児童館」は一人あたりの面積が大きく、使用者等の状況に伴い、廃止の検討も考える必要がある。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「公民館」は現時点で</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多く</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資産の</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老朽化が深刻で</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早急に更新の検討が必要な状況</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適正数の公民館を運営できように努めていく必要がある。</a:t>
          </a:r>
          <a:endPar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今後、人口減少が進んでいく中、</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公共施設等総合管理計画の充実、精緻化、個別施設計画の策定等を図りながら取り組んでいきたいと考えている。</a:t>
          </a:r>
          <a:endParaRPr lang="ja-JP" altLang="ja-JP" sz="9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残存割合＝それぞれの耐用年数から経過年数をひいた数字（残存年数）を耐用年数で割った数字</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2,883
2,877
537.29
5,508,079
5,213,475
162,597
2,868,607
5,850,019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F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0000000-0008-0000-0F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0000000-0008-0000-0F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0000000-0008-0000-0F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0000000-0008-0000-0F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0000000-0008-0000-0F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0000000-0008-0000-0F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0000000-0008-0000-0F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0000000-0008-0000-0F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00000000-0008-0000-0F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0000000-0008-0000-0F00-000049000000}"/>
            </a:ext>
          </a:extLst>
        </xdr:cNvPr>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00000000-0008-0000-0F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00000000-0008-0000-0F00-00004D000000}"/>
            </a:ext>
          </a:extLst>
        </xdr:cNvPr>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a:extLst>
            <a:ext uri="{FF2B5EF4-FFF2-40B4-BE49-F238E27FC236}">
              <a16:creationId xmlns:a16="http://schemas.microsoft.com/office/drawing/2014/main" id="{00000000-0008-0000-0F00-00004E000000}"/>
            </a:ext>
          </a:extLst>
        </xdr:cNvPr>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a:extLst>
            <a:ext uri="{FF2B5EF4-FFF2-40B4-BE49-F238E27FC236}">
              <a16:creationId xmlns:a16="http://schemas.microsoft.com/office/drawing/2014/main" id="{00000000-0008-0000-0F00-000050000000}"/>
            </a:ext>
          </a:extLst>
        </xdr:cNvPr>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121937</xdr:rowOff>
    </xdr:from>
    <xdr:ext cx="405111" cy="259045"/>
    <xdr:sp macro="" textlink="">
      <xdr:nvSpPr>
        <xdr:cNvPr id="82" name="n_2aveValue【体育館・プール】&#10;有形固定資産減価償却率">
          <a:extLst>
            <a:ext uri="{FF2B5EF4-FFF2-40B4-BE49-F238E27FC236}">
              <a16:creationId xmlns:a16="http://schemas.microsoft.com/office/drawing/2014/main" id="{00000000-0008-0000-0F00-000052000000}"/>
            </a:ext>
          </a:extLst>
        </xdr:cNvPr>
        <xdr:cNvSpPr txBox="1"/>
      </xdr:nvSpPr>
      <xdr:spPr>
        <a:xfrm>
          <a:off x="2705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F00-00005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50165</xdr:rowOff>
    </xdr:from>
    <xdr:to>
      <xdr:col>24</xdr:col>
      <xdr:colOff>114300</xdr:colOff>
      <xdr:row>55</xdr:row>
      <xdr:rowOff>151765</xdr:rowOff>
    </xdr:to>
    <xdr:sp macro="" textlink="">
      <xdr:nvSpPr>
        <xdr:cNvPr id="88" name="楕円 87">
          <a:extLst>
            <a:ext uri="{FF2B5EF4-FFF2-40B4-BE49-F238E27FC236}">
              <a16:creationId xmlns:a16="http://schemas.microsoft.com/office/drawing/2014/main" id="{00000000-0008-0000-0F00-000058000000}"/>
            </a:ext>
          </a:extLst>
        </xdr:cNvPr>
        <xdr:cNvSpPr/>
      </xdr:nvSpPr>
      <xdr:spPr>
        <a:xfrm>
          <a:off x="4584700" y="947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id="{00000000-0008-0000-0F00-000059000000}"/>
            </a:ext>
          </a:extLst>
        </xdr:cNvPr>
        <xdr:cNvSpPr txBox="1"/>
      </xdr:nvSpPr>
      <xdr:spPr>
        <a:xfrm>
          <a:off x="46736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57785</xdr:rowOff>
    </xdr:from>
    <xdr:to>
      <xdr:col>20</xdr:col>
      <xdr:colOff>38100</xdr:colOff>
      <xdr:row>55</xdr:row>
      <xdr:rowOff>159385</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3746500" y="9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100965</xdr:rowOff>
    </xdr:from>
    <xdr:to>
      <xdr:col>24</xdr:col>
      <xdr:colOff>63500</xdr:colOff>
      <xdr:row>55</xdr:row>
      <xdr:rowOff>108585</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flipV="1">
          <a:off x="3797300" y="95307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76835</xdr:rowOff>
    </xdr:from>
    <xdr:to>
      <xdr:col>15</xdr:col>
      <xdr:colOff>101600</xdr:colOff>
      <xdr:row>56</xdr:row>
      <xdr:rowOff>6985</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2857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108585</xdr:rowOff>
    </xdr:from>
    <xdr:to>
      <xdr:col>19</xdr:col>
      <xdr:colOff>177800</xdr:colOff>
      <xdr:row>55</xdr:row>
      <xdr:rowOff>127635</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flipV="1">
          <a:off x="2908300" y="95383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4462</xdr:rowOff>
    </xdr:from>
    <xdr:ext cx="405111" cy="259045"/>
    <xdr:sp macro="" textlink="">
      <xdr:nvSpPr>
        <xdr:cNvPr id="94" name="n_1mainValue【体育館・プール】&#10;有形固定資産減価償却率">
          <a:extLst>
            <a:ext uri="{FF2B5EF4-FFF2-40B4-BE49-F238E27FC236}">
              <a16:creationId xmlns:a16="http://schemas.microsoft.com/office/drawing/2014/main" id="{00000000-0008-0000-0F00-00005E000000}"/>
            </a:ext>
          </a:extLst>
        </xdr:cNvPr>
        <xdr:cNvSpPr txBox="1"/>
      </xdr:nvSpPr>
      <xdr:spPr>
        <a:xfrm>
          <a:off x="3582044" y="926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23512</xdr:rowOff>
    </xdr:from>
    <xdr:ext cx="405111" cy="259045"/>
    <xdr:sp macro="" textlink="">
      <xdr:nvSpPr>
        <xdr:cNvPr id="95" name="n_2mainValue【体育館・プール】&#10;有形固定資産減価償却率">
          <a:extLst>
            <a:ext uri="{FF2B5EF4-FFF2-40B4-BE49-F238E27FC236}">
              <a16:creationId xmlns:a16="http://schemas.microsoft.com/office/drawing/2014/main" id="{00000000-0008-0000-0F00-00005F000000}"/>
            </a:ext>
          </a:extLst>
        </xdr:cNvPr>
        <xdr:cNvSpPr txBox="1"/>
      </xdr:nvSpPr>
      <xdr:spPr>
        <a:xfrm>
          <a:off x="2705744" y="928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id="{00000000-0008-0000-0F00-00006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id="{00000000-0008-0000-0F00-00006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id="{00000000-0008-0000-0F00-00006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id="{00000000-0008-0000-0F00-00006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id="{00000000-0008-0000-0F00-00007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22" name="【体育館・プール】&#10;一人当たり面積最小値テキスト">
          <a:extLst>
            <a:ext uri="{FF2B5EF4-FFF2-40B4-BE49-F238E27FC236}">
              <a16:creationId xmlns:a16="http://schemas.microsoft.com/office/drawing/2014/main" id="{00000000-0008-0000-0F00-00007A000000}"/>
            </a:ext>
          </a:extLst>
        </xdr:cNvPr>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4" name="【体育館・プール】&#10;一人当たり面積最大値テキスト">
          <a:extLst>
            <a:ext uri="{FF2B5EF4-FFF2-40B4-BE49-F238E27FC236}">
              <a16:creationId xmlns:a16="http://schemas.microsoft.com/office/drawing/2014/main" id="{00000000-0008-0000-0F00-00007C000000}"/>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6" name="【体育館・プール】&#10;一人当たり面積平均値テキスト">
          <a:extLst>
            <a:ext uri="{FF2B5EF4-FFF2-40B4-BE49-F238E27FC236}">
              <a16:creationId xmlns:a16="http://schemas.microsoft.com/office/drawing/2014/main" id="{00000000-0008-0000-0F00-00007E000000}"/>
            </a:ext>
          </a:extLst>
        </xdr:cNvPr>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7" name="フローチャート: 判断 126">
          <a:extLst>
            <a:ext uri="{FF2B5EF4-FFF2-40B4-BE49-F238E27FC236}">
              <a16:creationId xmlns:a16="http://schemas.microsoft.com/office/drawing/2014/main" id="{00000000-0008-0000-0F00-00007F000000}"/>
            </a:ext>
          </a:extLst>
        </xdr:cNvPr>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168474</xdr:rowOff>
    </xdr:from>
    <xdr:ext cx="469744" cy="259045"/>
    <xdr:sp macro="" textlink="">
      <xdr:nvSpPr>
        <xdr:cNvPr id="129" name="n_1aveValue【体育館・プール】&#10;一人当たり面積">
          <a:extLst>
            <a:ext uri="{FF2B5EF4-FFF2-40B4-BE49-F238E27FC236}">
              <a16:creationId xmlns:a16="http://schemas.microsoft.com/office/drawing/2014/main" id="{00000000-0008-0000-0F00-000081000000}"/>
            </a:ext>
          </a:extLst>
        </xdr:cNvPr>
        <xdr:cNvSpPr txBox="1"/>
      </xdr:nvSpPr>
      <xdr:spPr>
        <a:xfrm>
          <a:off x="93917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30" name="フローチャート: 判断 129">
          <a:extLst>
            <a:ext uri="{FF2B5EF4-FFF2-40B4-BE49-F238E27FC236}">
              <a16:creationId xmlns:a16="http://schemas.microsoft.com/office/drawing/2014/main" id="{00000000-0008-0000-0F00-000082000000}"/>
            </a:ext>
          </a:extLst>
        </xdr:cNvPr>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26251</xdr:rowOff>
    </xdr:from>
    <xdr:ext cx="469744" cy="259045"/>
    <xdr:sp macro="" textlink="">
      <xdr:nvSpPr>
        <xdr:cNvPr id="131" name="n_2aveValue【体育館・プール】&#10;一人当たり面積">
          <a:extLst>
            <a:ext uri="{FF2B5EF4-FFF2-40B4-BE49-F238E27FC236}">
              <a16:creationId xmlns:a16="http://schemas.microsoft.com/office/drawing/2014/main" id="{00000000-0008-0000-0F00-000083000000}"/>
            </a:ext>
          </a:extLst>
        </xdr:cNvPr>
        <xdr:cNvSpPr txBox="1"/>
      </xdr:nvSpPr>
      <xdr:spPr>
        <a:xfrm>
          <a:off x="8515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00000000-0008-0000-0F00-00008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163268</xdr:rowOff>
    </xdr:from>
    <xdr:to>
      <xdr:col>55</xdr:col>
      <xdr:colOff>50800</xdr:colOff>
      <xdr:row>63</xdr:row>
      <xdr:rowOff>93418</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10426700" y="1079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14695</xdr:rowOff>
    </xdr:from>
    <xdr:ext cx="469744" cy="259045"/>
    <xdr:sp macro="" textlink="">
      <xdr:nvSpPr>
        <xdr:cNvPr id="138" name="【体育館・プール】&#10;一人当たり面積該当値テキスト">
          <a:extLst>
            <a:ext uri="{FF2B5EF4-FFF2-40B4-BE49-F238E27FC236}">
              <a16:creationId xmlns:a16="http://schemas.microsoft.com/office/drawing/2014/main" id="{00000000-0008-0000-0F00-00008A000000}"/>
            </a:ext>
          </a:extLst>
        </xdr:cNvPr>
        <xdr:cNvSpPr txBox="1"/>
      </xdr:nvSpPr>
      <xdr:spPr>
        <a:xfrm>
          <a:off x="10515600" y="1064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168819</xdr:rowOff>
    </xdr:from>
    <xdr:to>
      <xdr:col>50</xdr:col>
      <xdr:colOff>165100</xdr:colOff>
      <xdr:row>63</xdr:row>
      <xdr:rowOff>98969</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9588500" y="1079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42618</xdr:rowOff>
    </xdr:from>
    <xdr:to>
      <xdr:col>55</xdr:col>
      <xdr:colOff>0</xdr:colOff>
      <xdr:row>63</xdr:row>
      <xdr:rowOff>48169</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9639300" y="10843968"/>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2105</xdr:rowOff>
    </xdr:from>
    <xdr:to>
      <xdr:col>46</xdr:col>
      <xdr:colOff>38100</xdr:colOff>
      <xdr:row>63</xdr:row>
      <xdr:rowOff>103705</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8699500" y="1080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48169</xdr:rowOff>
    </xdr:from>
    <xdr:to>
      <xdr:col>50</xdr:col>
      <xdr:colOff>114300</xdr:colOff>
      <xdr:row>63</xdr:row>
      <xdr:rowOff>52905</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8750300" y="10849519"/>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115496</xdr:rowOff>
    </xdr:from>
    <xdr:ext cx="469744" cy="259045"/>
    <xdr:sp macro="" textlink="">
      <xdr:nvSpPr>
        <xdr:cNvPr id="143" name="n_1mainValue【体育館・プール】&#10;一人当たり面積">
          <a:extLst>
            <a:ext uri="{FF2B5EF4-FFF2-40B4-BE49-F238E27FC236}">
              <a16:creationId xmlns:a16="http://schemas.microsoft.com/office/drawing/2014/main" id="{00000000-0008-0000-0F00-00008F000000}"/>
            </a:ext>
          </a:extLst>
        </xdr:cNvPr>
        <xdr:cNvSpPr txBox="1"/>
      </xdr:nvSpPr>
      <xdr:spPr>
        <a:xfrm>
          <a:off x="9391727" y="1057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120232</xdr:rowOff>
    </xdr:from>
    <xdr:ext cx="469744" cy="259045"/>
    <xdr:sp macro="" textlink="">
      <xdr:nvSpPr>
        <xdr:cNvPr id="144" name="n_2mainValue【体育館・プール】&#10;一人当たり面積">
          <a:extLst>
            <a:ext uri="{FF2B5EF4-FFF2-40B4-BE49-F238E27FC236}">
              <a16:creationId xmlns:a16="http://schemas.microsoft.com/office/drawing/2014/main" id="{00000000-0008-0000-0F00-000090000000}"/>
            </a:ext>
          </a:extLst>
        </xdr:cNvPr>
        <xdr:cNvSpPr txBox="1"/>
      </xdr:nvSpPr>
      <xdr:spPr>
        <a:xfrm>
          <a:off x="8515427" y="1057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9" name="【福祉施設】&#10;有形固定資産減価償却率グラフ枠">
          <a:extLst>
            <a:ext uri="{FF2B5EF4-FFF2-40B4-BE49-F238E27FC236}">
              <a16:creationId xmlns:a16="http://schemas.microsoft.com/office/drawing/2014/main" id="{00000000-0008-0000-0F00-0000A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71" name="【福祉施設】&#10;有形固定資産減価償却率最小値テキスト">
          <a:extLst>
            <a:ext uri="{FF2B5EF4-FFF2-40B4-BE49-F238E27FC236}">
              <a16:creationId xmlns:a16="http://schemas.microsoft.com/office/drawing/2014/main" id="{00000000-0008-0000-0F00-0000AB000000}"/>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3" name="【福祉施設】&#10;有形固定資産減価償却率最大値テキスト">
          <a:extLst>
            <a:ext uri="{FF2B5EF4-FFF2-40B4-BE49-F238E27FC236}">
              <a16:creationId xmlns:a16="http://schemas.microsoft.com/office/drawing/2014/main" id="{00000000-0008-0000-0F00-0000AD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77125</xdr:rowOff>
    </xdr:from>
    <xdr:ext cx="405111" cy="259045"/>
    <xdr:sp macro="" textlink="">
      <xdr:nvSpPr>
        <xdr:cNvPr id="175" name="【福祉施設】&#10;有形固定資産減価償却率平均値テキスト">
          <a:extLst>
            <a:ext uri="{FF2B5EF4-FFF2-40B4-BE49-F238E27FC236}">
              <a16:creationId xmlns:a16="http://schemas.microsoft.com/office/drawing/2014/main" id="{00000000-0008-0000-0F00-0000AF000000}"/>
            </a:ext>
          </a:extLst>
        </xdr:cNvPr>
        <xdr:cNvSpPr txBox="1"/>
      </xdr:nvSpPr>
      <xdr:spPr>
        <a:xfrm>
          <a:off x="4673600" y="1396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10721</xdr:rowOff>
    </xdr:from>
    <xdr:ext cx="405111" cy="259045"/>
    <xdr:sp macro="" textlink="">
      <xdr:nvSpPr>
        <xdr:cNvPr id="178" name="n_1aveValue【福祉施設】&#10;有形固定資産減価償却率">
          <a:extLst>
            <a:ext uri="{FF2B5EF4-FFF2-40B4-BE49-F238E27FC236}">
              <a16:creationId xmlns:a16="http://schemas.microsoft.com/office/drawing/2014/main" id="{00000000-0008-0000-0F00-0000B2000000}"/>
            </a:ext>
          </a:extLst>
        </xdr:cNvPr>
        <xdr:cNvSpPr txBox="1"/>
      </xdr:nvSpPr>
      <xdr:spPr>
        <a:xfrm>
          <a:off x="35820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133911</xdr:rowOff>
    </xdr:from>
    <xdr:ext cx="405111" cy="259045"/>
    <xdr:sp macro="" textlink="">
      <xdr:nvSpPr>
        <xdr:cNvPr id="180" name="n_2aveValue【福祉施設】&#10;有形固定資産減価償却率">
          <a:extLst>
            <a:ext uri="{FF2B5EF4-FFF2-40B4-BE49-F238E27FC236}">
              <a16:creationId xmlns:a16="http://schemas.microsoft.com/office/drawing/2014/main" id="{00000000-0008-0000-0F00-0000B4000000}"/>
            </a:ext>
          </a:extLst>
        </xdr:cNvPr>
        <xdr:cNvSpPr txBox="1"/>
      </xdr:nvSpPr>
      <xdr:spPr>
        <a:xfrm>
          <a:off x="2705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86905</xdr:rowOff>
    </xdr:from>
    <xdr:to>
      <xdr:col>24</xdr:col>
      <xdr:colOff>114300</xdr:colOff>
      <xdr:row>86</xdr:row>
      <xdr:rowOff>17055</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45847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1832</xdr:rowOff>
    </xdr:from>
    <xdr:ext cx="405111" cy="259045"/>
    <xdr:sp macro="" textlink="">
      <xdr:nvSpPr>
        <xdr:cNvPr id="187" name="【福祉施設】&#10;有形固定資産減価償却率該当値テキスト">
          <a:extLst>
            <a:ext uri="{FF2B5EF4-FFF2-40B4-BE49-F238E27FC236}">
              <a16:creationId xmlns:a16="http://schemas.microsoft.com/office/drawing/2014/main" id="{00000000-0008-0000-0F00-0000BB000000}"/>
            </a:ext>
          </a:extLst>
        </xdr:cNvPr>
        <xdr:cNvSpPr txBox="1"/>
      </xdr:nvSpPr>
      <xdr:spPr>
        <a:xfrm>
          <a:off x="4673600" y="1457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147320</xdr:rowOff>
    </xdr:from>
    <xdr:to>
      <xdr:col>20</xdr:col>
      <xdr:colOff>38100</xdr:colOff>
      <xdr:row>85</xdr:row>
      <xdr:rowOff>77470</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3746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137705</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3797300" y="14599920"/>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36286</xdr:rowOff>
    </xdr:from>
    <xdr:to>
      <xdr:col>15</xdr:col>
      <xdr:colOff>101600</xdr:colOff>
      <xdr:row>81</xdr:row>
      <xdr:rowOff>137886</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28575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87086</xdr:rowOff>
    </xdr:from>
    <xdr:to>
      <xdr:col>19</xdr:col>
      <xdr:colOff>177800</xdr:colOff>
      <xdr:row>85</xdr:row>
      <xdr:rowOff>26670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908300" y="13974536"/>
          <a:ext cx="889000" cy="62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68597</xdr:rowOff>
    </xdr:from>
    <xdr:ext cx="405111" cy="259045"/>
    <xdr:sp macro="" textlink="">
      <xdr:nvSpPr>
        <xdr:cNvPr id="192" name="n_1mainValue【福祉施設】&#10;有形固定資産減価償却率">
          <a:extLst>
            <a:ext uri="{FF2B5EF4-FFF2-40B4-BE49-F238E27FC236}">
              <a16:creationId xmlns:a16="http://schemas.microsoft.com/office/drawing/2014/main" id="{00000000-0008-0000-0F00-0000C0000000}"/>
            </a:ext>
          </a:extLst>
        </xdr:cNvPr>
        <xdr:cNvSpPr txBox="1"/>
      </xdr:nvSpPr>
      <xdr:spPr>
        <a:xfrm>
          <a:off x="35820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154413</xdr:rowOff>
    </xdr:from>
    <xdr:ext cx="405111" cy="259045"/>
    <xdr:sp macro="" textlink="">
      <xdr:nvSpPr>
        <xdr:cNvPr id="193" name="n_2mainValue【福祉施設】&#10;有形固定資産減価償却率">
          <a:extLst>
            <a:ext uri="{FF2B5EF4-FFF2-40B4-BE49-F238E27FC236}">
              <a16:creationId xmlns:a16="http://schemas.microsoft.com/office/drawing/2014/main" id="{00000000-0008-0000-0F00-0000C1000000}"/>
            </a:ext>
          </a:extLst>
        </xdr:cNvPr>
        <xdr:cNvSpPr txBox="1"/>
      </xdr:nvSpPr>
      <xdr:spPr>
        <a:xfrm>
          <a:off x="27057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6" name="【福祉施設】&#10;一人当たり面積グラフ枠">
          <a:extLst>
            <a:ext uri="{FF2B5EF4-FFF2-40B4-BE49-F238E27FC236}">
              <a16:creationId xmlns:a16="http://schemas.microsoft.com/office/drawing/2014/main" id="{00000000-0008-0000-0F00-0000D8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18" name="【福祉施設】&#10;一人当たり面積最小値テキスト">
          <a:extLst>
            <a:ext uri="{FF2B5EF4-FFF2-40B4-BE49-F238E27FC236}">
              <a16:creationId xmlns:a16="http://schemas.microsoft.com/office/drawing/2014/main" id="{00000000-0008-0000-0F00-0000DA000000}"/>
            </a:ext>
          </a:extLst>
        </xdr:cNvPr>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20" name="【福祉施設】&#10;一人当たり面積最大値テキスト">
          <a:extLst>
            <a:ext uri="{FF2B5EF4-FFF2-40B4-BE49-F238E27FC236}">
              <a16:creationId xmlns:a16="http://schemas.microsoft.com/office/drawing/2014/main" id="{00000000-0008-0000-0F00-0000DC000000}"/>
            </a:ext>
          </a:extLst>
        </xdr:cNvPr>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22" name="【福祉施設】&#10;一人当たり面積平均値テキスト">
          <a:extLst>
            <a:ext uri="{FF2B5EF4-FFF2-40B4-BE49-F238E27FC236}">
              <a16:creationId xmlns:a16="http://schemas.microsoft.com/office/drawing/2014/main" id="{00000000-0008-0000-0F00-0000DE000000}"/>
            </a:ext>
          </a:extLst>
        </xdr:cNvPr>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23" name="フローチャート: 判断 222">
          <a:extLst>
            <a:ext uri="{FF2B5EF4-FFF2-40B4-BE49-F238E27FC236}">
              <a16:creationId xmlns:a16="http://schemas.microsoft.com/office/drawing/2014/main" id="{00000000-0008-0000-0F00-0000DF000000}"/>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24" name="フローチャート: 判断 223">
          <a:extLst>
            <a:ext uri="{FF2B5EF4-FFF2-40B4-BE49-F238E27FC236}">
              <a16:creationId xmlns:a16="http://schemas.microsoft.com/office/drawing/2014/main" id="{00000000-0008-0000-0F00-0000E0000000}"/>
            </a:ext>
          </a:extLst>
        </xdr:cNvPr>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2684</xdr:rowOff>
    </xdr:from>
    <xdr:ext cx="469744" cy="259045"/>
    <xdr:sp macro="" textlink="">
      <xdr:nvSpPr>
        <xdr:cNvPr id="225" name="n_1aveValue【福祉施設】&#10;一人当たり面積">
          <a:extLst>
            <a:ext uri="{FF2B5EF4-FFF2-40B4-BE49-F238E27FC236}">
              <a16:creationId xmlns:a16="http://schemas.microsoft.com/office/drawing/2014/main" id="{00000000-0008-0000-0F00-0000E1000000}"/>
            </a:ext>
          </a:extLst>
        </xdr:cNvPr>
        <xdr:cNvSpPr txBox="1"/>
      </xdr:nvSpPr>
      <xdr:spPr>
        <a:xfrm>
          <a:off x="9391727" y="1457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29354</xdr:rowOff>
    </xdr:from>
    <xdr:ext cx="469744" cy="259045"/>
    <xdr:sp macro="" textlink="">
      <xdr:nvSpPr>
        <xdr:cNvPr id="227" name="n_2aveValue【福祉施設】&#10;一人当たり面積">
          <a:extLst>
            <a:ext uri="{FF2B5EF4-FFF2-40B4-BE49-F238E27FC236}">
              <a16:creationId xmlns:a16="http://schemas.microsoft.com/office/drawing/2014/main" id="{00000000-0008-0000-0F00-0000E3000000}"/>
            </a:ext>
          </a:extLst>
        </xdr:cNvPr>
        <xdr:cNvSpPr txBox="1"/>
      </xdr:nvSpPr>
      <xdr:spPr>
        <a:xfrm>
          <a:off x="8515427" y="146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81407</xdr:rowOff>
    </xdr:from>
    <xdr:to>
      <xdr:col>55</xdr:col>
      <xdr:colOff>50800</xdr:colOff>
      <xdr:row>83</xdr:row>
      <xdr:rowOff>11557</xdr:rowOff>
    </xdr:to>
    <xdr:sp macro="" textlink="">
      <xdr:nvSpPr>
        <xdr:cNvPr id="233" name="楕円 232">
          <a:extLst>
            <a:ext uri="{FF2B5EF4-FFF2-40B4-BE49-F238E27FC236}">
              <a16:creationId xmlns:a16="http://schemas.microsoft.com/office/drawing/2014/main" id="{00000000-0008-0000-0F00-0000E9000000}"/>
            </a:ext>
          </a:extLst>
        </xdr:cNvPr>
        <xdr:cNvSpPr/>
      </xdr:nvSpPr>
      <xdr:spPr>
        <a:xfrm>
          <a:off x="10426700" y="141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104284</xdr:rowOff>
    </xdr:from>
    <xdr:ext cx="469744" cy="259045"/>
    <xdr:sp macro="" textlink="">
      <xdr:nvSpPr>
        <xdr:cNvPr id="234" name="【福祉施設】&#10;一人当たり面積該当値テキスト">
          <a:extLst>
            <a:ext uri="{FF2B5EF4-FFF2-40B4-BE49-F238E27FC236}">
              <a16:creationId xmlns:a16="http://schemas.microsoft.com/office/drawing/2014/main" id="{00000000-0008-0000-0F00-0000EA000000}"/>
            </a:ext>
          </a:extLst>
        </xdr:cNvPr>
        <xdr:cNvSpPr txBox="1"/>
      </xdr:nvSpPr>
      <xdr:spPr>
        <a:xfrm>
          <a:off x="10515600" y="1399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83313</xdr:rowOff>
    </xdr:from>
    <xdr:to>
      <xdr:col>50</xdr:col>
      <xdr:colOff>165100</xdr:colOff>
      <xdr:row>82</xdr:row>
      <xdr:rowOff>13463</xdr:rowOff>
    </xdr:to>
    <xdr:sp macro="" textlink="">
      <xdr:nvSpPr>
        <xdr:cNvPr id="235" name="楕円 234">
          <a:extLst>
            <a:ext uri="{FF2B5EF4-FFF2-40B4-BE49-F238E27FC236}">
              <a16:creationId xmlns:a16="http://schemas.microsoft.com/office/drawing/2014/main" id="{00000000-0008-0000-0F00-0000EB000000}"/>
            </a:ext>
          </a:extLst>
        </xdr:cNvPr>
        <xdr:cNvSpPr/>
      </xdr:nvSpPr>
      <xdr:spPr>
        <a:xfrm>
          <a:off x="9588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134113</xdr:rowOff>
    </xdr:from>
    <xdr:to>
      <xdr:col>55</xdr:col>
      <xdr:colOff>0</xdr:colOff>
      <xdr:row>82</xdr:row>
      <xdr:rowOff>132207</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9639300" y="14021563"/>
          <a:ext cx="838200" cy="16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76073</xdr:rowOff>
    </xdr:from>
    <xdr:to>
      <xdr:col>46</xdr:col>
      <xdr:colOff>38100</xdr:colOff>
      <xdr:row>85</xdr:row>
      <xdr:rowOff>6223</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8699500" y="144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134113</xdr:rowOff>
    </xdr:from>
    <xdr:to>
      <xdr:col>50</xdr:col>
      <xdr:colOff>114300</xdr:colOff>
      <xdr:row>84</xdr:row>
      <xdr:rowOff>126873</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8750300" y="14021563"/>
          <a:ext cx="889000" cy="50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29990</xdr:rowOff>
    </xdr:from>
    <xdr:ext cx="469744" cy="259045"/>
    <xdr:sp macro="" textlink="">
      <xdr:nvSpPr>
        <xdr:cNvPr id="239" name="n_1mainValue【福祉施設】&#10;一人当たり面積">
          <a:extLst>
            <a:ext uri="{FF2B5EF4-FFF2-40B4-BE49-F238E27FC236}">
              <a16:creationId xmlns:a16="http://schemas.microsoft.com/office/drawing/2014/main" id="{00000000-0008-0000-0F00-0000EF000000}"/>
            </a:ext>
          </a:extLst>
        </xdr:cNvPr>
        <xdr:cNvSpPr txBox="1"/>
      </xdr:nvSpPr>
      <xdr:spPr>
        <a:xfrm>
          <a:off x="9391727" y="1374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22750</xdr:rowOff>
    </xdr:from>
    <xdr:ext cx="469744" cy="259045"/>
    <xdr:sp macro="" textlink="">
      <xdr:nvSpPr>
        <xdr:cNvPr id="240" name="n_2mainValue【福祉施設】&#10;一人当たり面積">
          <a:extLst>
            <a:ext uri="{FF2B5EF4-FFF2-40B4-BE49-F238E27FC236}">
              <a16:creationId xmlns:a16="http://schemas.microsoft.com/office/drawing/2014/main" id="{00000000-0008-0000-0F00-0000F0000000}"/>
            </a:ext>
          </a:extLst>
        </xdr:cNvPr>
        <xdr:cNvSpPr txBox="1"/>
      </xdr:nvSpPr>
      <xdr:spPr>
        <a:xfrm>
          <a:off x="8515427" y="142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1" name="正方形/長方形 240">
          <a:extLst>
            <a:ext uri="{FF2B5EF4-FFF2-40B4-BE49-F238E27FC236}">
              <a16:creationId xmlns:a16="http://schemas.microsoft.com/office/drawing/2014/main" id="{00000000-0008-0000-0F00-0000F1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2" name="正方形/長方形 241">
          <a:extLst>
            <a:ext uri="{FF2B5EF4-FFF2-40B4-BE49-F238E27FC236}">
              <a16:creationId xmlns:a16="http://schemas.microsoft.com/office/drawing/2014/main" id="{00000000-0008-0000-0F00-0000F2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3" name="正方形/長方形 242">
          <a:extLst>
            <a:ext uri="{FF2B5EF4-FFF2-40B4-BE49-F238E27FC236}">
              <a16:creationId xmlns:a16="http://schemas.microsoft.com/office/drawing/2014/main" id="{00000000-0008-0000-0F00-0000F3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0" name="【一般廃棄物処理施設】&#10;有形固定資産減価償却率グラフ枠">
          <a:extLst>
            <a:ext uri="{FF2B5EF4-FFF2-40B4-BE49-F238E27FC236}">
              <a16:creationId xmlns:a16="http://schemas.microsoft.com/office/drawing/2014/main" id="{00000000-0008-0000-0F00-00001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282" name="【一般廃棄物処理施設】&#10;有形固定資産減価償却率最小値テキスト">
          <a:extLst>
            <a:ext uri="{FF2B5EF4-FFF2-40B4-BE49-F238E27FC236}">
              <a16:creationId xmlns:a16="http://schemas.microsoft.com/office/drawing/2014/main" id="{00000000-0008-0000-0F00-00001A010000}"/>
            </a:ext>
          </a:extLst>
        </xdr:cNvPr>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84" name="【一般廃棄物処理施設】&#10;有形固定資産減価償却率最大値テキスト">
          <a:extLst>
            <a:ext uri="{FF2B5EF4-FFF2-40B4-BE49-F238E27FC236}">
              <a16:creationId xmlns:a16="http://schemas.microsoft.com/office/drawing/2014/main" id="{00000000-0008-0000-0F00-00001C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286" name="【一般廃棄物処理施設】&#10;有形固定資産減価償却率平均値テキスト">
          <a:extLst>
            <a:ext uri="{FF2B5EF4-FFF2-40B4-BE49-F238E27FC236}">
              <a16:creationId xmlns:a16="http://schemas.microsoft.com/office/drawing/2014/main" id="{00000000-0008-0000-0F00-00001E010000}"/>
            </a:ext>
          </a:extLst>
        </xdr:cNvPr>
        <xdr:cNvSpPr txBox="1"/>
      </xdr:nvSpPr>
      <xdr:spPr>
        <a:xfrm>
          <a:off x="16357600"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38117</xdr:rowOff>
    </xdr:from>
    <xdr:ext cx="405111" cy="259045"/>
    <xdr:sp macro="" textlink="">
      <xdr:nvSpPr>
        <xdr:cNvPr id="289" name="n_1aveValue【一般廃棄物処理施設】&#10;有形固定資産減価償却率">
          <a:extLst>
            <a:ext uri="{FF2B5EF4-FFF2-40B4-BE49-F238E27FC236}">
              <a16:creationId xmlns:a16="http://schemas.microsoft.com/office/drawing/2014/main" id="{00000000-0008-0000-0F00-000021010000}"/>
            </a:ext>
          </a:extLst>
        </xdr:cNvPr>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47642</xdr:rowOff>
    </xdr:from>
    <xdr:ext cx="405111" cy="259045"/>
    <xdr:sp macro="" textlink="">
      <xdr:nvSpPr>
        <xdr:cNvPr id="291" name="n_2aveValue【一般廃棄物処理施設】&#10;有形固定資産減価償却率">
          <a:extLst>
            <a:ext uri="{FF2B5EF4-FFF2-40B4-BE49-F238E27FC236}">
              <a16:creationId xmlns:a16="http://schemas.microsoft.com/office/drawing/2014/main" id="{00000000-0008-0000-0F00-000023010000}"/>
            </a:ext>
          </a:extLst>
        </xdr:cNvPr>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76835</xdr:rowOff>
    </xdr:from>
    <xdr:to>
      <xdr:col>85</xdr:col>
      <xdr:colOff>177800</xdr:colOff>
      <xdr:row>37</xdr:row>
      <xdr:rowOff>6985</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16268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99712</xdr:rowOff>
    </xdr:from>
    <xdr:ext cx="405111" cy="259045"/>
    <xdr:sp macro="" textlink="">
      <xdr:nvSpPr>
        <xdr:cNvPr id="298" name="【一般廃棄物処理施設】&#10;有形固定資産減価償却率該当値テキスト">
          <a:extLst>
            <a:ext uri="{FF2B5EF4-FFF2-40B4-BE49-F238E27FC236}">
              <a16:creationId xmlns:a16="http://schemas.microsoft.com/office/drawing/2014/main" id="{00000000-0008-0000-0F00-00002A010000}"/>
            </a:ext>
          </a:extLst>
        </xdr:cNvPr>
        <xdr:cNvSpPr txBox="1"/>
      </xdr:nvSpPr>
      <xdr:spPr>
        <a:xfrm>
          <a:off x="163576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139700</xdr:rowOff>
    </xdr:from>
    <xdr:to>
      <xdr:col>81</xdr:col>
      <xdr:colOff>101600</xdr:colOff>
      <xdr:row>37</xdr:row>
      <xdr:rowOff>69850</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1543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127635</xdr:rowOff>
    </xdr:from>
    <xdr:to>
      <xdr:col>85</xdr:col>
      <xdr:colOff>127000</xdr:colOff>
      <xdr:row>37</xdr:row>
      <xdr:rowOff>19050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flipV="1">
          <a:off x="15481300" y="629983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31115</xdr:rowOff>
    </xdr:from>
    <xdr:to>
      <xdr:col>76</xdr:col>
      <xdr:colOff>165100</xdr:colOff>
      <xdr:row>37</xdr:row>
      <xdr:rowOff>132715</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14541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19050</xdr:rowOff>
    </xdr:from>
    <xdr:to>
      <xdr:col>81</xdr:col>
      <xdr:colOff>50800</xdr:colOff>
      <xdr:row>37</xdr:row>
      <xdr:rowOff>81915</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flipV="1">
          <a:off x="14592300" y="636270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303" name="n_1mainValue【一般廃棄物処理施設】&#10;有形固定資産減価償却率">
          <a:extLst>
            <a:ext uri="{FF2B5EF4-FFF2-40B4-BE49-F238E27FC236}">
              <a16:creationId xmlns:a16="http://schemas.microsoft.com/office/drawing/2014/main" id="{00000000-0008-0000-0F00-00002F010000}"/>
            </a:ext>
          </a:extLst>
        </xdr:cNvPr>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149242</xdr:rowOff>
    </xdr:from>
    <xdr:ext cx="405111" cy="259045"/>
    <xdr:sp macro="" textlink="">
      <xdr:nvSpPr>
        <xdr:cNvPr id="304" name="n_2mainValue【一般廃棄物処理施設】&#10;有形固定資産減価償却率">
          <a:extLst>
            <a:ext uri="{FF2B5EF4-FFF2-40B4-BE49-F238E27FC236}">
              <a16:creationId xmlns:a16="http://schemas.microsoft.com/office/drawing/2014/main" id="{00000000-0008-0000-0F00-000030010000}"/>
            </a:ext>
          </a:extLst>
        </xdr:cNvPr>
        <xdr:cNvSpPr txBox="1"/>
      </xdr:nvSpPr>
      <xdr:spPr>
        <a:xfrm>
          <a:off x="14389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7" name="【一般廃棄物処理施設】&#10;一人当たり有形固定資産（償却資産）額グラフ枠">
          <a:extLst>
            <a:ext uri="{FF2B5EF4-FFF2-40B4-BE49-F238E27FC236}">
              <a16:creationId xmlns:a16="http://schemas.microsoft.com/office/drawing/2014/main" id="{00000000-0008-0000-0F00-00004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329" name="【一般廃棄物処理施設】&#10;一人当たり有形固定資産（償却資産）額最小値テキスト">
          <a:extLst>
            <a:ext uri="{FF2B5EF4-FFF2-40B4-BE49-F238E27FC236}">
              <a16:creationId xmlns:a16="http://schemas.microsoft.com/office/drawing/2014/main" id="{00000000-0008-0000-0F00-000049010000}"/>
            </a:ext>
          </a:extLst>
        </xdr:cNvPr>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31" name="【一般廃棄物処理施設】&#10;一人当たり有形固定資産（償却資産）額最大値テキスト">
          <a:extLst>
            <a:ext uri="{FF2B5EF4-FFF2-40B4-BE49-F238E27FC236}">
              <a16:creationId xmlns:a16="http://schemas.microsoft.com/office/drawing/2014/main" id="{00000000-0008-0000-0F00-00004B010000}"/>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99556</xdr:rowOff>
    </xdr:from>
    <xdr:ext cx="599010" cy="259045"/>
    <xdr:sp macro="" textlink="">
      <xdr:nvSpPr>
        <xdr:cNvPr id="333" name="【一般廃棄物処理施設】&#10;一人当たり有形固定資産（償却資産）額平均値テキスト">
          <a:extLst>
            <a:ext uri="{FF2B5EF4-FFF2-40B4-BE49-F238E27FC236}">
              <a16:creationId xmlns:a16="http://schemas.microsoft.com/office/drawing/2014/main" id="{00000000-0008-0000-0F00-00004D010000}"/>
            </a:ext>
          </a:extLst>
        </xdr:cNvPr>
        <xdr:cNvSpPr txBox="1"/>
      </xdr:nvSpPr>
      <xdr:spPr>
        <a:xfrm>
          <a:off x="22199600" y="6786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334" name="フローチャート: 判断 333">
          <a:extLst>
            <a:ext uri="{FF2B5EF4-FFF2-40B4-BE49-F238E27FC236}">
              <a16:creationId xmlns:a16="http://schemas.microsoft.com/office/drawing/2014/main" id="{00000000-0008-0000-0F00-00004E010000}"/>
            </a:ext>
          </a:extLst>
        </xdr:cNvPr>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335" name="フローチャート: 判断 334">
          <a:extLst>
            <a:ext uri="{FF2B5EF4-FFF2-40B4-BE49-F238E27FC236}">
              <a16:creationId xmlns:a16="http://schemas.microsoft.com/office/drawing/2014/main" id="{00000000-0008-0000-0F00-00004F010000}"/>
            </a:ext>
          </a:extLst>
        </xdr:cNvPr>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94441</xdr:rowOff>
    </xdr:from>
    <xdr:ext cx="599010" cy="259045"/>
    <xdr:sp macro="" textlink="">
      <xdr:nvSpPr>
        <xdr:cNvPr id="336" name="n_1aveValue【一般廃棄物処理施設】&#10;一人当たり有形固定資産（償却資産）額">
          <a:extLst>
            <a:ext uri="{FF2B5EF4-FFF2-40B4-BE49-F238E27FC236}">
              <a16:creationId xmlns:a16="http://schemas.microsoft.com/office/drawing/2014/main" id="{00000000-0008-0000-0F00-000050010000}"/>
            </a:ext>
          </a:extLst>
        </xdr:cNvPr>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337" name="フローチャート: 判断 336">
          <a:extLst>
            <a:ext uri="{FF2B5EF4-FFF2-40B4-BE49-F238E27FC236}">
              <a16:creationId xmlns:a16="http://schemas.microsoft.com/office/drawing/2014/main" id="{00000000-0008-0000-0F00-000051010000}"/>
            </a:ext>
          </a:extLst>
        </xdr:cNvPr>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338" name="n_2aveValue【一般廃棄物処理施設】&#10;一人当たり有形固定資産（償却資産）額">
          <a:extLst>
            <a:ext uri="{FF2B5EF4-FFF2-40B4-BE49-F238E27FC236}">
              <a16:creationId xmlns:a16="http://schemas.microsoft.com/office/drawing/2014/main" id="{00000000-0008-0000-0F00-000052010000}"/>
            </a:ext>
          </a:extLst>
        </xdr:cNvPr>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32841</xdr:rowOff>
    </xdr:from>
    <xdr:to>
      <xdr:col>116</xdr:col>
      <xdr:colOff>114300</xdr:colOff>
      <xdr:row>41</xdr:row>
      <xdr:rowOff>134441</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22110700" y="706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119218</xdr:rowOff>
    </xdr:from>
    <xdr:ext cx="534377" cy="259045"/>
    <xdr:sp macro="" textlink="">
      <xdr:nvSpPr>
        <xdr:cNvPr id="345" name="【一般廃棄物処理施設】&#10;一人当たり有形固定資産（償却資産）額該当値テキスト">
          <a:extLst>
            <a:ext uri="{FF2B5EF4-FFF2-40B4-BE49-F238E27FC236}">
              <a16:creationId xmlns:a16="http://schemas.microsoft.com/office/drawing/2014/main" id="{00000000-0008-0000-0F00-000059010000}"/>
            </a:ext>
          </a:extLst>
        </xdr:cNvPr>
        <xdr:cNvSpPr txBox="1"/>
      </xdr:nvSpPr>
      <xdr:spPr>
        <a:xfrm>
          <a:off x="22199600" y="697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35491</xdr:rowOff>
    </xdr:from>
    <xdr:to>
      <xdr:col>112</xdr:col>
      <xdr:colOff>38100</xdr:colOff>
      <xdr:row>41</xdr:row>
      <xdr:rowOff>137091</xdr:rowOff>
    </xdr:to>
    <xdr:sp macro="" textlink="">
      <xdr:nvSpPr>
        <xdr:cNvPr id="346" name="楕円 345">
          <a:extLst>
            <a:ext uri="{FF2B5EF4-FFF2-40B4-BE49-F238E27FC236}">
              <a16:creationId xmlns:a16="http://schemas.microsoft.com/office/drawing/2014/main" id="{00000000-0008-0000-0F00-00005A010000}"/>
            </a:ext>
          </a:extLst>
        </xdr:cNvPr>
        <xdr:cNvSpPr/>
      </xdr:nvSpPr>
      <xdr:spPr>
        <a:xfrm>
          <a:off x="21272500" y="706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83641</xdr:rowOff>
    </xdr:from>
    <xdr:to>
      <xdr:col>116</xdr:col>
      <xdr:colOff>63500</xdr:colOff>
      <xdr:row>41</xdr:row>
      <xdr:rowOff>86291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21323300" y="7113091"/>
          <a:ext cx="838200" cy="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37790</xdr:rowOff>
    </xdr:from>
    <xdr:to>
      <xdr:col>107</xdr:col>
      <xdr:colOff>101600</xdr:colOff>
      <xdr:row>41</xdr:row>
      <xdr:rowOff>139390</xdr:rowOff>
    </xdr:to>
    <xdr:sp macro="" textlink="">
      <xdr:nvSpPr>
        <xdr:cNvPr id="348" name="楕円 347">
          <a:extLst>
            <a:ext uri="{FF2B5EF4-FFF2-40B4-BE49-F238E27FC236}">
              <a16:creationId xmlns:a16="http://schemas.microsoft.com/office/drawing/2014/main" id="{00000000-0008-0000-0F00-00005C010000}"/>
            </a:ext>
          </a:extLst>
        </xdr:cNvPr>
        <xdr:cNvSpPr/>
      </xdr:nvSpPr>
      <xdr:spPr>
        <a:xfrm>
          <a:off x="20383500" y="70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86291</xdr:rowOff>
    </xdr:from>
    <xdr:to>
      <xdr:col>111</xdr:col>
      <xdr:colOff>177800</xdr:colOff>
      <xdr:row>41</xdr:row>
      <xdr:rowOff>88590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20434300" y="7115741"/>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128218</xdr:rowOff>
    </xdr:from>
    <xdr:ext cx="534377" cy="259045"/>
    <xdr:sp macro="" textlink="">
      <xdr:nvSpPr>
        <xdr:cNvPr id="350" name="n_1mainValue【一般廃棄物処理施設】&#10;一人当たり有形固定資産（償却資産）額">
          <a:extLst>
            <a:ext uri="{FF2B5EF4-FFF2-40B4-BE49-F238E27FC236}">
              <a16:creationId xmlns:a16="http://schemas.microsoft.com/office/drawing/2014/main" id="{00000000-0008-0000-0F00-00005E010000}"/>
            </a:ext>
          </a:extLst>
        </xdr:cNvPr>
        <xdr:cNvSpPr txBox="1"/>
      </xdr:nvSpPr>
      <xdr:spPr>
        <a:xfrm>
          <a:off x="21043411" y="715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130517</xdr:rowOff>
    </xdr:from>
    <xdr:ext cx="534377" cy="259045"/>
    <xdr:sp macro="" textlink="">
      <xdr:nvSpPr>
        <xdr:cNvPr id="351" name="n_2mainValue【一般廃棄物処理施設】&#10;一人当たり有形固定資産（償却資産）額">
          <a:extLst>
            <a:ext uri="{FF2B5EF4-FFF2-40B4-BE49-F238E27FC236}">
              <a16:creationId xmlns:a16="http://schemas.microsoft.com/office/drawing/2014/main" id="{00000000-0008-0000-0F00-00005F010000}"/>
            </a:ext>
          </a:extLst>
        </xdr:cNvPr>
        <xdr:cNvSpPr txBox="1"/>
      </xdr:nvSpPr>
      <xdr:spPr>
        <a:xfrm>
          <a:off x="20167111" y="71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6" name="【保健センター・保健所】&#10;有形固定資産減価償却率グラフ枠">
          <a:extLst>
            <a:ext uri="{FF2B5EF4-FFF2-40B4-BE49-F238E27FC236}">
              <a16:creationId xmlns:a16="http://schemas.microsoft.com/office/drawing/2014/main" id="{00000000-0008-0000-0F00-000078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378" name="【保健センター・保健所】&#10;有形固定資産減価償却率最小値テキスト">
          <a:extLst>
            <a:ext uri="{FF2B5EF4-FFF2-40B4-BE49-F238E27FC236}">
              <a16:creationId xmlns:a16="http://schemas.microsoft.com/office/drawing/2014/main" id="{00000000-0008-0000-0F00-00007A010000}"/>
            </a:ext>
          </a:extLst>
        </xdr:cNvPr>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80" name="【保健センター・保健所】&#10;有形固定資産減価償却率最大値テキスト">
          <a:extLst>
            <a:ext uri="{FF2B5EF4-FFF2-40B4-BE49-F238E27FC236}">
              <a16:creationId xmlns:a16="http://schemas.microsoft.com/office/drawing/2014/main" id="{00000000-0008-0000-0F00-00007C01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382" name="【保健センター・保健所】&#10;有形固定資産減価償却率平均値テキスト">
          <a:extLst>
            <a:ext uri="{FF2B5EF4-FFF2-40B4-BE49-F238E27FC236}">
              <a16:creationId xmlns:a16="http://schemas.microsoft.com/office/drawing/2014/main" id="{00000000-0008-0000-0F00-00007E010000}"/>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385" name="n_1aveValue【保健センター・保健所】&#10;有形固定資産減価償却率">
          <a:extLst>
            <a:ext uri="{FF2B5EF4-FFF2-40B4-BE49-F238E27FC236}">
              <a16:creationId xmlns:a16="http://schemas.microsoft.com/office/drawing/2014/main" id="{00000000-0008-0000-0F00-000081010000}"/>
            </a:ext>
          </a:extLst>
        </xdr:cNvPr>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136633</xdr:rowOff>
    </xdr:from>
    <xdr:ext cx="405111" cy="259045"/>
    <xdr:sp macro="" textlink="">
      <xdr:nvSpPr>
        <xdr:cNvPr id="387" name="n_2aveValue【保健センター・保健所】&#10;有形固定資産減価償却率">
          <a:extLst>
            <a:ext uri="{FF2B5EF4-FFF2-40B4-BE49-F238E27FC236}">
              <a16:creationId xmlns:a16="http://schemas.microsoft.com/office/drawing/2014/main" id="{00000000-0008-0000-0F00-000083010000}"/>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55335</xdr:rowOff>
    </xdr:from>
    <xdr:to>
      <xdr:col>85</xdr:col>
      <xdr:colOff>177800</xdr:colOff>
      <xdr:row>59</xdr:row>
      <xdr:rowOff>156935</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162687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78212</xdr:rowOff>
    </xdr:from>
    <xdr:ext cx="405111" cy="259045"/>
    <xdr:sp macro="" textlink="">
      <xdr:nvSpPr>
        <xdr:cNvPr id="394" name="【保健センター・保健所】&#10;有形固定資産減価償却率該当値テキスト">
          <a:extLst>
            <a:ext uri="{FF2B5EF4-FFF2-40B4-BE49-F238E27FC236}">
              <a16:creationId xmlns:a16="http://schemas.microsoft.com/office/drawing/2014/main" id="{00000000-0008-0000-0F00-00008A010000}"/>
            </a:ext>
          </a:extLst>
        </xdr:cNvPr>
        <xdr:cNvSpPr txBox="1"/>
      </xdr:nvSpPr>
      <xdr:spPr>
        <a:xfrm>
          <a:off x="16357600"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104322</xdr:rowOff>
    </xdr:from>
    <xdr:to>
      <xdr:col>81</xdr:col>
      <xdr:colOff>101600</xdr:colOff>
      <xdr:row>60</xdr:row>
      <xdr:rowOff>34472</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5430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155122</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15481300" y="102216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14541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155122</xdr:rowOff>
    </xdr:from>
    <xdr:to>
      <xdr:col>81</xdr:col>
      <xdr:colOff>50800</xdr:colOff>
      <xdr:row>60</xdr:row>
      <xdr:rowOff>32657</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14592300" y="10270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399" name="n_1mainValue【保健センター・保健所】&#10;有形固定資産減価償却率">
          <a:extLst>
            <a:ext uri="{FF2B5EF4-FFF2-40B4-BE49-F238E27FC236}">
              <a16:creationId xmlns:a16="http://schemas.microsoft.com/office/drawing/2014/main" id="{00000000-0008-0000-0F00-00008F010000}"/>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400" name="n_2mainValue【保健センター・保健所】&#10;有形固定資産減価償却率">
          <a:extLst>
            <a:ext uri="{FF2B5EF4-FFF2-40B4-BE49-F238E27FC236}">
              <a16:creationId xmlns:a16="http://schemas.microsoft.com/office/drawing/2014/main" id="{00000000-0008-0000-0F00-000090010000}"/>
            </a:ext>
          </a:extLst>
        </xdr:cNvPr>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3" name="【保健センター・保健所】&#10;一人当たり面積グラフ枠">
          <a:extLst>
            <a:ext uri="{FF2B5EF4-FFF2-40B4-BE49-F238E27FC236}">
              <a16:creationId xmlns:a16="http://schemas.microsoft.com/office/drawing/2014/main" id="{00000000-0008-0000-0F00-0000A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425" name="【保健センター・保健所】&#10;一人当たり面積最小値テキスト">
          <a:extLst>
            <a:ext uri="{FF2B5EF4-FFF2-40B4-BE49-F238E27FC236}">
              <a16:creationId xmlns:a16="http://schemas.microsoft.com/office/drawing/2014/main" id="{00000000-0008-0000-0F00-0000A9010000}"/>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27" name="【保健センター・保健所】&#10;一人当たり面積最大値テキスト">
          <a:extLst>
            <a:ext uri="{FF2B5EF4-FFF2-40B4-BE49-F238E27FC236}">
              <a16:creationId xmlns:a16="http://schemas.microsoft.com/office/drawing/2014/main" id="{00000000-0008-0000-0F00-0000AB010000}"/>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28" name="直線コネクタ 427">
          <a:extLst>
            <a:ext uri="{FF2B5EF4-FFF2-40B4-BE49-F238E27FC236}">
              <a16:creationId xmlns:a16="http://schemas.microsoft.com/office/drawing/2014/main" id="{00000000-0008-0000-0F00-0000AC010000}"/>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96283</xdr:rowOff>
    </xdr:from>
    <xdr:ext cx="469744" cy="259045"/>
    <xdr:sp macro="" textlink="">
      <xdr:nvSpPr>
        <xdr:cNvPr id="429" name="【保健センター・保健所】&#10;一人当たり面積平均値テキスト">
          <a:extLst>
            <a:ext uri="{FF2B5EF4-FFF2-40B4-BE49-F238E27FC236}">
              <a16:creationId xmlns:a16="http://schemas.microsoft.com/office/drawing/2014/main" id="{00000000-0008-0000-0F00-0000AD010000}"/>
            </a:ext>
          </a:extLst>
        </xdr:cNvPr>
        <xdr:cNvSpPr txBox="1"/>
      </xdr:nvSpPr>
      <xdr:spPr>
        <a:xfrm>
          <a:off x="22199600" y="1055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23131</xdr:rowOff>
    </xdr:from>
    <xdr:ext cx="469744" cy="259045"/>
    <xdr:sp macro="" textlink="">
      <xdr:nvSpPr>
        <xdr:cNvPr id="432" name="n_1aveValue【保健センター・保健所】&#10;一人当たり面積">
          <a:extLst>
            <a:ext uri="{FF2B5EF4-FFF2-40B4-BE49-F238E27FC236}">
              <a16:creationId xmlns:a16="http://schemas.microsoft.com/office/drawing/2014/main" id="{00000000-0008-0000-0F00-0000B0010000}"/>
            </a:ext>
          </a:extLst>
        </xdr:cNvPr>
        <xdr:cNvSpPr txBox="1"/>
      </xdr:nvSpPr>
      <xdr:spPr>
        <a:xfrm>
          <a:off x="210757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434" name="n_2aveValue【保健センター・保健所】&#10;一人当たり面積">
          <a:extLst>
            <a:ext uri="{FF2B5EF4-FFF2-40B4-BE49-F238E27FC236}">
              <a16:creationId xmlns:a16="http://schemas.microsoft.com/office/drawing/2014/main" id="{00000000-0008-0000-0F00-0000B2010000}"/>
            </a:ext>
          </a:extLst>
        </xdr:cNvPr>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169418</xdr:rowOff>
    </xdr:from>
    <xdr:to>
      <xdr:col>116</xdr:col>
      <xdr:colOff>114300</xdr:colOff>
      <xdr:row>63</xdr:row>
      <xdr:rowOff>99568</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22110700" y="107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147845</xdr:rowOff>
    </xdr:from>
    <xdr:ext cx="469744" cy="259045"/>
    <xdr:sp macro="" textlink="">
      <xdr:nvSpPr>
        <xdr:cNvPr id="441" name="【保健センター・保健所】&#10;一人当たり面積該当値テキスト">
          <a:extLst>
            <a:ext uri="{FF2B5EF4-FFF2-40B4-BE49-F238E27FC236}">
              <a16:creationId xmlns:a16="http://schemas.microsoft.com/office/drawing/2014/main" id="{00000000-0008-0000-0F00-0000B9010000}"/>
            </a:ext>
          </a:extLst>
        </xdr:cNvPr>
        <xdr:cNvSpPr txBox="1"/>
      </xdr:nvSpPr>
      <xdr:spPr>
        <a:xfrm>
          <a:off x="22199600" y="107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2127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48768</xdr:rowOff>
    </xdr:from>
    <xdr:to>
      <xdr:col>116</xdr:col>
      <xdr:colOff>63500</xdr:colOff>
      <xdr:row>63</xdr:row>
      <xdr:rowOff>53340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flipV="1">
          <a:off x="21323300" y="1085011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xdr:rowOff>
    </xdr:from>
    <xdr:to>
      <xdr:col>107</xdr:col>
      <xdr:colOff>101600</xdr:colOff>
      <xdr:row>63</xdr:row>
      <xdr:rowOff>107188</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203835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53340</xdr:rowOff>
    </xdr:from>
    <xdr:to>
      <xdr:col>111</xdr:col>
      <xdr:colOff>177800</xdr:colOff>
      <xdr:row>63</xdr:row>
      <xdr:rowOff>56388</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flipV="1">
          <a:off x="20434300" y="1085469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95267</xdr:rowOff>
    </xdr:from>
    <xdr:ext cx="469744" cy="259045"/>
    <xdr:sp macro="" textlink="">
      <xdr:nvSpPr>
        <xdr:cNvPr id="446" name="n_1mainValue【保健センター・保健所】&#10;一人当たり面積">
          <a:extLst>
            <a:ext uri="{FF2B5EF4-FFF2-40B4-BE49-F238E27FC236}">
              <a16:creationId xmlns:a16="http://schemas.microsoft.com/office/drawing/2014/main" id="{00000000-0008-0000-0F00-0000BE010000}"/>
            </a:ext>
          </a:extLst>
        </xdr:cNvPr>
        <xdr:cNvSpPr txBox="1"/>
      </xdr:nvSpPr>
      <xdr:spPr>
        <a:xfrm>
          <a:off x="21075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98315</xdr:rowOff>
    </xdr:from>
    <xdr:ext cx="469744" cy="259045"/>
    <xdr:sp macro="" textlink="">
      <xdr:nvSpPr>
        <xdr:cNvPr id="447" name="n_2mainValue【保健センター・保健所】&#10;一人当たり面積">
          <a:extLst>
            <a:ext uri="{FF2B5EF4-FFF2-40B4-BE49-F238E27FC236}">
              <a16:creationId xmlns:a16="http://schemas.microsoft.com/office/drawing/2014/main" id="{00000000-0008-0000-0F00-0000BF010000}"/>
            </a:ext>
          </a:extLst>
        </xdr:cNvPr>
        <xdr:cNvSpPr txBox="1"/>
      </xdr:nvSpPr>
      <xdr:spPr>
        <a:xfrm>
          <a:off x="20199427" y="1089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8" name="【庁舎】&#10;有形固定資産減価償却率グラフ枠">
          <a:extLst>
            <a:ext uri="{FF2B5EF4-FFF2-40B4-BE49-F238E27FC236}">
              <a16:creationId xmlns:a16="http://schemas.microsoft.com/office/drawing/2014/main" id="{00000000-0008-0000-0F00-0000E8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490" name="【庁舎】&#10;有形固定資産減価償却率最小値テキスト">
          <a:extLst>
            <a:ext uri="{FF2B5EF4-FFF2-40B4-BE49-F238E27FC236}">
              <a16:creationId xmlns:a16="http://schemas.microsoft.com/office/drawing/2014/main" id="{00000000-0008-0000-0F00-0000EA010000}"/>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92" name="【庁舎】&#10;有形固定資産減価償却率最大値テキスト">
          <a:extLst>
            <a:ext uri="{FF2B5EF4-FFF2-40B4-BE49-F238E27FC236}">
              <a16:creationId xmlns:a16="http://schemas.microsoft.com/office/drawing/2014/main" id="{00000000-0008-0000-0F00-0000EC01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77669</xdr:rowOff>
    </xdr:from>
    <xdr:ext cx="405111" cy="259045"/>
    <xdr:sp macro="" textlink="">
      <xdr:nvSpPr>
        <xdr:cNvPr id="494" name="【庁舎】&#10;有形固定資産減価償却率平均値テキスト">
          <a:extLst>
            <a:ext uri="{FF2B5EF4-FFF2-40B4-BE49-F238E27FC236}">
              <a16:creationId xmlns:a16="http://schemas.microsoft.com/office/drawing/2014/main" id="{00000000-0008-0000-0F00-0000EE010000}"/>
            </a:ext>
          </a:extLst>
        </xdr:cNvPr>
        <xdr:cNvSpPr txBox="1"/>
      </xdr:nvSpPr>
      <xdr:spPr>
        <a:xfrm>
          <a:off x="16357600" y="17565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497" name="n_1aveValue【庁舎】&#10;有形固定資産減価償却率">
          <a:extLst>
            <a:ext uri="{FF2B5EF4-FFF2-40B4-BE49-F238E27FC236}">
              <a16:creationId xmlns:a16="http://schemas.microsoft.com/office/drawing/2014/main" id="{00000000-0008-0000-0F00-0000F1010000}"/>
            </a:ext>
          </a:extLst>
        </xdr:cNvPr>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499" name="n_2aveValue【庁舎】&#10;有形固定資産減価償却率">
          <a:extLst>
            <a:ext uri="{FF2B5EF4-FFF2-40B4-BE49-F238E27FC236}">
              <a16:creationId xmlns:a16="http://schemas.microsoft.com/office/drawing/2014/main" id="{00000000-0008-0000-0F00-0000F3010000}"/>
            </a:ext>
          </a:extLst>
        </xdr:cNvPr>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131536</xdr:rowOff>
    </xdr:from>
    <xdr:to>
      <xdr:col>85</xdr:col>
      <xdr:colOff>177800</xdr:colOff>
      <xdr:row>108</xdr:row>
      <xdr:rowOff>61686</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16268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46463</xdr:rowOff>
    </xdr:from>
    <xdr:ext cx="405111" cy="259045"/>
    <xdr:sp macro="" textlink="">
      <xdr:nvSpPr>
        <xdr:cNvPr id="506" name="【庁舎】&#10;有形固定資産減価償却率該当値テキスト">
          <a:extLst>
            <a:ext uri="{FF2B5EF4-FFF2-40B4-BE49-F238E27FC236}">
              <a16:creationId xmlns:a16="http://schemas.microsoft.com/office/drawing/2014/main" id="{00000000-0008-0000-0F00-0000FA010000}"/>
            </a:ext>
          </a:extLst>
        </xdr:cNvPr>
        <xdr:cNvSpPr txBox="1"/>
      </xdr:nvSpPr>
      <xdr:spPr>
        <a:xfrm>
          <a:off x="16357600" y="18391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164193</xdr:rowOff>
    </xdr:from>
    <xdr:to>
      <xdr:col>81</xdr:col>
      <xdr:colOff>101600</xdr:colOff>
      <xdr:row>108</xdr:row>
      <xdr:rowOff>94343</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15430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10886</xdr:rowOff>
    </xdr:from>
    <xdr:to>
      <xdr:col>85</xdr:col>
      <xdr:colOff>127000</xdr:colOff>
      <xdr:row>108</xdr:row>
      <xdr:rowOff>43543</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15481300" y="185274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43543</xdr:rowOff>
    </xdr:from>
    <xdr:to>
      <xdr:col>81</xdr:col>
      <xdr:colOff>50800</xdr:colOff>
      <xdr:row>108</xdr:row>
      <xdr:rowOff>76200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14592300" y="1856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85470</xdr:rowOff>
    </xdr:from>
    <xdr:ext cx="405111" cy="259045"/>
    <xdr:sp macro="" textlink="">
      <xdr:nvSpPr>
        <xdr:cNvPr id="511" name="n_1mainValue【庁舎】&#10;有形固定資産減価償却率">
          <a:extLst>
            <a:ext uri="{FF2B5EF4-FFF2-40B4-BE49-F238E27FC236}">
              <a16:creationId xmlns:a16="http://schemas.microsoft.com/office/drawing/2014/main" id="{00000000-0008-0000-0F00-0000FF010000}"/>
            </a:ext>
          </a:extLst>
        </xdr:cNvPr>
        <xdr:cNvSpPr txBox="1"/>
      </xdr:nvSpPr>
      <xdr:spPr>
        <a:xfrm>
          <a:off x="152660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108</xdr:row>
      <xdr:rowOff>118127</xdr:rowOff>
    </xdr:from>
    <xdr:ext cx="340478" cy="259045"/>
    <xdr:sp macro="" textlink="">
      <xdr:nvSpPr>
        <xdr:cNvPr id="512" name="n_2mainValue【庁舎】&#10;有形固定資産減価償却率">
          <a:extLst>
            <a:ext uri="{FF2B5EF4-FFF2-40B4-BE49-F238E27FC236}">
              <a16:creationId xmlns:a16="http://schemas.microsoft.com/office/drawing/2014/main" id="{00000000-0008-0000-0F00-000000020000}"/>
            </a:ext>
          </a:extLst>
        </xdr:cNvPr>
        <xdr:cNvSpPr txBox="1"/>
      </xdr:nvSpPr>
      <xdr:spPr>
        <a:xfrm>
          <a:off x="14422061" y="18634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3" name="【庁舎】&#10;一人当たり面積グラフ枠">
          <a:extLst>
            <a:ext uri="{FF2B5EF4-FFF2-40B4-BE49-F238E27FC236}">
              <a16:creationId xmlns:a16="http://schemas.microsoft.com/office/drawing/2014/main" id="{00000000-0008-0000-0F00-00001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535" name="【庁舎】&#10;一人当たり面積最小値テキスト">
          <a:extLst>
            <a:ext uri="{FF2B5EF4-FFF2-40B4-BE49-F238E27FC236}">
              <a16:creationId xmlns:a16="http://schemas.microsoft.com/office/drawing/2014/main" id="{00000000-0008-0000-0F00-000017020000}"/>
            </a:ext>
          </a:extLst>
        </xdr:cNvPr>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537" name="【庁舎】&#10;一人当たり面積最大値テキスト">
          <a:extLst>
            <a:ext uri="{FF2B5EF4-FFF2-40B4-BE49-F238E27FC236}">
              <a16:creationId xmlns:a16="http://schemas.microsoft.com/office/drawing/2014/main" id="{00000000-0008-0000-0F00-000019020000}"/>
            </a:ext>
          </a:extLst>
        </xdr:cNvPr>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539" name="【庁舎】&#10;一人当たり面積平均値テキスト">
          <a:extLst>
            <a:ext uri="{FF2B5EF4-FFF2-40B4-BE49-F238E27FC236}">
              <a16:creationId xmlns:a16="http://schemas.microsoft.com/office/drawing/2014/main" id="{00000000-0008-0000-0F00-00001B020000}"/>
            </a:ext>
          </a:extLst>
        </xdr:cNvPr>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540" name="フローチャート: 判断 539">
          <a:extLst>
            <a:ext uri="{FF2B5EF4-FFF2-40B4-BE49-F238E27FC236}">
              <a16:creationId xmlns:a16="http://schemas.microsoft.com/office/drawing/2014/main" id="{00000000-0008-0000-0F00-00001C020000}"/>
            </a:ext>
          </a:extLst>
        </xdr:cNvPr>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541" name="フローチャート: 判断 540">
          <a:extLst>
            <a:ext uri="{FF2B5EF4-FFF2-40B4-BE49-F238E27FC236}">
              <a16:creationId xmlns:a16="http://schemas.microsoft.com/office/drawing/2014/main" id="{00000000-0008-0000-0F00-00001D020000}"/>
            </a:ext>
          </a:extLst>
        </xdr:cNvPr>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87265</xdr:rowOff>
    </xdr:from>
    <xdr:ext cx="469744" cy="259045"/>
    <xdr:sp macro="" textlink="">
      <xdr:nvSpPr>
        <xdr:cNvPr id="542" name="n_1aveValue【庁舎】&#10;一人当たり面積">
          <a:extLst>
            <a:ext uri="{FF2B5EF4-FFF2-40B4-BE49-F238E27FC236}">
              <a16:creationId xmlns:a16="http://schemas.microsoft.com/office/drawing/2014/main" id="{00000000-0008-0000-0F00-00001E020000}"/>
            </a:ext>
          </a:extLst>
        </xdr:cNvPr>
        <xdr:cNvSpPr txBox="1"/>
      </xdr:nvSpPr>
      <xdr:spPr>
        <a:xfrm>
          <a:off x="210757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100982</xdr:rowOff>
    </xdr:from>
    <xdr:ext cx="469744" cy="259045"/>
    <xdr:sp macro="" textlink="">
      <xdr:nvSpPr>
        <xdr:cNvPr id="544" name="n_2aveValue【庁舎】&#10;一人当たり面積">
          <a:extLst>
            <a:ext uri="{FF2B5EF4-FFF2-40B4-BE49-F238E27FC236}">
              <a16:creationId xmlns:a16="http://schemas.microsoft.com/office/drawing/2014/main" id="{00000000-0008-0000-0F00-000020020000}"/>
            </a:ext>
          </a:extLst>
        </xdr:cNvPr>
        <xdr:cNvSpPr txBox="1"/>
      </xdr:nvSpPr>
      <xdr:spPr>
        <a:xfrm>
          <a:off x="20199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45" name="テキスト ボックス 544">
          <a:extLst>
            <a:ext uri="{FF2B5EF4-FFF2-40B4-BE49-F238E27FC236}">
              <a16:creationId xmlns:a16="http://schemas.microsoft.com/office/drawing/2014/main" id="{00000000-0008-0000-0F00-00002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74777</xdr:rowOff>
    </xdr:from>
    <xdr:to>
      <xdr:col>116</xdr:col>
      <xdr:colOff>114300</xdr:colOff>
      <xdr:row>107</xdr:row>
      <xdr:rowOff>4927</xdr:rowOff>
    </xdr:to>
    <xdr:sp macro="" textlink="">
      <xdr:nvSpPr>
        <xdr:cNvPr id="550" name="楕円 549">
          <a:extLst>
            <a:ext uri="{FF2B5EF4-FFF2-40B4-BE49-F238E27FC236}">
              <a16:creationId xmlns:a16="http://schemas.microsoft.com/office/drawing/2014/main" id="{00000000-0008-0000-0F00-000026020000}"/>
            </a:ext>
          </a:extLst>
        </xdr:cNvPr>
        <xdr:cNvSpPr/>
      </xdr:nvSpPr>
      <xdr:spPr>
        <a:xfrm>
          <a:off x="22110700" y="182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97654</xdr:rowOff>
    </xdr:from>
    <xdr:ext cx="469744" cy="259045"/>
    <xdr:sp macro="" textlink="">
      <xdr:nvSpPr>
        <xdr:cNvPr id="551" name="【庁舎】&#10;一人当たり面積該当値テキスト">
          <a:extLst>
            <a:ext uri="{FF2B5EF4-FFF2-40B4-BE49-F238E27FC236}">
              <a16:creationId xmlns:a16="http://schemas.microsoft.com/office/drawing/2014/main" id="{00000000-0008-0000-0F00-000027020000}"/>
            </a:ext>
          </a:extLst>
        </xdr:cNvPr>
        <xdr:cNvSpPr txBox="1"/>
      </xdr:nvSpPr>
      <xdr:spPr>
        <a:xfrm>
          <a:off x="22199600" y="1809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80950</xdr:rowOff>
    </xdr:from>
    <xdr:to>
      <xdr:col>112</xdr:col>
      <xdr:colOff>38100</xdr:colOff>
      <xdr:row>107</xdr:row>
      <xdr:rowOff>11100</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21272500" y="182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125577</xdr:rowOff>
    </xdr:from>
    <xdr:to>
      <xdr:col>116</xdr:col>
      <xdr:colOff>63500</xdr:colOff>
      <xdr:row>106</xdr:row>
      <xdr:rowOff>131750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flipV="1">
          <a:off x="21323300" y="18299277"/>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86437</xdr:rowOff>
    </xdr:from>
    <xdr:to>
      <xdr:col>107</xdr:col>
      <xdr:colOff>101600</xdr:colOff>
      <xdr:row>107</xdr:row>
      <xdr:rowOff>16587</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20383500" y="182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131750</xdr:rowOff>
    </xdr:from>
    <xdr:to>
      <xdr:col>111</xdr:col>
      <xdr:colOff>177800</xdr:colOff>
      <xdr:row>106</xdr:row>
      <xdr:rowOff>137237</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flipV="1">
          <a:off x="20434300" y="1830545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27627</xdr:rowOff>
    </xdr:from>
    <xdr:ext cx="469744" cy="259045"/>
    <xdr:sp macro="" textlink="">
      <xdr:nvSpPr>
        <xdr:cNvPr id="556" name="n_1mainValue【庁舎】&#10;一人当たり面積">
          <a:extLst>
            <a:ext uri="{FF2B5EF4-FFF2-40B4-BE49-F238E27FC236}">
              <a16:creationId xmlns:a16="http://schemas.microsoft.com/office/drawing/2014/main" id="{00000000-0008-0000-0F00-00002C020000}"/>
            </a:ext>
          </a:extLst>
        </xdr:cNvPr>
        <xdr:cNvSpPr txBox="1"/>
      </xdr:nvSpPr>
      <xdr:spPr>
        <a:xfrm>
          <a:off x="21075727" y="180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33114</xdr:rowOff>
    </xdr:from>
    <xdr:ext cx="469744" cy="259045"/>
    <xdr:sp macro="" textlink="">
      <xdr:nvSpPr>
        <xdr:cNvPr id="557" name="n_2mainValue【庁舎】&#10;一人当たり面積">
          <a:extLst>
            <a:ext uri="{FF2B5EF4-FFF2-40B4-BE49-F238E27FC236}">
              <a16:creationId xmlns:a16="http://schemas.microsoft.com/office/drawing/2014/main" id="{00000000-0008-0000-0F00-00002D020000}"/>
            </a:ext>
          </a:extLst>
        </xdr:cNvPr>
        <xdr:cNvSpPr txBox="1"/>
      </xdr:nvSpPr>
      <xdr:spPr>
        <a:xfrm>
          <a:off x="20199427" y="1803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ほとんどの施設類型で耐用年数を経過しており、更新の検討及び早急な対応が必要だと思われる。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今後人口が減少していく中で、施設の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更新を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どこまで積極的に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実施するか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等、公共施設等総合管理計画の充実、精緻化、個別施設計画の策定等を図りながら取り組んでいきたいと考えている。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2017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H28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年度）に建築。そのため、有形固定資産減価償却率は類似団体平均を大きく下回っている。</a:t>
          </a:r>
          <a:endPar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2012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年に建築。そのため、有形固定資産減価償却率は類似団体平均を大きく下回っている。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今後は来たるべき更新の時期に備えて、更新費用をストックできるかが課題となる。</a:t>
          </a:r>
          <a:endPar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残存割合＝それぞれの耐用年数から経過年数をひいた数字（残存年数）を耐用年数で割った数字</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2,883
2,877
537.29
5,508,079
5,213,475
162,597
2,868,607
5,850,019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の財政力指数と増減は無かった。しかし、今後は過疎化・少子高齢化等の影響により、基準財政収入額は年々減少する見込みである。また、基準財政需要額については交付税措置のある公債費が増加傾向にあることから、増となる見込みであるので財政力指数は、横ばいか減少していくことが見込まれる。引き続き、徴収業務の強化で収入の安定確保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124883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06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となる経常経費充当一般財源は、物件費や扶助費は増加したものの、維持補修費及び人件費（経常分）等の減少額が上回ったことから全体で減となった。一方、分母となる経常一般財源等は、自動車取得税や財産収入は増加したものの、普通交付税及び諸収入等の減少額が上回ったことから、全体で減となったことで、経常収支比率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今後は分母の普通交付税等の増減に影響されないよう、経常経費の抑制・縮減に努めていく。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53159</xdr:rowOff>
    </xdr:from>
    <xdr:to>
      <xdr:col>23</xdr:col>
      <xdr:colOff>133350</xdr:colOff>
      <xdr:row>64</xdr:row>
      <xdr:rowOff>115207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02595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53159</xdr:rowOff>
    </xdr:from>
    <xdr:to>
      <xdr:col>19</xdr:col>
      <xdr:colOff>133350</xdr:colOff>
      <xdr:row>64</xdr:row>
      <xdr:rowOff>56606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02595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56606</xdr:rowOff>
    </xdr:from>
    <xdr:to>
      <xdr:col>15</xdr:col>
      <xdr:colOff>82550</xdr:colOff>
      <xdr:row>64</xdr:row>
      <xdr:rowOff>125549</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2940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24674</xdr:rowOff>
    </xdr:from>
    <xdr:to>
      <xdr:col>11</xdr:col>
      <xdr:colOff>31750</xdr:colOff>
      <xdr:row>64</xdr:row>
      <xdr:rowOff>125549</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826024"/>
          <a:ext cx="889000" cy="2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156771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64407</xdr:rowOff>
    </xdr:from>
    <xdr:to>
      <xdr:col>23</xdr:col>
      <xdr:colOff>184150</xdr:colOff>
      <xdr:row>64</xdr:row>
      <xdr:rowOff>166007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36484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2359</xdr:rowOff>
    </xdr:from>
    <xdr:to>
      <xdr:col>19</xdr:col>
      <xdr:colOff>184150</xdr:colOff>
      <xdr:row>64</xdr:row>
      <xdr:rowOff>103959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7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88736</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61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5806</xdr:rowOff>
    </xdr:from>
    <xdr:to>
      <xdr:col>15</xdr:col>
      <xdr:colOff>133350</xdr:colOff>
      <xdr:row>64</xdr:row>
      <xdr:rowOff>107406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92183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74749</xdr:rowOff>
    </xdr:from>
    <xdr:to>
      <xdr:col>11</xdr:col>
      <xdr:colOff>82550</xdr:colOff>
      <xdr:row>65</xdr:row>
      <xdr:rowOff>4899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161126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1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145324</xdr:rowOff>
    </xdr:from>
    <xdr:to>
      <xdr:col>7</xdr:col>
      <xdr:colOff>31750</xdr:colOff>
      <xdr:row>63</xdr:row>
      <xdr:rowOff>75474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85651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44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人件費については、地域おこし協力隊の増員に伴い非常勤職員報酬が増となり、決算額で</a:t>
          </a:r>
          <a:r>
            <a:rPr kumimoji="1" lang="en-US" altLang="ja-JP" sz="1300">
              <a:latin typeface="ＭＳ Ｐゴシック" panose="020B0600070205080204" pitchFamily="50" charset="-128"/>
              <a:ea typeface="ＭＳ Ｐゴシック" panose="020B0600070205080204" pitchFamily="50" charset="-128"/>
            </a:rPr>
            <a:t>17,146</a:t>
          </a:r>
          <a:r>
            <a:rPr kumimoji="1" lang="ja-JP" altLang="en-US" sz="1300">
              <a:latin typeface="ＭＳ Ｐゴシック" panose="020B0600070205080204" pitchFamily="50" charset="-128"/>
              <a:ea typeface="ＭＳ Ｐゴシック" panose="020B0600070205080204" pitchFamily="50" charset="-128"/>
            </a:rPr>
            <a:t>千円の増となった。また、物件費についてはふるさと納税寄附金の増に伴う返礼品支出額の増及び、地籍調査事業費の増額により、</a:t>
          </a:r>
          <a:r>
            <a:rPr kumimoji="1" lang="en-US" altLang="ja-JP" sz="1300">
              <a:latin typeface="ＭＳ Ｐゴシック" panose="020B0600070205080204" pitchFamily="50" charset="-128"/>
              <a:ea typeface="ＭＳ Ｐゴシック" panose="020B0600070205080204" pitchFamily="50" charset="-128"/>
            </a:rPr>
            <a:t>9,722</a:t>
          </a:r>
          <a:r>
            <a:rPr kumimoji="1" lang="ja-JP" altLang="en-US" sz="1300">
              <a:latin typeface="ＭＳ Ｐゴシック" panose="020B0600070205080204" pitchFamily="50" charset="-128"/>
              <a:ea typeface="ＭＳ Ｐゴシック" panose="020B0600070205080204" pitchFamily="50" charset="-128"/>
            </a:rPr>
            <a:t>千円増となったことにより、決算額が昨年度と比較し増となった。今後も、大幅な増とならないよう事務事業等の見直しを実施しながら、経費節減に努めていく。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131555</xdr:rowOff>
    </xdr:from>
    <xdr:to>
      <xdr:col>23</xdr:col>
      <xdr:colOff>133350</xdr:colOff>
      <xdr:row>83</xdr:row>
      <xdr:rowOff>144906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61905"/>
          <a:ext cx="8382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124894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1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114816</xdr:rowOff>
    </xdr:from>
    <xdr:to>
      <xdr:col>19</xdr:col>
      <xdr:colOff>133350</xdr:colOff>
      <xdr:row>83</xdr:row>
      <xdr:rowOff>131555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45166"/>
          <a:ext cx="8890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41967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2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101729</xdr:rowOff>
    </xdr:from>
    <xdr:to>
      <xdr:col>15</xdr:col>
      <xdr:colOff>82550</xdr:colOff>
      <xdr:row>83</xdr:row>
      <xdr:rowOff>114816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32079"/>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18573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36669</xdr:rowOff>
    </xdr:from>
    <xdr:to>
      <xdr:col>11</xdr:col>
      <xdr:colOff>31750</xdr:colOff>
      <xdr:row>83</xdr:row>
      <xdr:rowOff>101729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67019"/>
          <a:ext cx="889000" cy="6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11485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153319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94106</xdr:rowOff>
    </xdr:from>
    <xdr:to>
      <xdr:col>23</xdr:col>
      <xdr:colOff>184150</xdr:colOff>
      <xdr:row>84</xdr:row>
      <xdr:rowOff>24256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66183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9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80755</xdr:rowOff>
    </xdr:from>
    <xdr:to>
      <xdr:col>19</xdr:col>
      <xdr:colOff>184150</xdr:colOff>
      <xdr:row>84</xdr:row>
      <xdr:rowOff>10905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1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167132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97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64016</xdr:rowOff>
    </xdr:from>
    <xdr:to>
      <xdr:col>15</xdr:col>
      <xdr:colOff>133350</xdr:colOff>
      <xdr:row>83</xdr:row>
      <xdr:rowOff>165616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9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150393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8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50929</xdr:rowOff>
    </xdr:from>
    <xdr:to>
      <xdr:col>11</xdr:col>
      <xdr:colOff>82550</xdr:colOff>
      <xdr:row>83</xdr:row>
      <xdr:rowOff>152529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137306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6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157319</xdr:rowOff>
    </xdr:from>
    <xdr:to>
      <xdr:col>7</xdr:col>
      <xdr:colOff>31750</xdr:colOff>
      <xdr:row>83</xdr:row>
      <xdr:rowOff>87469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72246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0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ラスパイレス指数について、前年度と増減はなかったが、依然として類似団体の水準を下回っている。今後も給与や手当等の適正化に努めながら、大きな変動がないよう縮減努力を行っていく。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164464</xdr:rowOff>
    </xdr:from>
    <xdr:to>
      <xdr:col>81</xdr:col>
      <xdr:colOff>44450</xdr:colOff>
      <xdr:row>85</xdr:row>
      <xdr:rowOff>164464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37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140336</xdr:rowOff>
    </xdr:from>
    <xdr:to>
      <xdr:col>77</xdr:col>
      <xdr:colOff>44450</xdr:colOff>
      <xdr:row>85</xdr:row>
      <xdr:rowOff>164464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13586"/>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140336</xdr:rowOff>
    </xdr:from>
    <xdr:to>
      <xdr:col>72</xdr:col>
      <xdr:colOff>203200</xdr:colOff>
      <xdr:row>85</xdr:row>
      <xdr:rowOff>164464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13586"/>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61913</xdr:rowOff>
    </xdr:from>
    <xdr:to>
      <xdr:col>68</xdr:col>
      <xdr:colOff>152400</xdr:colOff>
      <xdr:row>85</xdr:row>
      <xdr:rowOff>164464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35163"/>
          <a:ext cx="889000" cy="10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113664</xdr:rowOff>
    </xdr:from>
    <xdr:to>
      <xdr:col>81</xdr:col>
      <xdr:colOff>95250</xdr:colOff>
      <xdr:row>86</xdr:row>
      <xdr:rowOff>43814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130191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3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113664</xdr:rowOff>
    </xdr:from>
    <xdr:to>
      <xdr:col>77</xdr:col>
      <xdr:colOff>95250</xdr:colOff>
      <xdr:row>86</xdr:row>
      <xdr:rowOff>43814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53991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5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89536</xdr:rowOff>
    </xdr:from>
    <xdr:to>
      <xdr:col>73</xdr:col>
      <xdr:colOff>44450</xdr:colOff>
      <xdr:row>86</xdr:row>
      <xdr:rowOff>19686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29863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113664</xdr:rowOff>
    </xdr:from>
    <xdr:to>
      <xdr:col>68</xdr:col>
      <xdr:colOff>203200</xdr:colOff>
      <xdr:row>86</xdr:row>
      <xdr:rowOff>43814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53991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5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11113</xdr:rowOff>
    </xdr:from>
    <xdr:to>
      <xdr:col>64</xdr:col>
      <xdr:colOff>152400</xdr:colOff>
      <xdr:row>85</xdr:row>
      <xdr:rowOff>112713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122890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0.63</a:t>
          </a:r>
          <a:r>
            <a:rPr kumimoji="1" lang="ja-JP" altLang="en-US" sz="1300">
              <a:latin typeface="ＭＳ Ｐゴシック" panose="020B0600070205080204" pitchFamily="50" charset="-128"/>
              <a:ea typeface="ＭＳ Ｐゴシック" panose="020B0600070205080204" pitchFamily="50" charset="-128"/>
            </a:rPr>
            <a:t>人の増となった。職員数は減となったが、それ以上に人口の減が大きかったことが主な要因である。依然として類似団体との比較において大幅に上回っている。人口減少が進む中、本村は広大な面積を有するため小学校や保育所などの公共施設が各地区に点在しており、統廃合も困難な状況である。今後も、行政大綱による職員配置の見直しや指定管理者制度の導入などで、長期的視点から定員管理等の改善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145796</xdr:rowOff>
    </xdr:from>
    <xdr:to>
      <xdr:col>81</xdr:col>
      <xdr:colOff>44450</xdr:colOff>
      <xdr:row>62</xdr:row>
      <xdr:rowOff>160998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775696"/>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145796</xdr:rowOff>
    </xdr:from>
    <xdr:to>
      <xdr:col>77</xdr:col>
      <xdr:colOff>44450</xdr:colOff>
      <xdr:row>63</xdr:row>
      <xdr:rowOff>1371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775696"/>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127698</xdr:rowOff>
    </xdr:from>
    <xdr:to>
      <xdr:col>72</xdr:col>
      <xdr:colOff>203200</xdr:colOff>
      <xdr:row>63</xdr:row>
      <xdr:rowOff>1371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757598"/>
          <a:ext cx="889000" cy="4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127698</xdr:rowOff>
    </xdr:from>
    <xdr:to>
      <xdr:col>68</xdr:col>
      <xdr:colOff>152400</xdr:colOff>
      <xdr:row>62</xdr:row>
      <xdr:rowOff>156896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757598"/>
          <a:ext cx="889000" cy="2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110198</xdr:rowOff>
    </xdr:from>
    <xdr:to>
      <xdr:col>81</xdr:col>
      <xdr:colOff>95250</xdr:colOff>
      <xdr:row>63</xdr:row>
      <xdr:rowOff>40348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7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82275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71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94996</xdr:rowOff>
    </xdr:from>
    <xdr:to>
      <xdr:col>77</xdr:col>
      <xdr:colOff>95250</xdr:colOff>
      <xdr:row>63</xdr:row>
      <xdr:rowOff>25146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9923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122021</xdr:rowOff>
    </xdr:from>
    <xdr:to>
      <xdr:col>73</xdr:col>
      <xdr:colOff>44450</xdr:colOff>
      <xdr:row>63</xdr:row>
      <xdr:rowOff>52171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36948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83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76898</xdr:rowOff>
    </xdr:from>
    <xdr:to>
      <xdr:col>68</xdr:col>
      <xdr:colOff>203200</xdr:colOff>
      <xdr:row>63</xdr:row>
      <xdr:rowOff>7048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70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163275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9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106096</xdr:rowOff>
    </xdr:from>
    <xdr:to>
      <xdr:col>64</xdr:col>
      <xdr:colOff>152400</xdr:colOff>
      <xdr:row>63</xdr:row>
      <xdr:rowOff>36246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7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21023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82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実質公債費比率は、昨年度と比較し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分子の元利償還金及び準元利償還金が減となったが、分母の普通交付税の大幅な減が比率上昇の要因である。今後は、過年度の普通建設事業に充当した多額の地方債の元金償還が開始されることから平成</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年度が実質公債費比率のピークになると分析する。今後も各数値には常に注意しながら地方債の適正な発行に努めていく。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4233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51586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103294</xdr:rowOff>
    </xdr:from>
    <xdr:to>
      <xdr:col>77</xdr:col>
      <xdr:colOff>44450</xdr:colOff>
      <xdr:row>43</xdr:row>
      <xdr:rowOff>143510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4756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103294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4434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71120</xdr:rowOff>
    </xdr:from>
    <xdr:to>
      <xdr:col>68</xdr:col>
      <xdr:colOff>152400</xdr:colOff>
      <xdr:row>43</xdr:row>
      <xdr:rowOff>79163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96960</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92710</xdr:rowOff>
    </xdr:from>
    <xdr:to>
      <xdr:col>77</xdr:col>
      <xdr:colOff>95250</xdr:colOff>
      <xdr:row>44</xdr:row>
      <xdr:rowOff>22860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7637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52494</xdr:rowOff>
    </xdr:from>
    <xdr:to>
      <xdr:col>73</xdr:col>
      <xdr:colOff>44450</xdr:colOff>
      <xdr:row>43</xdr:row>
      <xdr:rowOff>154094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138871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将来負担比率については前年度と比較し皆減となった。これは分母の（標準財政規模</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算入公債費等の額）は減少したものの、分子である地方債の現在高や公営企業債等の繰入見込額等が軒並み減となったこと、また、充当可能基金が増加したもことが主要因である。今後も不測の事態に備えるため基金の取り崩しを抑制していく方針であ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99876</xdr:rowOff>
    </xdr:from>
    <xdr:to>
      <xdr:col>77</xdr:col>
      <xdr:colOff>44450</xdr:colOff>
      <xdr:row>15</xdr:row>
      <xdr:rowOff>81008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2328726"/>
          <a:ext cx="889000" cy="32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119743</xdr:rowOff>
    </xdr:from>
    <xdr:to>
      <xdr:col>72</xdr:col>
      <xdr:colOff>203200</xdr:colOff>
      <xdr:row>15</xdr:row>
      <xdr:rowOff>81008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4401800" y="2520043"/>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86088</xdr:rowOff>
    </xdr:from>
    <xdr:to>
      <xdr:col>68</xdr:col>
      <xdr:colOff>152400</xdr:colOff>
      <xdr:row>14</xdr:row>
      <xdr:rowOff>119743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2314938"/>
          <a:ext cx="889000" cy="2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49076</xdr:rowOff>
    </xdr:from>
    <xdr:to>
      <xdr:col>77</xdr:col>
      <xdr:colOff>95250</xdr:colOff>
      <xdr:row>13</xdr:row>
      <xdr:rowOff>150676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227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135453</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236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30208</xdr:rowOff>
    </xdr:from>
    <xdr:to>
      <xdr:col>73</xdr:col>
      <xdr:colOff>44450</xdr:colOff>
      <xdr:row>15</xdr:row>
      <xdr:rowOff>131808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6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116585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6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68943</xdr:rowOff>
    </xdr:from>
    <xdr:to>
      <xdr:col>68</xdr:col>
      <xdr:colOff>203200</xdr:colOff>
      <xdr:row>14</xdr:row>
      <xdr:rowOff>170543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155320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35288</xdr:rowOff>
    </xdr:from>
    <xdr:to>
      <xdr:col>64</xdr:col>
      <xdr:colOff>152400</xdr:colOff>
      <xdr:row>13</xdr:row>
      <xdr:rowOff>136888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26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121665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35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2,883
2,877
537.29
5,508,079
5,213,475
162,597
2,868,607
5,850,019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地域おこし協力隊の増員に伴う非常勤職員報酬の増が主な要因である。依然として類似団体や全国平均を上回っている状況であることから、定員管理の適正化を図りながら抑制に努めていき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97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997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38</xdr:row>
      <xdr:rowOff>8128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80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9064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128778</xdr:rowOff>
    </xdr:from>
    <xdr:to>
      <xdr:col>11</xdr:col>
      <xdr:colOff>60325</xdr:colOff>
      <xdr:row>38</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43705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ふるさと納税寄附金の増に伴う返礼品の支出額の増及び地籍調査事業費の増額が主な要因である。依然、類似団体等の平均値を下回っている状況であるが、今後も引き続き抑制・縮減に努めていきたい。</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79647</xdr:rowOff>
    </xdr:from>
    <xdr:to>
      <xdr:col>82</xdr:col>
      <xdr:colOff>107950</xdr:colOff>
      <xdr:row>15</xdr:row>
      <xdr:rowOff>118836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5139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79647</xdr:rowOff>
    </xdr:from>
    <xdr:to>
      <xdr:col>78</xdr:col>
      <xdr:colOff>69850</xdr:colOff>
      <xdr:row>15</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513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67871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131899</xdr:rowOff>
    </xdr:from>
    <xdr:to>
      <xdr:col>73</xdr:col>
      <xdr:colOff>180975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036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66584</xdr:rowOff>
    </xdr:from>
    <xdr:to>
      <xdr:col>69</xdr:col>
      <xdr:colOff>92075</xdr:colOff>
      <xdr:row>15</xdr:row>
      <xdr:rowOff>131899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383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28847</xdr:rowOff>
    </xdr:from>
    <xdr:to>
      <xdr:col>78</xdr:col>
      <xdr:colOff>120650</xdr:colOff>
      <xdr:row>15</xdr:row>
      <xdr:rowOff>130447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140624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69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81099</xdr:rowOff>
    </xdr:from>
    <xdr:to>
      <xdr:col>69</xdr:col>
      <xdr:colOff>142875</xdr:colOff>
      <xdr:row>16</xdr:row>
      <xdr:rowOff>11249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15784</xdr:rowOff>
    </xdr:from>
    <xdr:to>
      <xdr:col>65</xdr:col>
      <xdr:colOff>53975</xdr:colOff>
      <xdr:row>15</xdr:row>
      <xdr:rowOff>117384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127561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5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職員に対する児童手当の対象数が減少し分子は減となったが、分母の経常一般財源等の減額が増の主な要因である。類似団体を下回っている状況ではあるが、高齢化等の影響で扶助費の節減は困難と思われるため、他事業の見直し等を行い節減を行っ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114300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347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321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63500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32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63500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30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63500</xdr:rowOff>
    </xdr:from>
    <xdr:to>
      <xdr:col>24</xdr:col>
      <xdr:colOff>76200</xdr:colOff>
      <xdr:row>54</xdr:row>
      <xdr:rowOff>165100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12700</xdr:rowOff>
    </xdr:from>
    <xdr:to>
      <xdr:col>11</xdr:col>
      <xdr:colOff>60325</xdr:colOff>
      <xdr:row>54</xdr:row>
      <xdr:rowOff>114300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124477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ポイント減となった。道路関係維持補修費について、平成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年度に比べ村道認定箇所数が減少したことによる測量委託料の減、また消防施設維持修繕が平成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減額となったことが減の主な要因である。類似団体と比較し平均値を下回っている状況であるので、今後も現在の水準が維持できるように公共施設等総合管理計画に則り、計画的な執行管理に努めていきたい。</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65278</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4767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169435</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9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65278</xdr:rowOff>
    </xdr:from>
    <xdr:to>
      <xdr:col>78</xdr:col>
      <xdr:colOff>69850</xdr:colOff>
      <xdr:row>55</xdr:row>
      <xdr:rowOff>74422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495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74422</xdr:rowOff>
    </xdr:from>
    <xdr:to>
      <xdr:col>73</xdr:col>
      <xdr:colOff>180975</xdr:colOff>
      <xdr:row>55</xdr:row>
      <xdr:rowOff>83566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95041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80281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51562</xdr:rowOff>
    </xdr:from>
    <xdr:to>
      <xdr:col>69</xdr:col>
      <xdr:colOff>92075</xdr:colOff>
      <xdr:row>55</xdr:row>
      <xdr:rowOff>83566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4813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167640</xdr:rowOff>
    </xdr:from>
    <xdr:to>
      <xdr:col>82</xdr:col>
      <xdr:colOff>158750</xdr:colOff>
      <xdr:row>55</xdr:row>
      <xdr:rowOff>97790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12717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14478</xdr:rowOff>
    </xdr:from>
    <xdr:to>
      <xdr:col>78</xdr:col>
      <xdr:colOff>120650</xdr:colOff>
      <xdr:row>55</xdr:row>
      <xdr:rowOff>116078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126255</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21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23622</xdr:rowOff>
    </xdr:from>
    <xdr:to>
      <xdr:col>74</xdr:col>
      <xdr:colOff>31750</xdr:colOff>
      <xdr:row>55</xdr:row>
      <xdr:rowOff>125222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135399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32766</xdr:rowOff>
    </xdr:from>
    <xdr:to>
      <xdr:col>69</xdr:col>
      <xdr:colOff>142875</xdr:colOff>
      <xdr:row>55</xdr:row>
      <xdr:rowOff>134366</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144543</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3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xdr:rowOff>
    </xdr:from>
    <xdr:to>
      <xdr:col>65</xdr:col>
      <xdr:colOff>53975</xdr:colOff>
      <xdr:row>55</xdr:row>
      <xdr:rowOff>102362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112539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19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椎葉村国民健康保険病院への補助費（運営費及び建設改良費分）が増額となったことが主な増の要因である。今後も経常支出に係る補助費等の成果を検証しながらメリハリのある事業を実施していきたい。</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49276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216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67564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2169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39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67564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ポイント増となった。平成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年度に借入を行った市町村振興資金の償還が平成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完了したことで分子は減となったが、分母の経常一般財源等の減額がポイント増の主な要因である。今度は、新たな元金償還が開始されることでポイントが増加することが見込まれるので、将来にわたって健全な財政運営が持続できるよう、地方債発行の適正化に努めていきたい。</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66039</xdr:rowOff>
    </xdr:from>
    <xdr:to>
      <xdr:col>24</xdr:col>
      <xdr:colOff>25400</xdr:colOff>
      <xdr:row>78</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4391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xdr:rowOff>
    </xdr:from>
    <xdr:to>
      <xdr:col>19</xdr:col>
      <xdr:colOff>187325</xdr:colOff>
      <xdr:row>78</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7437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157480</xdr:rowOff>
    </xdr:from>
    <xdr:to>
      <xdr:col>15</xdr:col>
      <xdr:colOff>98425</xdr:colOff>
      <xdr:row>78</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359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77</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981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121920</xdr:rowOff>
    </xdr:from>
    <xdr:to>
      <xdr:col>15</xdr:col>
      <xdr:colOff>149225</xdr:colOff>
      <xdr:row>78</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36847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106680</xdr:rowOff>
    </xdr:from>
    <xdr:to>
      <xdr:col>11</xdr:col>
      <xdr:colOff>60325</xdr:colOff>
      <xdr:row>78</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21607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45720</xdr:rowOff>
    </xdr:from>
    <xdr:to>
      <xdr:col>6</xdr:col>
      <xdr:colOff>171450</xdr:colOff>
      <xdr:row>77</xdr:row>
      <xdr:rowOff>147320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132097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ポイント増となったが、依然類似団体の平均値を下回っている状況である。普通交付税等の収入の変動に大きく左右されることなく、全体的な経常経費の抑制に努め、健全な財政運営を持続していきたい。</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15966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20039"/>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02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48623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20039"/>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53176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5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48623</xdr:rowOff>
    </xdr:from>
    <xdr:to>
      <xdr:col>73</xdr:col>
      <xdr:colOff>180975</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7882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4190</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514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120122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136616</xdr:rowOff>
    </xdr:from>
    <xdr:to>
      <xdr:col>82</xdr:col>
      <xdr:colOff>158750</xdr:colOff>
      <xdr:row>76</xdr:row>
      <xdr:rowOff>66765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95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153143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4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169273</xdr:rowOff>
    </xdr:from>
    <xdr:to>
      <xdr:col>74</xdr:col>
      <xdr:colOff>31750</xdr:colOff>
      <xdr:row>76</xdr:row>
      <xdr:rowOff>99423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2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109600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96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159675</xdr:rowOff>
    </xdr:from>
    <xdr:to>
      <xdr:col>29</xdr:col>
      <xdr:colOff>127000</xdr:colOff>
      <xdr:row>17</xdr:row>
      <xdr:rowOff>31218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50500"/>
          <a:ext cx="647700" cy="42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56735</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19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31218</xdr:rowOff>
    </xdr:from>
    <xdr:to>
      <xdr:col>26</xdr:col>
      <xdr:colOff>50800</xdr:colOff>
      <xdr:row>17</xdr:row>
      <xdr:rowOff>43651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93493"/>
          <a:ext cx="698500" cy="12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26422</xdr:rowOff>
    </xdr:from>
    <xdr:to>
      <xdr:col>22</xdr:col>
      <xdr:colOff>114300</xdr:colOff>
      <xdr:row>17</xdr:row>
      <xdr:rowOff>43651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2988697"/>
          <a:ext cx="698500" cy="17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26422</xdr:rowOff>
    </xdr:from>
    <xdr:to>
      <xdr:col>18</xdr:col>
      <xdr:colOff>177800</xdr:colOff>
      <xdr:row>17</xdr:row>
      <xdr:rowOff>69776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88697"/>
          <a:ext cx="698500" cy="43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34750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108875</xdr:rowOff>
    </xdr:from>
    <xdr:to>
      <xdr:col>29</xdr:col>
      <xdr:colOff>177800</xdr:colOff>
      <xdr:row>17</xdr:row>
      <xdr:rowOff>39025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99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125402</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151868</xdr:rowOff>
    </xdr:from>
    <xdr:to>
      <xdr:col>26</xdr:col>
      <xdr:colOff>101600</xdr:colOff>
      <xdr:row>17</xdr:row>
      <xdr:rowOff>82018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42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92195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11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164301</xdr:rowOff>
    </xdr:from>
    <xdr:to>
      <xdr:col>22</xdr:col>
      <xdr:colOff>165100</xdr:colOff>
      <xdr:row>17</xdr:row>
      <xdr:rowOff>94451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55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104628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147072</xdr:rowOff>
    </xdr:from>
    <xdr:to>
      <xdr:col>19</xdr:col>
      <xdr:colOff>38100</xdr:colOff>
      <xdr:row>17</xdr:row>
      <xdr:rowOff>77222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37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87399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0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18976</xdr:rowOff>
    </xdr:from>
    <xdr:to>
      <xdr:col>15</xdr:col>
      <xdr:colOff>101600</xdr:colOff>
      <xdr:row>17</xdr:row>
      <xdr:rowOff>120576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81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130753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50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287162</xdr:rowOff>
    </xdr:from>
    <xdr:to>
      <xdr:col>29</xdr:col>
      <xdr:colOff>127000</xdr:colOff>
      <xdr:row>34</xdr:row>
      <xdr:rowOff>292973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54612"/>
          <a:ext cx="647700" cy="5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135269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45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292973</xdr:rowOff>
    </xdr:from>
    <xdr:to>
      <xdr:col>26</xdr:col>
      <xdr:colOff>50800</xdr:colOff>
      <xdr:row>34</xdr:row>
      <xdr:rowOff>326206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60423"/>
          <a:ext cx="698500" cy="3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326206</xdr:rowOff>
    </xdr:from>
    <xdr:to>
      <xdr:col>22</xdr:col>
      <xdr:colOff>114300</xdr:colOff>
      <xdr:row>34</xdr:row>
      <xdr:rowOff>339182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593656"/>
          <a:ext cx="698500" cy="12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334756</xdr:rowOff>
    </xdr:from>
    <xdr:to>
      <xdr:col>18</xdr:col>
      <xdr:colOff>177800</xdr:colOff>
      <xdr:row>34</xdr:row>
      <xdr:rowOff>339182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02206"/>
          <a:ext cx="698500" cy="44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236362</xdr:rowOff>
    </xdr:from>
    <xdr:to>
      <xdr:col>29</xdr:col>
      <xdr:colOff>177800</xdr:colOff>
      <xdr:row>34</xdr:row>
      <xdr:rowOff>337962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503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81439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4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242173</xdr:rowOff>
    </xdr:from>
    <xdr:to>
      <xdr:col>26</xdr:col>
      <xdr:colOff>101600</xdr:colOff>
      <xdr:row>35</xdr:row>
      <xdr:rowOff>873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09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11050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78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275406</xdr:rowOff>
    </xdr:from>
    <xdr:to>
      <xdr:col>22</xdr:col>
      <xdr:colOff>165100</xdr:colOff>
      <xdr:row>35</xdr:row>
      <xdr:rowOff>34106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42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44283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31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288382</xdr:rowOff>
    </xdr:from>
    <xdr:to>
      <xdr:col>19</xdr:col>
      <xdr:colOff>38100</xdr:colOff>
      <xdr:row>35</xdr:row>
      <xdr:rowOff>47082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55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57259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2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283956</xdr:rowOff>
    </xdr:from>
    <xdr:to>
      <xdr:col>15</xdr:col>
      <xdr:colOff>101600</xdr:colOff>
      <xdr:row>35</xdr:row>
      <xdr:rowOff>42656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51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52833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2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2,883
2,877
537.29
5,508,079
5,213,475
162,597
2,868,607
5,850,019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169413</xdr:rowOff>
    </xdr:from>
    <xdr:to>
      <xdr:col>24</xdr:col>
      <xdr:colOff>63500</xdr:colOff>
      <xdr:row>35</xdr:row>
      <xdr:rowOff>25085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98713"/>
          <a:ext cx="838200" cy="2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25085</xdr:rowOff>
    </xdr:from>
    <xdr:to>
      <xdr:col>19</xdr:col>
      <xdr:colOff>177800</xdr:colOff>
      <xdr:row>35</xdr:row>
      <xdr:rowOff>25304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25835"/>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7501</xdr:rowOff>
    </xdr:from>
    <xdr:to>
      <xdr:col>15</xdr:col>
      <xdr:colOff>50800</xdr:colOff>
      <xdr:row>35</xdr:row>
      <xdr:rowOff>25304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008251"/>
          <a:ext cx="889000" cy="1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7501</xdr:rowOff>
    </xdr:from>
    <xdr:to>
      <xdr:col>10</xdr:col>
      <xdr:colOff>114300</xdr:colOff>
      <xdr:row>35</xdr:row>
      <xdr:rowOff>60527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08251"/>
          <a:ext cx="889000" cy="5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118613</xdr:rowOff>
    </xdr:from>
    <xdr:to>
      <xdr:col>24</xdr:col>
      <xdr:colOff>114300</xdr:colOff>
      <xdr:row>35</xdr:row>
      <xdr:rowOff>48763</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4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141490</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9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145735</xdr:rowOff>
    </xdr:from>
    <xdr:to>
      <xdr:col>20</xdr:col>
      <xdr:colOff>38100</xdr:colOff>
      <xdr:row>35</xdr:row>
      <xdr:rowOff>75885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7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92412</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5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145954</xdr:rowOff>
    </xdr:from>
    <xdr:to>
      <xdr:col>15</xdr:col>
      <xdr:colOff>101600</xdr:colOff>
      <xdr:row>35</xdr:row>
      <xdr:rowOff>76104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7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92631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5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128151</xdr:rowOff>
    </xdr:from>
    <xdr:to>
      <xdr:col>10</xdr:col>
      <xdr:colOff>165100</xdr:colOff>
      <xdr:row>35</xdr:row>
      <xdr:rowOff>58301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5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74828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3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9727</xdr:rowOff>
    </xdr:from>
    <xdr:to>
      <xdr:col>6</xdr:col>
      <xdr:colOff>38100</xdr:colOff>
      <xdr:row>35</xdr:row>
      <xdr:rowOff>111327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127854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8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23237</xdr:rowOff>
    </xdr:from>
    <xdr:to>
      <xdr:col>24</xdr:col>
      <xdr:colOff>63500</xdr:colOff>
      <xdr:row>57</xdr:row>
      <xdr:rowOff>37437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95887"/>
          <a:ext cx="838200" cy="1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37437</xdr:rowOff>
    </xdr:from>
    <xdr:to>
      <xdr:col>19</xdr:col>
      <xdr:colOff>177800</xdr:colOff>
      <xdr:row>57</xdr:row>
      <xdr:rowOff>51115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10087"/>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145273</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51115</xdr:rowOff>
    </xdr:from>
    <xdr:to>
      <xdr:col>15</xdr:col>
      <xdr:colOff>50800</xdr:colOff>
      <xdr:row>57</xdr:row>
      <xdr:rowOff>76547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23765"/>
          <a:ext cx="8890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76547</xdr:rowOff>
    </xdr:from>
    <xdr:to>
      <xdr:col>10</xdr:col>
      <xdr:colOff>114300</xdr:colOff>
      <xdr:row>57</xdr:row>
      <xdr:rowOff>131145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49197"/>
          <a:ext cx="889000" cy="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12316</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40229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143887</xdr:rowOff>
    </xdr:from>
    <xdr:to>
      <xdr:col>24</xdr:col>
      <xdr:colOff>114300</xdr:colOff>
      <xdr:row>57</xdr:row>
      <xdr:rowOff>74037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4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166764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9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158087</xdr:rowOff>
    </xdr:from>
    <xdr:to>
      <xdr:col>20</xdr:col>
      <xdr:colOff>38100</xdr:colOff>
      <xdr:row>57</xdr:row>
      <xdr:rowOff>88237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5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104764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3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315</xdr:rowOff>
    </xdr:from>
    <xdr:to>
      <xdr:col>15</xdr:col>
      <xdr:colOff>101600</xdr:colOff>
      <xdr:row>57</xdr:row>
      <xdr:rowOff>101915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118442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4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25747</xdr:rowOff>
    </xdr:from>
    <xdr:to>
      <xdr:col>10</xdr:col>
      <xdr:colOff>165100</xdr:colOff>
      <xdr:row>57</xdr:row>
      <xdr:rowOff>127347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143874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7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80345</xdr:rowOff>
    </xdr:from>
    <xdr:to>
      <xdr:col>6</xdr:col>
      <xdr:colOff>38100</xdr:colOff>
      <xdr:row>58</xdr:row>
      <xdr:rowOff>10495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27022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2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47769</xdr:rowOff>
    </xdr:from>
    <xdr:to>
      <xdr:col>24</xdr:col>
      <xdr:colOff>63500</xdr:colOff>
      <xdr:row>77</xdr:row>
      <xdr:rowOff>97197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49419"/>
          <a:ext cx="838200" cy="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47769</xdr:rowOff>
    </xdr:from>
    <xdr:to>
      <xdr:col>19</xdr:col>
      <xdr:colOff>177800</xdr:colOff>
      <xdr:row>77</xdr:row>
      <xdr:rowOff>48329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49419"/>
          <a:ext cx="889000" cy="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93690</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48329</xdr:rowOff>
    </xdr:from>
    <xdr:to>
      <xdr:col>15</xdr:col>
      <xdr:colOff>50800</xdr:colOff>
      <xdr:row>77</xdr:row>
      <xdr:rowOff>80208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49979"/>
          <a:ext cx="889000" cy="3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102035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3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70062</xdr:rowOff>
    </xdr:from>
    <xdr:to>
      <xdr:col>10</xdr:col>
      <xdr:colOff>114300</xdr:colOff>
      <xdr:row>77</xdr:row>
      <xdr:rowOff>80208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271712"/>
          <a:ext cx="889000" cy="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46397</xdr:rowOff>
    </xdr:from>
    <xdr:to>
      <xdr:col>24</xdr:col>
      <xdr:colOff>114300</xdr:colOff>
      <xdr:row>77</xdr:row>
      <xdr:rowOff>147997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4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132774</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6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168419</xdr:rowOff>
    </xdr:from>
    <xdr:to>
      <xdr:col>20</xdr:col>
      <xdr:colOff>38100</xdr:colOff>
      <xdr:row>77</xdr:row>
      <xdr:rowOff>98569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115096</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97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168979</xdr:rowOff>
    </xdr:from>
    <xdr:to>
      <xdr:col>15</xdr:col>
      <xdr:colOff>101600</xdr:colOff>
      <xdr:row>77</xdr:row>
      <xdr:rowOff>99129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19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115656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97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29408</xdr:rowOff>
    </xdr:from>
    <xdr:to>
      <xdr:col>10</xdr:col>
      <xdr:colOff>165100</xdr:colOff>
      <xdr:row>77</xdr:row>
      <xdr:rowOff>131008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122135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3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19262</xdr:rowOff>
    </xdr:from>
    <xdr:to>
      <xdr:col>6</xdr:col>
      <xdr:colOff>38100</xdr:colOff>
      <xdr:row>77</xdr:row>
      <xdr:rowOff>120862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111989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31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148501</xdr:rowOff>
    </xdr:from>
    <xdr:to>
      <xdr:col>24</xdr:col>
      <xdr:colOff>63500</xdr:colOff>
      <xdr:row>95</xdr:row>
      <xdr:rowOff>160550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36251"/>
          <a:ext cx="838200" cy="1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160550</xdr:rowOff>
    </xdr:from>
    <xdr:to>
      <xdr:col>19</xdr:col>
      <xdr:colOff>177800</xdr:colOff>
      <xdr:row>96</xdr:row>
      <xdr:rowOff>63157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448300"/>
          <a:ext cx="889000" cy="7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63157</xdr:rowOff>
    </xdr:from>
    <xdr:to>
      <xdr:col>15</xdr:col>
      <xdr:colOff>50800</xdr:colOff>
      <xdr:row>96</xdr:row>
      <xdr:rowOff>66691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22357"/>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66691</xdr:rowOff>
    </xdr:from>
    <xdr:to>
      <xdr:col>10</xdr:col>
      <xdr:colOff>114300</xdr:colOff>
      <xdr:row>96</xdr:row>
      <xdr:rowOff>165836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25891"/>
          <a:ext cx="889000" cy="9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133066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20393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97701</xdr:rowOff>
    </xdr:from>
    <xdr:to>
      <xdr:col>24</xdr:col>
      <xdr:colOff>114300</xdr:colOff>
      <xdr:row>96</xdr:row>
      <xdr:rowOff>27851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120578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109750</xdr:rowOff>
    </xdr:from>
    <xdr:to>
      <xdr:col>20</xdr:col>
      <xdr:colOff>38100</xdr:colOff>
      <xdr:row>96</xdr:row>
      <xdr:rowOff>39900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56427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17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12357</xdr:rowOff>
    </xdr:from>
    <xdr:to>
      <xdr:col>15</xdr:col>
      <xdr:colOff>101600</xdr:colOff>
      <xdr:row>96</xdr:row>
      <xdr:rowOff>113957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105084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6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15891</xdr:rowOff>
    </xdr:from>
    <xdr:to>
      <xdr:col>10</xdr:col>
      <xdr:colOff>165100</xdr:colOff>
      <xdr:row>96</xdr:row>
      <xdr:rowOff>117491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7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108618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6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115036</xdr:rowOff>
    </xdr:from>
    <xdr:to>
      <xdr:col>6</xdr:col>
      <xdr:colOff>38100</xdr:colOff>
      <xdr:row>97</xdr:row>
      <xdr:rowOff>45186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36313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99685</xdr:rowOff>
    </xdr:from>
    <xdr:to>
      <xdr:col>55</xdr:col>
      <xdr:colOff>0</xdr:colOff>
      <xdr:row>37</xdr:row>
      <xdr:rowOff>114605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43335"/>
          <a:ext cx="838200" cy="1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91028</xdr:rowOff>
    </xdr:from>
    <xdr:to>
      <xdr:col>50</xdr:col>
      <xdr:colOff>114300</xdr:colOff>
      <xdr:row>37</xdr:row>
      <xdr:rowOff>114605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34678"/>
          <a:ext cx="889000" cy="2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91028</xdr:rowOff>
    </xdr:from>
    <xdr:to>
      <xdr:col>45</xdr:col>
      <xdr:colOff>177800</xdr:colOff>
      <xdr:row>37</xdr:row>
      <xdr:rowOff>123102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34678"/>
          <a:ext cx="889000" cy="3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25616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123102</xdr:rowOff>
    </xdr:from>
    <xdr:to>
      <xdr:col>41</xdr:col>
      <xdr:colOff>50800</xdr:colOff>
      <xdr:row>37</xdr:row>
      <xdr:rowOff>158656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66752"/>
          <a:ext cx="889000" cy="3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35417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5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54558</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6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48885</xdr:rowOff>
    </xdr:from>
    <xdr:to>
      <xdr:col>55</xdr:col>
      <xdr:colOff>50800</xdr:colOff>
      <xdr:row>37</xdr:row>
      <xdr:rowOff>150485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9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71762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4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63805</xdr:rowOff>
    </xdr:from>
    <xdr:to>
      <xdr:col>50</xdr:col>
      <xdr:colOff>165100</xdr:colOff>
      <xdr:row>37</xdr:row>
      <xdr:rowOff>165405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10482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8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40228</xdr:rowOff>
    </xdr:from>
    <xdr:to>
      <xdr:col>46</xdr:col>
      <xdr:colOff>38100</xdr:colOff>
      <xdr:row>37</xdr:row>
      <xdr:rowOff>141828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8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158355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15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72302</xdr:rowOff>
    </xdr:from>
    <xdr:to>
      <xdr:col>41</xdr:col>
      <xdr:colOff>101600</xdr:colOff>
      <xdr:row>38</xdr:row>
      <xdr:rowOff>2453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59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18979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107856</xdr:rowOff>
    </xdr:from>
    <xdr:to>
      <xdr:col>36</xdr:col>
      <xdr:colOff>165100</xdr:colOff>
      <xdr:row>38</xdr:row>
      <xdr:rowOff>38005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15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54533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14465</xdr:rowOff>
    </xdr:from>
    <xdr:to>
      <xdr:col>55</xdr:col>
      <xdr:colOff>0</xdr:colOff>
      <xdr:row>57</xdr:row>
      <xdr:rowOff>95676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87115"/>
          <a:ext cx="838200" cy="8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105653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7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14465</xdr:rowOff>
    </xdr:from>
    <xdr:to>
      <xdr:col>50</xdr:col>
      <xdr:colOff>114300</xdr:colOff>
      <xdr:row>57</xdr:row>
      <xdr:rowOff>34847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87115"/>
          <a:ext cx="889000" cy="2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19445</xdr:rowOff>
    </xdr:from>
    <xdr:to>
      <xdr:col>45</xdr:col>
      <xdr:colOff>177800</xdr:colOff>
      <xdr:row>57</xdr:row>
      <xdr:rowOff>34847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92095"/>
          <a:ext cx="889000" cy="1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53401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7813</xdr:rowOff>
    </xdr:from>
    <xdr:to>
      <xdr:col>41</xdr:col>
      <xdr:colOff>50800</xdr:colOff>
      <xdr:row>57</xdr:row>
      <xdr:rowOff>19445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80463"/>
          <a:ext cx="889000" cy="1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29374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37000</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98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44876</xdr:rowOff>
    </xdr:from>
    <xdr:to>
      <xdr:col>55</xdr:col>
      <xdr:colOff>50800</xdr:colOff>
      <xdr:row>57</xdr:row>
      <xdr:rowOff>146476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1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67753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68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135115</xdr:rowOff>
    </xdr:from>
    <xdr:to>
      <xdr:col>50</xdr:col>
      <xdr:colOff>165100</xdr:colOff>
      <xdr:row>57</xdr:row>
      <xdr:rowOff>65265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81792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51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155497</xdr:rowOff>
    </xdr:from>
    <xdr:to>
      <xdr:col>46</xdr:col>
      <xdr:colOff>38100</xdr:colOff>
      <xdr:row>57</xdr:row>
      <xdr:rowOff>85647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5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102174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3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140095</xdr:rowOff>
    </xdr:from>
    <xdr:to>
      <xdr:col>41</xdr:col>
      <xdr:colOff>101600</xdr:colOff>
      <xdr:row>57</xdr:row>
      <xdr:rowOff>70245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4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86772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51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128463</xdr:rowOff>
    </xdr:from>
    <xdr:to>
      <xdr:col>36</xdr:col>
      <xdr:colOff>165100</xdr:colOff>
      <xdr:row>57</xdr:row>
      <xdr:rowOff>58613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75140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50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37263</xdr:rowOff>
    </xdr:from>
    <xdr:to>
      <xdr:col>55</xdr:col>
      <xdr:colOff>0</xdr:colOff>
      <xdr:row>78</xdr:row>
      <xdr:rowOff>108251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067463"/>
          <a:ext cx="838200" cy="4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69739</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4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37263</xdr:rowOff>
    </xdr:from>
    <xdr:to>
      <xdr:col>50</xdr:col>
      <xdr:colOff>114300</xdr:colOff>
      <xdr:row>76</xdr:row>
      <xdr:rowOff>164038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67463"/>
          <a:ext cx="889000" cy="12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164038</xdr:rowOff>
    </xdr:from>
    <xdr:to>
      <xdr:col>45</xdr:col>
      <xdr:colOff>177800</xdr:colOff>
      <xdr:row>78</xdr:row>
      <xdr:rowOff>13739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94238"/>
          <a:ext cx="889000" cy="19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122107</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50795" y="134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57451</xdr:rowOff>
    </xdr:from>
    <xdr:to>
      <xdr:col>55</xdr:col>
      <xdr:colOff>50800</xdr:colOff>
      <xdr:row>78</xdr:row>
      <xdr:rowOff>159051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3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80328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157913</xdr:rowOff>
    </xdr:from>
    <xdr:to>
      <xdr:col>50</xdr:col>
      <xdr:colOff>165100</xdr:colOff>
      <xdr:row>76</xdr:row>
      <xdr:rowOff>88063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0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104590</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39795" y="1279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113238</xdr:rowOff>
    </xdr:from>
    <xdr:to>
      <xdr:col>46</xdr:col>
      <xdr:colOff>38100</xdr:colOff>
      <xdr:row>77</xdr:row>
      <xdr:rowOff>43388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59915</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50795" y="1291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134389</xdr:rowOff>
    </xdr:from>
    <xdr:to>
      <xdr:col>41</xdr:col>
      <xdr:colOff>101600</xdr:colOff>
      <xdr:row>78</xdr:row>
      <xdr:rowOff>64539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55666</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61795" y="13428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22710</xdr:rowOff>
    </xdr:from>
    <xdr:to>
      <xdr:col>55</xdr:col>
      <xdr:colOff>0</xdr:colOff>
      <xdr:row>97</xdr:row>
      <xdr:rowOff>54794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53360"/>
          <a:ext cx="838200" cy="3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34927</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6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54794</xdr:rowOff>
    </xdr:from>
    <xdr:to>
      <xdr:col>50</xdr:col>
      <xdr:colOff>114300</xdr:colOff>
      <xdr:row>97</xdr:row>
      <xdr:rowOff>65683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685444"/>
          <a:ext cx="889000" cy="1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118517</xdr:rowOff>
    </xdr:from>
    <xdr:to>
      <xdr:col>45</xdr:col>
      <xdr:colOff>177800</xdr:colOff>
      <xdr:row>97</xdr:row>
      <xdr:rowOff>65683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577717"/>
          <a:ext cx="889000" cy="11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165819</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79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163081</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61795" y="1679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143360</xdr:rowOff>
    </xdr:from>
    <xdr:to>
      <xdr:col>55</xdr:col>
      <xdr:colOff>50800</xdr:colOff>
      <xdr:row>97</xdr:row>
      <xdr:rowOff>73510</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6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166237</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453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3994</xdr:rowOff>
    </xdr:from>
    <xdr:to>
      <xdr:col>50</xdr:col>
      <xdr:colOff>165100</xdr:colOff>
      <xdr:row>97</xdr:row>
      <xdr:rowOff>105594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6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122121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409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14883</xdr:rowOff>
    </xdr:from>
    <xdr:to>
      <xdr:col>46</xdr:col>
      <xdr:colOff>38100</xdr:colOff>
      <xdr:row>97</xdr:row>
      <xdr:rowOff>116483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64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133010</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642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67717</xdr:rowOff>
    </xdr:from>
    <xdr:to>
      <xdr:col>41</xdr:col>
      <xdr:colOff>101600</xdr:colOff>
      <xdr:row>96</xdr:row>
      <xdr:rowOff>169317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5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14394</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30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148825</xdr:rowOff>
    </xdr:from>
    <xdr:to>
      <xdr:col>85</xdr:col>
      <xdr:colOff>127000</xdr:colOff>
      <xdr:row>37</xdr:row>
      <xdr:rowOff>94464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149575"/>
          <a:ext cx="838200" cy="28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148825</xdr:rowOff>
    </xdr:from>
    <xdr:to>
      <xdr:col>81</xdr:col>
      <xdr:colOff>50800</xdr:colOff>
      <xdr:row>37</xdr:row>
      <xdr:rowOff>34190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149575"/>
          <a:ext cx="889000" cy="22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34190</xdr:rowOff>
    </xdr:from>
    <xdr:to>
      <xdr:col>76</xdr:col>
      <xdr:colOff>114300</xdr:colOff>
      <xdr:row>37</xdr:row>
      <xdr:rowOff>165593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377840"/>
          <a:ext cx="889000" cy="13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165593</xdr:rowOff>
    </xdr:from>
    <xdr:to>
      <xdr:col>71</xdr:col>
      <xdr:colOff>177800</xdr:colOff>
      <xdr:row>38</xdr:row>
      <xdr:rowOff>103597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509243"/>
          <a:ext cx="889000" cy="10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17301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167446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43664</xdr:rowOff>
    </xdr:from>
    <xdr:to>
      <xdr:col>85</xdr:col>
      <xdr:colOff>177800</xdr:colOff>
      <xdr:row>37</xdr:row>
      <xdr:rowOff>145264</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3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66541</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2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98025</xdr:rowOff>
    </xdr:from>
    <xdr:to>
      <xdr:col>81</xdr:col>
      <xdr:colOff>101600</xdr:colOff>
      <xdr:row>36</xdr:row>
      <xdr:rowOff>28175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0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44702</xdr:rowOff>
    </xdr:from>
    <xdr:ext cx="59901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181795" y="587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154840</xdr:rowOff>
    </xdr:from>
    <xdr:to>
      <xdr:col>76</xdr:col>
      <xdr:colOff>165100</xdr:colOff>
      <xdr:row>37</xdr:row>
      <xdr:rowOff>84990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3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101517</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10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114793</xdr:rowOff>
    </xdr:from>
    <xdr:to>
      <xdr:col>72</xdr:col>
      <xdr:colOff>38100</xdr:colOff>
      <xdr:row>38</xdr:row>
      <xdr:rowOff>44943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45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61470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23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52797</xdr:rowOff>
    </xdr:from>
    <xdr:to>
      <xdr:col>67</xdr:col>
      <xdr:colOff>101600</xdr:colOff>
      <xdr:row>38</xdr:row>
      <xdr:rowOff>154397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6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170923</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4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61359</xdr:rowOff>
    </xdr:from>
    <xdr:to>
      <xdr:col>85</xdr:col>
      <xdr:colOff>127000</xdr:colOff>
      <xdr:row>76</xdr:row>
      <xdr:rowOff>71541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091559"/>
          <a:ext cx="838200" cy="1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32166</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3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71541</xdr:rowOff>
    </xdr:from>
    <xdr:to>
      <xdr:col>81</xdr:col>
      <xdr:colOff>50800</xdr:colOff>
      <xdr:row>76</xdr:row>
      <xdr:rowOff>114971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01741"/>
          <a:ext cx="889000" cy="4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150779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114971</xdr:rowOff>
    </xdr:from>
    <xdr:to>
      <xdr:col>76</xdr:col>
      <xdr:colOff>114300</xdr:colOff>
      <xdr:row>76</xdr:row>
      <xdr:rowOff>142706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145171"/>
          <a:ext cx="889000" cy="2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150674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142706</xdr:rowOff>
    </xdr:from>
    <xdr:to>
      <xdr:col>71</xdr:col>
      <xdr:colOff>177800</xdr:colOff>
      <xdr:row>76</xdr:row>
      <xdr:rowOff>155125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72906"/>
          <a:ext cx="889000" cy="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145347</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134118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10559</xdr:rowOff>
    </xdr:from>
    <xdr:to>
      <xdr:col>85</xdr:col>
      <xdr:colOff>177800</xdr:colOff>
      <xdr:row>76</xdr:row>
      <xdr:rowOff>112159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33436</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89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20741</xdr:rowOff>
    </xdr:from>
    <xdr:to>
      <xdr:col>81</xdr:col>
      <xdr:colOff>101600</xdr:colOff>
      <xdr:row>76</xdr:row>
      <xdr:rowOff>122341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5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138868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82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64171</xdr:rowOff>
    </xdr:from>
    <xdr:to>
      <xdr:col>76</xdr:col>
      <xdr:colOff>165100</xdr:colOff>
      <xdr:row>76</xdr:row>
      <xdr:rowOff>165771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9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10848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86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91906</xdr:rowOff>
    </xdr:from>
    <xdr:to>
      <xdr:col>72</xdr:col>
      <xdr:colOff>38100</xdr:colOff>
      <xdr:row>77</xdr:row>
      <xdr:rowOff>22056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38583</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9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104325</xdr:rowOff>
    </xdr:from>
    <xdr:to>
      <xdr:col>67</xdr:col>
      <xdr:colOff>101600</xdr:colOff>
      <xdr:row>77</xdr:row>
      <xdr:rowOff>34475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51002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90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64515</xdr:rowOff>
    </xdr:from>
    <xdr:to>
      <xdr:col>85</xdr:col>
      <xdr:colOff>127000</xdr:colOff>
      <xdr:row>98</xdr:row>
      <xdr:rowOff>101781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866615"/>
          <a:ext cx="838200" cy="3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64515</xdr:rowOff>
    </xdr:from>
    <xdr:to>
      <xdr:col>81</xdr:col>
      <xdr:colOff>50800</xdr:colOff>
      <xdr:row>98</xdr:row>
      <xdr:rowOff>116005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866615"/>
          <a:ext cx="889000" cy="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111554</xdr:rowOff>
    </xdr:from>
    <xdr:to>
      <xdr:col>76</xdr:col>
      <xdr:colOff>114300</xdr:colOff>
      <xdr:row>98</xdr:row>
      <xdr:rowOff>116005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913654"/>
          <a:ext cx="8890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117821</xdr:rowOff>
    </xdr:from>
    <xdr:to>
      <xdr:col>71</xdr:col>
      <xdr:colOff>177800</xdr:colOff>
      <xdr:row>98</xdr:row>
      <xdr:rowOff>111554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748471"/>
          <a:ext cx="889000" cy="16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104368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50981</xdr:rowOff>
    </xdr:from>
    <xdr:to>
      <xdr:col>85</xdr:col>
      <xdr:colOff>177800</xdr:colOff>
      <xdr:row>98</xdr:row>
      <xdr:rowOff>152581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85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164456</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9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13715</xdr:rowOff>
    </xdr:from>
    <xdr:to>
      <xdr:col>81</xdr:col>
      <xdr:colOff>101600</xdr:colOff>
      <xdr:row>98</xdr:row>
      <xdr:rowOff>115315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8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131842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9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65205</xdr:rowOff>
    </xdr:from>
    <xdr:to>
      <xdr:col>76</xdr:col>
      <xdr:colOff>165100</xdr:colOff>
      <xdr:row>98</xdr:row>
      <xdr:rowOff>166805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6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157932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6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60754</xdr:rowOff>
    </xdr:from>
    <xdr:to>
      <xdr:col>72</xdr:col>
      <xdr:colOff>38100</xdr:colOff>
      <xdr:row>98</xdr:row>
      <xdr:rowOff>162354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6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153481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67021</xdr:rowOff>
    </xdr:from>
    <xdr:to>
      <xdr:col>67</xdr:col>
      <xdr:colOff>101600</xdr:colOff>
      <xdr:row>97</xdr:row>
      <xdr:rowOff>168621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69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13698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14795" y="164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18405</xdr:rowOff>
    </xdr:from>
    <xdr:to>
      <xdr:col>116</xdr:col>
      <xdr:colOff>63500</xdr:colOff>
      <xdr:row>38</xdr:row>
      <xdr:rowOff>26291</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1323300" y="6533505"/>
          <a:ext cx="8382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45816</xdr:rowOff>
    </xdr:from>
    <xdr:ext cx="378565"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60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26291</xdr:rowOff>
    </xdr:from>
    <xdr:to>
      <xdr:col>111</xdr:col>
      <xdr:colOff>177800</xdr:colOff>
      <xdr:row>38</xdr:row>
      <xdr:rowOff>33424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0434300" y="6541391"/>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142994</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088428" y="66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33424</xdr:rowOff>
    </xdr:from>
    <xdr:to>
      <xdr:col>107</xdr:col>
      <xdr:colOff>50800</xdr:colOff>
      <xdr:row>38</xdr:row>
      <xdr:rowOff>40076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19545300" y="6548524"/>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161076</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245017" y="6676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67622</xdr:rowOff>
    </xdr:from>
    <xdr:to>
      <xdr:col>102</xdr:col>
      <xdr:colOff>114300</xdr:colOff>
      <xdr:row>38</xdr:row>
      <xdr:rowOff>40076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239822"/>
          <a:ext cx="889000" cy="3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125689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6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100840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139055</xdr:rowOff>
    </xdr:from>
    <xdr:to>
      <xdr:col>116</xdr:col>
      <xdr:colOff>114300</xdr:colOff>
      <xdr:row>38</xdr:row>
      <xdr:rowOff>69205</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48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98432</xdr:rowOff>
    </xdr:from>
    <xdr:ext cx="469744"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27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146941</xdr:rowOff>
    </xdr:from>
    <xdr:to>
      <xdr:col>112</xdr:col>
      <xdr:colOff>38100</xdr:colOff>
      <xdr:row>38</xdr:row>
      <xdr:rowOff>77091</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49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93618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6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154074</xdr:rowOff>
    </xdr:from>
    <xdr:to>
      <xdr:col>107</xdr:col>
      <xdr:colOff>101600</xdr:colOff>
      <xdr:row>38</xdr:row>
      <xdr:rowOff>84224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4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100751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2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160726</xdr:rowOff>
    </xdr:from>
    <xdr:to>
      <xdr:col>102</xdr:col>
      <xdr:colOff>165100</xdr:colOff>
      <xdr:row>38</xdr:row>
      <xdr:rowOff>90876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5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107403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16822</xdr:rowOff>
    </xdr:from>
    <xdr:to>
      <xdr:col>98</xdr:col>
      <xdr:colOff>38100</xdr:colOff>
      <xdr:row>36</xdr:row>
      <xdr:rowOff>118422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18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134949</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389111" y="596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38194</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2159595" y="9296494"/>
          <a:ext cx="1269" cy="86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156321</xdr:rowOff>
    </xdr:from>
    <xdr:ext cx="599010" cy="259045"/>
    <xdr:sp macro="" textlink="">
      <xdr:nvSpPr>
        <xdr:cNvPr id="781" name="貸付金最大値テキスト">
          <a:extLst>
            <a:ext uri="{FF2B5EF4-FFF2-40B4-BE49-F238E27FC236}">
              <a16:creationId xmlns:a16="http://schemas.microsoft.com/office/drawing/2014/main" id="{00000000-0008-0000-0600-00000D030000}"/>
            </a:ext>
          </a:extLst>
        </xdr:cNvPr>
        <xdr:cNvSpPr txBox="1"/>
      </xdr:nvSpPr>
      <xdr:spPr>
        <a:xfrm>
          <a:off x="22212300" y="907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38194</xdr:rowOff>
    </xdr:from>
    <xdr:to>
      <xdr:col>116</xdr:col>
      <xdr:colOff>152400</xdr:colOff>
      <xdr:row>54</xdr:row>
      <xdr:rowOff>38194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929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2555</xdr:rowOff>
    </xdr:from>
    <xdr:to>
      <xdr:col>116</xdr:col>
      <xdr:colOff>63500</xdr:colOff>
      <xdr:row>58</xdr:row>
      <xdr:rowOff>4148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1323300" y="9946655"/>
          <a:ext cx="838200" cy="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78940</xdr:rowOff>
    </xdr:from>
    <xdr:ext cx="469744" cy="259045"/>
    <xdr:sp macro="" textlink="">
      <xdr:nvSpPr>
        <xdr:cNvPr id="784" name="貸付金平均値テキスト">
          <a:extLst>
            <a:ext uri="{FF2B5EF4-FFF2-40B4-BE49-F238E27FC236}">
              <a16:creationId xmlns:a16="http://schemas.microsoft.com/office/drawing/2014/main" id="{00000000-0008-0000-0600-000010030000}"/>
            </a:ext>
          </a:extLst>
        </xdr:cNvPr>
        <xdr:cNvSpPr txBox="1"/>
      </xdr:nvSpPr>
      <xdr:spPr>
        <a:xfrm>
          <a:off x="22212300" y="1002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100513</xdr:rowOff>
    </xdr:from>
    <xdr:to>
      <xdr:col>116</xdr:col>
      <xdr:colOff>114300</xdr:colOff>
      <xdr:row>59</xdr:row>
      <xdr:rowOff>30663</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2110700" y="1004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162644</xdr:rowOff>
    </xdr:from>
    <xdr:to>
      <xdr:col>111</xdr:col>
      <xdr:colOff>177800</xdr:colOff>
      <xdr:row>58</xdr:row>
      <xdr:rowOff>2555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0434300" y="9935294"/>
          <a:ext cx="8890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100147</xdr:rowOff>
    </xdr:from>
    <xdr:to>
      <xdr:col>112</xdr:col>
      <xdr:colOff>38100</xdr:colOff>
      <xdr:row>59</xdr:row>
      <xdr:rowOff>30297</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1272500" y="1004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21424</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088428" y="1013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87785</xdr:rowOff>
    </xdr:from>
    <xdr:to>
      <xdr:col>107</xdr:col>
      <xdr:colOff>50800</xdr:colOff>
      <xdr:row>57</xdr:row>
      <xdr:rowOff>162644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9545300" y="8660285"/>
          <a:ext cx="889000" cy="127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95773</xdr:rowOff>
    </xdr:from>
    <xdr:to>
      <xdr:col>107</xdr:col>
      <xdr:colOff>101600</xdr:colOff>
      <xdr:row>59</xdr:row>
      <xdr:rowOff>25923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03835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17050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8" y="101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87785</xdr:rowOff>
    </xdr:from>
    <xdr:to>
      <xdr:col>102</xdr:col>
      <xdr:colOff>114300</xdr:colOff>
      <xdr:row>57</xdr:row>
      <xdr:rowOff>136629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8656300" y="8660285"/>
          <a:ext cx="889000" cy="124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93678</xdr:rowOff>
    </xdr:from>
    <xdr:to>
      <xdr:col>102</xdr:col>
      <xdr:colOff>165100</xdr:colOff>
      <xdr:row>59</xdr:row>
      <xdr:rowOff>23828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9494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14955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13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107775</xdr:rowOff>
    </xdr:from>
    <xdr:to>
      <xdr:col>98</xdr:col>
      <xdr:colOff>38100</xdr:colOff>
      <xdr:row>59</xdr:row>
      <xdr:rowOff>37925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8605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29052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14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124798</xdr:rowOff>
    </xdr:from>
    <xdr:to>
      <xdr:col>116</xdr:col>
      <xdr:colOff>114300</xdr:colOff>
      <xdr:row>58</xdr:row>
      <xdr:rowOff>54948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2110700" y="98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147675</xdr:rowOff>
    </xdr:from>
    <xdr:ext cx="534377" cy="259045"/>
    <xdr:sp macro="" textlink="">
      <xdr:nvSpPr>
        <xdr:cNvPr id="803" name="貸付金該当値テキスト">
          <a:extLst>
            <a:ext uri="{FF2B5EF4-FFF2-40B4-BE49-F238E27FC236}">
              <a16:creationId xmlns:a16="http://schemas.microsoft.com/office/drawing/2014/main" id="{00000000-0008-0000-0600-000023030000}"/>
            </a:ext>
          </a:extLst>
        </xdr:cNvPr>
        <xdr:cNvSpPr txBox="1"/>
      </xdr:nvSpPr>
      <xdr:spPr>
        <a:xfrm>
          <a:off x="22212300" y="974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123205</xdr:rowOff>
    </xdr:from>
    <xdr:to>
      <xdr:col>112</xdr:col>
      <xdr:colOff>38100</xdr:colOff>
      <xdr:row>58</xdr:row>
      <xdr:rowOff>53355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1272500" y="989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69882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67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111844</xdr:rowOff>
    </xdr:from>
    <xdr:to>
      <xdr:col>107</xdr:col>
      <xdr:colOff>101600</xdr:colOff>
      <xdr:row>58</xdr:row>
      <xdr:rowOff>41994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0383500" y="98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58521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67111" y="96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36985</xdr:rowOff>
    </xdr:from>
    <xdr:to>
      <xdr:col>102</xdr:col>
      <xdr:colOff>165100</xdr:colOff>
      <xdr:row>50</xdr:row>
      <xdr:rowOff>138585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9494500" y="860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48</xdr:row>
      <xdr:rowOff>155112</xdr:rowOff>
    </xdr:from>
    <xdr:ext cx="59901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245795" y="838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85829</xdr:rowOff>
    </xdr:from>
    <xdr:to>
      <xdr:col>98</xdr:col>
      <xdr:colOff>38100</xdr:colOff>
      <xdr:row>58</xdr:row>
      <xdr:rowOff>15979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8605500" y="985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32506</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389111" y="963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70529</xdr:rowOff>
    </xdr:from>
    <xdr:to>
      <xdr:col>116</xdr:col>
      <xdr:colOff>63500</xdr:colOff>
      <xdr:row>77</xdr:row>
      <xdr:rowOff>123630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272179"/>
          <a:ext cx="838200" cy="5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120867</xdr:rowOff>
    </xdr:from>
    <xdr:to>
      <xdr:col>111</xdr:col>
      <xdr:colOff>177800</xdr:colOff>
      <xdr:row>77</xdr:row>
      <xdr:rowOff>123630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322517"/>
          <a:ext cx="8890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95496</xdr:rowOff>
    </xdr:from>
    <xdr:to>
      <xdr:col>107</xdr:col>
      <xdr:colOff>50800</xdr:colOff>
      <xdr:row>77</xdr:row>
      <xdr:rowOff>120867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97146"/>
          <a:ext cx="889000" cy="2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156369</xdr:rowOff>
    </xdr:from>
    <xdr:to>
      <xdr:col>102</xdr:col>
      <xdr:colOff>114300</xdr:colOff>
      <xdr:row>77</xdr:row>
      <xdr:rowOff>95496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186569"/>
          <a:ext cx="889000" cy="1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39690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19729</xdr:rowOff>
    </xdr:from>
    <xdr:to>
      <xdr:col>116</xdr:col>
      <xdr:colOff>114300</xdr:colOff>
      <xdr:row>77</xdr:row>
      <xdr:rowOff>121329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169606</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19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72830</xdr:rowOff>
    </xdr:from>
    <xdr:to>
      <xdr:col>112</xdr:col>
      <xdr:colOff>38100</xdr:colOff>
      <xdr:row>78</xdr:row>
      <xdr:rowOff>2980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165557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6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70067</xdr:rowOff>
    </xdr:from>
    <xdr:to>
      <xdr:col>107</xdr:col>
      <xdr:colOff>101600</xdr:colOff>
      <xdr:row>78</xdr:row>
      <xdr:rowOff>217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7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162794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6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44696</xdr:rowOff>
    </xdr:from>
    <xdr:to>
      <xdr:col>102</xdr:col>
      <xdr:colOff>165100</xdr:colOff>
      <xdr:row>77</xdr:row>
      <xdr:rowOff>146296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4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137423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33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105569</xdr:rowOff>
    </xdr:from>
    <xdr:to>
      <xdr:col>98</xdr:col>
      <xdr:colOff>38100</xdr:colOff>
      <xdr:row>77</xdr:row>
      <xdr:rowOff>35719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52246</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91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1,808,351</a:t>
          </a:r>
          <a:r>
            <a:rPr kumimoji="1" lang="ja-JP" altLang="en-US" sz="1300">
              <a:latin typeface="ＭＳ Ｐゴシック" panose="020B0600070205080204" pitchFamily="50" charset="-128"/>
              <a:ea typeface="ＭＳ Ｐゴシック" panose="020B0600070205080204" pitchFamily="50" charset="-128"/>
            </a:rPr>
            <a:t>円となり、昨年度より</a:t>
          </a:r>
          <a:r>
            <a:rPr kumimoji="1" lang="en-US" altLang="ja-JP" sz="1300">
              <a:latin typeface="ＭＳ Ｐゴシック" panose="020B0600070205080204" pitchFamily="50" charset="-128"/>
              <a:ea typeface="ＭＳ Ｐゴシック" panose="020B0600070205080204" pitchFamily="50" charset="-128"/>
            </a:rPr>
            <a:t>252</a:t>
          </a:r>
          <a:r>
            <a:rPr kumimoji="1" lang="ja-JP" altLang="en-US" sz="1300">
              <a:latin typeface="ＭＳ Ｐゴシック" panose="020B0600070205080204" pitchFamily="50" charset="-128"/>
              <a:ea typeface="ＭＳ Ｐゴシック" panose="020B0600070205080204" pitchFamily="50" charset="-128"/>
            </a:rPr>
            <a:t>千円ほど減となっている。人件費については依然として類似団体の平均値を上回っている。また、普通建設事業費は住民一人あたり</a:t>
          </a:r>
          <a:r>
            <a:rPr kumimoji="1" lang="en-US" altLang="ja-JP" sz="1300">
              <a:latin typeface="ＭＳ Ｐゴシック" panose="020B0600070205080204" pitchFamily="50" charset="-128"/>
              <a:ea typeface="ＭＳ Ｐゴシック" panose="020B0600070205080204" pitchFamily="50" charset="-128"/>
            </a:rPr>
            <a:t>471,290</a:t>
          </a:r>
          <a:r>
            <a:rPr kumimoji="1" lang="ja-JP" altLang="en-US" sz="1300">
              <a:latin typeface="ＭＳ Ｐゴシック" panose="020B0600070205080204" pitchFamily="50" charset="-128"/>
              <a:ea typeface="ＭＳ Ｐゴシック" panose="020B0600070205080204" pitchFamily="50" charset="-128"/>
            </a:rPr>
            <a:t>円であり平成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年度より減となっている。主な要因として挙げられるのは、平成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特別養護老人ホーム建設事業の完了による反動減である。しかし依然として、類似団体の平均値を上回っている状況である。また、扶助費及び公債費については決算は減少しているが、人口の減により住民一人あたりのコストが上昇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2,883
2,877
537.29
5,508,079
5,213,475
162,597
2,868,607
5,850,019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128022</xdr:rowOff>
    </xdr:from>
    <xdr:to>
      <xdr:col>24</xdr:col>
      <xdr:colOff>63500</xdr:colOff>
      <xdr:row>36</xdr:row>
      <xdr:rowOff>133966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0022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108439</xdr:rowOff>
    </xdr:from>
    <xdr:to>
      <xdr:col>19</xdr:col>
      <xdr:colOff>177800</xdr:colOff>
      <xdr:row>36</xdr:row>
      <xdr:rowOff>133966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80639"/>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108439</xdr:rowOff>
    </xdr:from>
    <xdr:to>
      <xdr:col>15</xdr:col>
      <xdr:colOff>50800</xdr:colOff>
      <xdr:row>36</xdr:row>
      <xdr:rowOff>134099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80639"/>
          <a:ext cx="889000" cy="2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134099</xdr:rowOff>
    </xdr:from>
    <xdr:to>
      <xdr:col>10</xdr:col>
      <xdr:colOff>114300</xdr:colOff>
      <xdr:row>36</xdr:row>
      <xdr:rowOff>144881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06299"/>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81081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83253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77222</xdr:rowOff>
    </xdr:from>
    <xdr:to>
      <xdr:col>24</xdr:col>
      <xdr:colOff>114300</xdr:colOff>
      <xdr:row>37</xdr:row>
      <xdr:rowOff>7372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100099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83166</xdr:rowOff>
    </xdr:from>
    <xdr:to>
      <xdr:col>20</xdr:col>
      <xdr:colOff>38100</xdr:colOff>
      <xdr:row>37</xdr:row>
      <xdr:rowOff>13316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5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29843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3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57639</xdr:rowOff>
    </xdr:from>
    <xdr:to>
      <xdr:col>15</xdr:col>
      <xdr:colOff>101600</xdr:colOff>
      <xdr:row>36</xdr:row>
      <xdr:rowOff>159239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4316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0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83299</xdr:rowOff>
    </xdr:from>
    <xdr:to>
      <xdr:col>10</xdr:col>
      <xdr:colOff>165100</xdr:colOff>
      <xdr:row>37</xdr:row>
      <xdr:rowOff>13449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5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29976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94081</xdr:rowOff>
    </xdr:from>
    <xdr:to>
      <xdr:col>6</xdr:col>
      <xdr:colOff>38100</xdr:colOff>
      <xdr:row>37</xdr:row>
      <xdr:rowOff>24231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40758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138862</xdr:rowOff>
    </xdr:from>
    <xdr:to>
      <xdr:col>24</xdr:col>
      <xdr:colOff>63500</xdr:colOff>
      <xdr:row>57</xdr:row>
      <xdr:rowOff>160634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11512"/>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138862</xdr:rowOff>
    </xdr:from>
    <xdr:to>
      <xdr:col>19</xdr:col>
      <xdr:colOff>177800</xdr:colOff>
      <xdr:row>57</xdr:row>
      <xdr:rowOff>168605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11512"/>
          <a:ext cx="889000" cy="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168605</xdr:rowOff>
    </xdr:from>
    <xdr:to>
      <xdr:col>15</xdr:col>
      <xdr:colOff>50800</xdr:colOff>
      <xdr:row>58</xdr:row>
      <xdr:rowOff>9495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41255"/>
          <a:ext cx="889000" cy="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60220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109319</xdr:rowOff>
    </xdr:from>
    <xdr:to>
      <xdr:col>10</xdr:col>
      <xdr:colOff>114300</xdr:colOff>
      <xdr:row>58</xdr:row>
      <xdr:rowOff>9495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81969"/>
          <a:ext cx="889000" cy="7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71254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67572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109834</xdr:rowOff>
    </xdr:from>
    <xdr:to>
      <xdr:col>24</xdr:col>
      <xdr:colOff>114300</xdr:colOff>
      <xdr:row>58</xdr:row>
      <xdr:rowOff>39984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69211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70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88062</xdr:rowOff>
    </xdr:from>
    <xdr:to>
      <xdr:col>20</xdr:col>
      <xdr:colOff>38100</xdr:colOff>
      <xdr:row>58</xdr:row>
      <xdr:rowOff>18212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34739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3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117805</xdr:rowOff>
    </xdr:from>
    <xdr:to>
      <xdr:col>15</xdr:col>
      <xdr:colOff>101600</xdr:colOff>
      <xdr:row>58</xdr:row>
      <xdr:rowOff>47955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64482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6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130145</xdr:rowOff>
    </xdr:from>
    <xdr:to>
      <xdr:col>10</xdr:col>
      <xdr:colOff>165100</xdr:colOff>
      <xdr:row>58</xdr:row>
      <xdr:rowOff>60295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76822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7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58519</xdr:rowOff>
    </xdr:from>
    <xdr:to>
      <xdr:col>6</xdr:col>
      <xdr:colOff>38100</xdr:colOff>
      <xdr:row>57</xdr:row>
      <xdr:rowOff>160119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3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5196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0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131196</xdr:rowOff>
    </xdr:from>
    <xdr:to>
      <xdr:col>24</xdr:col>
      <xdr:colOff>63500</xdr:colOff>
      <xdr:row>75</xdr:row>
      <xdr:rowOff>136027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475596"/>
          <a:ext cx="838200" cy="51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131196</xdr:rowOff>
    </xdr:from>
    <xdr:to>
      <xdr:col>19</xdr:col>
      <xdr:colOff>177800</xdr:colOff>
      <xdr:row>73</xdr:row>
      <xdr:rowOff>135649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475596"/>
          <a:ext cx="889000" cy="17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135649</xdr:rowOff>
    </xdr:from>
    <xdr:to>
      <xdr:col>15</xdr:col>
      <xdr:colOff>50800</xdr:colOff>
      <xdr:row>76</xdr:row>
      <xdr:rowOff>7922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651499"/>
          <a:ext cx="889000" cy="38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50356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7922</xdr:rowOff>
    </xdr:from>
    <xdr:to>
      <xdr:col>10</xdr:col>
      <xdr:colOff>114300</xdr:colOff>
      <xdr:row>76</xdr:row>
      <xdr:rowOff>106438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38122"/>
          <a:ext cx="889000" cy="9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53888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85227</xdr:rowOff>
    </xdr:from>
    <xdr:to>
      <xdr:col>24</xdr:col>
      <xdr:colOff>114300</xdr:colOff>
      <xdr:row>76</xdr:row>
      <xdr:rowOff>15376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439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108104</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9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80396</xdr:rowOff>
    </xdr:from>
    <xdr:to>
      <xdr:col>20</xdr:col>
      <xdr:colOff>38100</xdr:colOff>
      <xdr:row>73</xdr:row>
      <xdr:rowOff>10546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4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27073</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2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84849</xdr:rowOff>
    </xdr:from>
    <xdr:to>
      <xdr:col>15</xdr:col>
      <xdr:colOff>101600</xdr:colOff>
      <xdr:row>74</xdr:row>
      <xdr:rowOff>14999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6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31526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37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128571</xdr:rowOff>
    </xdr:from>
    <xdr:to>
      <xdr:col>10</xdr:col>
      <xdr:colOff>165100</xdr:colOff>
      <xdr:row>76</xdr:row>
      <xdr:rowOff>58722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873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75248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6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55638</xdr:rowOff>
    </xdr:from>
    <xdr:to>
      <xdr:col>6</xdr:col>
      <xdr:colOff>38100</xdr:colOff>
      <xdr:row>76</xdr:row>
      <xdr:rowOff>157238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8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148365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17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33150</xdr:rowOff>
    </xdr:from>
    <xdr:to>
      <xdr:col>24</xdr:col>
      <xdr:colOff>63500</xdr:colOff>
      <xdr:row>96</xdr:row>
      <xdr:rowOff>66556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492350"/>
          <a:ext cx="838200" cy="3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62089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21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141853</xdr:rowOff>
    </xdr:from>
    <xdr:to>
      <xdr:col>19</xdr:col>
      <xdr:colOff>177800</xdr:colOff>
      <xdr:row>96</xdr:row>
      <xdr:rowOff>66556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429603"/>
          <a:ext cx="889000" cy="9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60776</xdr:rowOff>
    </xdr:from>
    <xdr:to>
      <xdr:col>15</xdr:col>
      <xdr:colOff>50800</xdr:colOff>
      <xdr:row>95</xdr:row>
      <xdr:rowOff>141853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348526"/>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39087</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52490</xdr:rowOff>
    </xdr:from>
    <xdr:to>
      <xdr:col>10</xdr:col>
      <xdr:colOff>114300</xdr:colOff>
      <xdr:row>95</xdr:row>
      <xdr:rowOff>60776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340240"/>
          <a:ext cx="8890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23942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42798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153800</xdr:rowOff>
    </xdr:from>
    <xdr:to>
      <xdr:col>24</xdr:col>
      <xdr:colOff>114300</xdr:colOff>
      <xdr:row>96</xdr:row>
      <xdr:rowOff>83950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4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5227</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29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15756</xdr:rowOff>
    </xdr:from>
    <xdr:to>
      <xdr:col>20</xdr:col>
      <xdr:colOff>38100</xdr:colOff>
      <xdr:row>96</xdr:row>
      <xdr:rowOff>117356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7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133883</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25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91053</xdr:rowOff>
    </xdr:from>
    <xdr:to>
      <xdr:col>15</xdr:col>
      <xdr:colOff>101600</xdr:colOff>
      <xdr:row>96</xdr:row>
      <xdr:rowOff>21203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37730</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15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9976</xdr:rowOff>
    </xdr:from>
    <xdr:to>
      <xdr:col>10</xdr:col>
      <xdr:colOff>165100</xdr:colOff>
      <xdr:row>95</xdr:row>
      <xdr:rowOff>111576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2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128103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072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1690</xdr:rowOff>
    </xdr:from>
    <xdr:to>
      <xdr:col>6</xdr:col>
      <xdr:colOff>38100</xdr:colOff>
      <xdr:row>95</xdr:row>
      <xdr:rowOff>103290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28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119817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06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157531</xdr:rowOff>
    </xdr:from>
    <xdr:to>
      <xdr:col>55</xdr:col>
      <xdr:colOff>0</xdr:colOff>
      <xdr:row>39</xdr:row>
      <xdr:rowOff>5321</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72631"/>
          <a:ext cx="8382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123296</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638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157531</xdr:rowOff>
    </xdr:from>
    <xdr:to>
      <xdr:col>50</xdr:col>
      <xdr:colOff>114300</xdr:colOff>
      <xdr:row>39</xdr:row>
      <xdr:rowOff>32944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6672631"/>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34561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32106</xdr:rowOff>
    </xdr:from>
    <xdr:to>
      <xdr:col>45</xdr:col>
      <xdr:colOff>177800</xdr:colOff>
      <xdr:row>39</xdr:row>
      <xdr:rowOff>32944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1865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32106</xdr:rowOff>
    </xdr:from>
    <xdr:to>
      <xdr:col>41</xdr:col>
      <xdr:colOff>50800</xdr:colOff>
      <xdr:row>39</xdr:row>
      <xdr:rowOff>36068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718656"/>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125971</xdr:rowOff>
    </xdr:from>
    <xdr:to>
      <xdr:col>55</xdr:col>
      <xdr:colOff>50800</xdr:colOff>
      <xdr:row>39</xdr:row>
      <xdr:rowOff>56121</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85348</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42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106731</xdr:rowOff>
    </xdr:from>
    <xdr:to>
      <xdr:col>50</xdr:col>
      <xdr:colOff>165100</xdr:colOff>
      <xdr:row>39</xdr:row>
      <xdr:rowOff>36881</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2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53408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639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153594</xdr:rowOff>
    </xdr:from>
    <xdr:to>
      <xdr:col>46</xdr:col>
      <xdr:colOff>38100</xdr:colOff>
      <xdr:row>39</xdr:row>
      <xdr:rowOff>83744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6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74871</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761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152756</xdr:rowOff>
    </xdr:from>
    <xdr:to>
      <xdr:col>41</xdr:col>
      <xdr:colOff>101600</xdr:colOff>
      <xdr:row>39</xdr:row>
      <xdr:rowOff>82906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74033</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7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156718</xdr:rowOff>
    </xdr:from>
    <xdr:to>
      <xdr:col>36</xdr:col>
      <xdr:colOff>165100</xdr:colOff>
      <xdr:row>39</xdr:row>
      <xdr:rowOff>86868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77995</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76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16328</xdr:rowOff>
    </xdr:from>
    <xdr:to>
      <xdr:col>55</xdr:col>
      <xdr:colOff>0</xdr:colOff>
      <xdr:row>58</xdr:row>
      <xdr:rowOff>22971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60428"/>
          <a:ext cx="838200" cy="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160382</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933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17792</xdr:rowOff>
    </xdr:from>
    <xdr:to>
      <xdr:col>50</xdr:col>
      <xdr:colOff>114300</xdr:colOff>
      <xdr:row>58</xdr:row>
      <xdr:rowOff>22971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61892"/>
          <a:ext cx="889000" cy="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103736</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7235</xdr:rowOff>
    </xdr:from>
    <xdr:to>
      <xdr:col>45</xdr:col>
      <xdr:colOff>177800</xdr:colOff>
      <xdr:row>58</xdr:row>
      <xdr:rowOff>17792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951335"/>
          <a:ext cx="889000" cy="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110200</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1005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7235</xdr:rowOff>
    </xdr:from>
    <xdr:to>
      <xdr:col>41</xdr:col>
      <xdr:colOff>50800</xdr:colOff>
      <xdr:row>58</xdr:row>
      <xdr:rowOff>19042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51335"/>
          <a:ext cx="889000" cy="1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103557</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1004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101213</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1004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136978</xdr:rowOff>
    </xdr:from>
    <xdr:to>
      <xdr:col>55</xdr:col>
      <xdr:colOff>50800</xdr:colOff>
      <xdr:row>58</xdr:row>
      <xdr:rowOff>67128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96355</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9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143621</xdr:rowOff>
    </xdr:from>
    <xdr:to>
      <xdr:col>50</xdr:col>
      <xdr:colOff>165100</xdr:colOff>
      <xdr:row>58</xdr:row>
      <xdr:rowOff>73771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1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90298</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69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138442</xdr:rowOff>
    </xdr:from>
    <xdr:to>
      <xdr:col>46</xdr:col>
      <xdr:colOff>38100</xdr:colOff>
      <xdr:row>58</xdr:row>
      <xdr:rowOff>68592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85119</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68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127885</xdr:rowOff>
    </xdr:from>
    <xdr:to>
      <xdr:col>41</xdr:col>
      <xdr:colOff>101600</xdr:colOff>
      <xdr:row>58</xdr:row>
      <xdr:rowOff>58035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0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74562</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675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139692</xdr:rowOff>
    </xdr:from>
    <xdr:to>
      <xdr:col>36</xdr:col>
      <xdr:colOff>165100</xdr:colOff>
      <xdr:row>58</xdr:row>
      <xdr:rowOff>69842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9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86369</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68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132006</xdr:rowOff>
    </xdr:from>
    <xdr:to>
      <xdr:col>55</xdr:col>
      <xdr:colOff>0</xdr:colOff>
      <xdr:row>78</xdr:row>
      <xdr:rowOff>141239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505106"/>
          <a:ext cx="838200" cy="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132006</xdr:rowOff>
    </xdr:from>
    <xdr:to>
      <xdr:col>50</xdr:col>
      <xdr:colOff>114300</xdr:colOff>
      <xdr:row>78</xdr:row>
      <xdr:rowOff>144207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505106"/>
          <a:ext cx="889000" cy="1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144207</xdr:rowOff>
    </xdr:from>
    <xdr:to>
      <xdr:col>45</xdr:col>
      <xdr:colOff>177800</xdr:colOff>
      <xdr:row>78</xdr:row>
      <xdr:rowOff>156180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517307"/>
          <a:ext cx="889000" cy="1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156180</xdr:rowOff>
    </xdr:from>
    <xdr:to>
      <xdr:col>41</xdr:col>
      <xdr:colOff>50800</xdr:colOff>
      <xdr:row>78</xdr:row>
      <xdr:rowOff>158420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52928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90439</xdr:rowOff>
    </xdr:from>
    <xdr:to>
      <xdr:col>55</xdr:col>
      <xdr:colOff>50800</xdr:colOff>
      <xdr:row>79</xdr:row>
      <xdr:rowOff>20589</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6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81206</xdr:rowOff>
    </xdr:from>
    <xdr:to>
      <xdr:col>50</xdr:col>
      <xdr:colOff>165100</xdr:colOff>
      <xdr:row>79</xdr:row>
      <xdr:rowOff>11356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2483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93407</xdr:rowOff>
    </xdr:from>
    <xdr:to>
      <xdr:col>46</xdr:col>
      <xdr:colOff>38100</xdr:colOff>
      <xdr:row>79</xdr:row>
      <xdr:rowOff>23557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6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14684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5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105380</xdr:rowOff>
    </xdr:from>
    <xdr:to>
      <xdr:col>41</xdr:col>
      <xdr:colOff>101600</xdr:colOff>
      <xdr:row>79</xdr:row>
      <xdr:rowOff>35530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26657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107620</xdr:rowOff>
    </xdr:from>
    <xdr:to>
      <xdr:col>36</xdr:col>
      <xdr:colOff>165100</xdr:colOff>
      <xdr:row>79</xdr:row>
      <xdr:rowOff>37770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28897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7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96408</xdr:rowOff>
    </xdr:from>
    <xdr:to>
      <xdr:col>55</xdr:col>
      <xdr:colOff>0</xdr:colOff>
      <xdr:row>97</xdr:row>
      <xdr:rowOff>117959</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727058"/>
          <a:ext cx="838200" cy="2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117959</xdr:rowOff>
    </xdr:from>
    <xdr:to>
      <xdr:col>50</xdr:col>
      <xdr:colOff>114300</xdr:colOff>
      <xdr:row>97</xdr:row>
      <xdr:rowOff>153064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748609"/>
          <a:ext cx="889000" cy="3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45299</xdr:rowOff>
    </xdr:from>
    <xdr:ext cx="59901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39795" y="1684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88322</xdr:rowOff>
    </xdr:from>
    <xdr:to>
      <xdr:col>45</xdr:col>
      <xdr:colOff>177800</xdr:colOff>
      <xdr:row>97</xdr:row>
      <xdr:rowOff>153064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718972"/>
          <a:ext cx="889000" cy="6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58560</xdr:rowOff>
    </xdr:from>
    <xdr:ext cx="59901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50795" y="168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44669</xdr:rowOff>
    </xdr:from>
    <xdr:to>
      <xdr:col>41</xdr:col>
      <xdr:colOff>50800</xdr:colOff>
      <xdr:row>97</xdr:row>
      <xdr:rowOff>88322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675319"/>
          <a:ext cx="889000" cy="4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34194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61795" y="1683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53906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672795" y="1685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45608</xdr:rowOff>
    </xdr:from>
    <xdr:to>
      <xdr:col>55</xdr:col>
      <xdr:colOff>50800</xdr:colOff>
      <xdr:row>97</xdr:row>
      <xdr:rowOff>147208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6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68485</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2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67159</xdr:rowOff>
    </xdr:from>
    <xdr:to>
      <xdr:col>50</xdr:col>
      <xdr:colOff>165100</xdr:colOff>
      <xdr:row>97</xdr:row>
      <xdr:rowOff>168759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6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13836</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7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102264</xdr:rowOff>
    </xdr:from>
    <xdr:to>
      <xdr:col>46</xdr:col>
      <xdr:colOff>38100</xdr:colOff>
      <xdr:row>98</xdr:row>
      <xdr:rowOff>32414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7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48941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508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37522</xdr:rowOff>
    </xdr:from>
    <xdr:to>
      <xdr:col>41</xdr:col>
      <xdr:colOff>101600</xdr:colOff>
      <xdr:row>97</xdr:row>
      <xdr:rowOff>139122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6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155649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4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165319</xdr:rowOff>
    </xdr:from>
    <xdr:to>
      <xdr:col>36</xdr:col>
      <xdr:colOff>165100</xdr:colOff>
      <xdr:row>97</xdr:row>
      <xdr:rowOff>95469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62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111996</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39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a:extLst>
            <a:ext uri="{FF2B5EF4-FFF2-40B4-BE49-F238E27FC236}">
              <a16:creationId xmlns:a16="http://schemas.microsoft.com/office/drawing/2014/main" id="{00000000-0008-0000-0700-0000F8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a:extLst>
            <a:ext uri="{FF2B5EF4-FFF2-40B4-BE49-F238E27FC236}">
              <a16:creationId xmlns:a16="http://schemas.microsoft.com/office/drawing/2014/main" id="{00000000-0008-0000-0700-0000FA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40907</xdr:rowOff>
    </xdr:from>
    <xdr:to>
      <xdr:col>85</xdr:col>
      <xdr:colOff>127000</xdr:colOff>
      <xdr:row>38</xdr:row>
      <xdr:rowOff>56893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5481300" y="6556007"/>
          <a:ext cx="8382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a:extLst>
            <a:ext uri="{FF2B5EF4-FFF2-40B4-BE49-F238E27FC236}">
              <a16:creationId xmlns:a16="http://schemas.microsoft.com/office/drawing/2014/main" id="{00000000-0008-0000-0700-0000FD010000}"/>
            </a:ext>
          </a:extLst>
        </xdr:cNvPr>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72720</xdr:rowOff>
    </xdr:from>
    <xdr:to>
      <xdr:col>81</xdr:col>
      <xdr:colOff>50800</xdr:colOff>
      <xdr:row>38</xdr:row>
      <xdr:rowOff>56893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92300" y="6244920"/>
          <a:ext cx="889000" cy="3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72720</xdr:rowOff>
    </xdr:from>
    <xdr:to>
      <xdr:col>76</xdr:col>
      <xdr:colOff>114300</xdr:colOff>
      <xdr:row>38</xdr:row>
      <xdr:rowOff>25339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3703300" y="6244920"/>
          <a:ext cx="889000" cy="29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38500</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4325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133650</xdr:rowOff>
    </xdr:from>
    <xdr:to>
      <xdr:col>71</xdr:col>
      <xdr:colOff>177800</xdr:colOff>
      <xdr:row>38</xdr:row>
      <xdr:rowOff>25339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814300" y="6477300"/>
          <a:ext cx="889000" cy="6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161557</xdr:rowOff>
    </xdr:from>
    <xdr:to>
      <xdr:col>85</xdr:col>
      <xdr:colOff>177800</xdr:colOff>
      <xdr:row>38</xdr:row>
      <xdr:rowOff>91707</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6268700" y="65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139984</xdr:rowOff>
    </xdr:from>
    <xdr:ext cx="534377" cy="259045"/>
    <xdr:sp macro="" textlink="">
      <xdr:nvSpPr>
        <xdr:cNvPr id="528" name="消防費該当値テキスト">
          <a:extLst>
            <a:ext uri="{FF2B5EF4-FFF2-40B4-BE49-F238E27FC236}">
              <a16:creationId xmlns:a16="http://schemas.microsoft.com/office/drawing/2014/main" id="{00000000-0008-0000-0700-000010020000}"/>
            </a:ext>
          </a:extLst>
        </xdr:cNvPr>
        <xdr:cNvSpPr txBox="1"/>
      </xdr:nvSpPr>
      <xdr:spPr>
        <a:xfrm>
          <a:off x="16370300" y="648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6093</xdr:rowOff>
    </xdr:from>
    <xdr:to>
      <xdr:col>81</xdr:col>
      <xdr:colOff>101600</xdr:colOff>
      <xdr:row>38</xdr:row>
      <xdr:rowOff>107693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5430500" y="652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98820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6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21920</xdr:rowOff>
    </xdr:from>
    <xdr:to>
      <xdr:col>76</xdr:col>
      <xdr:colOff>165100</xdr:colOff>
      <xdr:row>36</xdr:row>
      <xdr:rowOff>123520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415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140047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59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145989</xdr:rowOff>
    </xdr:from>
    <xdr:to>
      <xdr:col>72</xdr:col>
      <xdr:colOff>38100</xdr:colOff>
      <xdr:row>38</xdr:row>
      <xdr:rowOff>76140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652500" y="64896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67266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58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82850</xdr:rowOff>
    </xdr:from>
    <xdr:to>
      <xdr:col>67</xdr:col>
      <xdr:colOff>101600</xdr:colOff>
      <xdr:row>38</xdr:row>
      <xdr:rowOff>12999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2763500" y="642650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4127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51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32860</xdr:rowOff>
    </xdr:from>
    <xdr:to>
      <xdr:col>85</xdr:col>
      <xdr:colOff>127000</xdr:colOff>
      <xdr:row>57</xdr:row>
      <xdr:rowOff>125850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9805510"/>
          <a:ext cx="838200" cy="9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67369</xdr:rowOff>
    </xdr:from>
    <xdr:ext cx="599010"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984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113836</xdr:rowOff>
    </xdr:from>
    <xdr:to>
      <xdr:col>81</xdr:col>
      <xdr:colOff>50800</xdr:colOff>
      <xdr:row>57</xdr:row>
      <xdr:rowOff>125850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4592300" y="9886486"/>
          <a:ext cx="889000" cy="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20167</xdr:rowOff>
    </xdr:from>
    <xdr:ext cx="59901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181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19676</xdr:rowOff>
    </xdr:from>
    <xdr:to>
      <xdr:col>76</xdr:col>
      <xdr:colOff>114300</xdr:colOff>
      <xdr:row>57</xdr:row>
      <xdr:rowOff>113836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703300" y="9620876"/>
          <a:ext cx="889000" cy="26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151812</xdr:rowOff>
    </xdr:from>
    <xdr:to>
      <xdr:col>71</xdr:col>
      <xdr:colOff>177800</xdr:colOff>
      <xdr:row>56</xdr:row>
      <xdr:rowOff>19676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9581562"/>
          <a:ext cx="889000" cy="3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14745</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03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21422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14795"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153510</xdr:rowOff>
    </xdr:from>
    <xdr:to>
      <xdr:col>85</xdr:col>
      <xdr:colOff>177800</xdr:colOff>
      <xdr:row>57</xdr:row>
      <xdr:rowOff>83660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97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4937</xdr:rowOff>
    </xdr:from>
    <xdr:ext cx="599010"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60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75050</xdr:rowOff>
    </xdr:from>
    <xdr:to>
      <xdr:col>81</xdr:col>
      <xdr:colOff>101600</xdr:colOff>
      <xdr:row>58</xdr:row>
      <xdr:rowOff>5200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98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21727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181795" y="96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63036</xdr:rowOff>
    </xdr:from>
    <xdr:to>
      <xdr:col>76</xdr:col>
      <xdr:colOff>165100</xdr:colOff>
      <xdr:row>57</xdr:row>
      <xdr:rowOff>164636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98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9713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795" y="961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140326</xdr:rowOff>
    </xdr:from>
    <xdr:to>
      <xdr:col>72</xdr:col>
      <xdr:colOff>38100</xdr:colOff>
      <xdr:row>56</xdr:row>
      <xdr:rowOff>70476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957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87003</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34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101012</xdr:rowOff>
    </xdr:from>
    <xdr:to>
      <xdr:col>67</xdr:col>
      <xdr:colOff>101600</xdr:colOff>
      <xdr:row>56</xdr:row>
      <xdr:rowOff>31162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953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47689</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30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148825</xdr:rowOff>
    </xdr:from>
    <xdr:to>
      <xdr:col>85</xdr:col>
      <xdr:colOff>127000</xdr:colOff>
      <xdr:row>77</xdr:row>
      <xdr:rowOff>94464</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007575"/>
          <a:ext cx="838200" cy="28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148825</xdr:rowOff>
    </xdr:from>
    <xdr:to>
      <xdr:col>81</xdr:col>
      <xdr:colOff>50800</xdr:colOff>
      <xdr:row>77</xdr:row>
      <xdr:rowOff>34190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007575"/>
          <a:ext cx="889000" cy="22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34190</xdr:rowOff>
    </xdr:from>
    <xdr:to>
      <xdr:col>76</xdr:col>
      <xdr:colOff>114300</xdr:colOff>
      <xdr:row>77</xdr:row>
      <xdr:rowOff>165593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235840"/>
          <a:ext cx="889000" cy="13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165593</xdr:rowOff>
    </xdr:from>
    <xdr:to>
      <xdr:col>71</xdr:col>
      <xdr:colOff>177800</xdr:colOff>
      <xdr:row>78</xdr:row>
      <xdr:rowOff>103597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367243"/>
          <a:ext cx="889000" cy="10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17237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36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167446</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47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43664</xdr:rowOff>
    </xdr:from>
    <xdr:to>
      <xdr:col>85</xdr:col>
      <xdr:colOff>177800</xdr:colOff>
      <xdr:row>77</xdr:row>
      <xdr:rowOff>145264</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2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66541</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0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98025</xdr:rowOff>
    </xdr:from>
    <xdr:to>
      <xdr:col>81</xdr:col>
      <xdr:colOff>101600</xdr:colOff>
      <xdr:row>76</xdr:row>
      <xdr:rowOff>28175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9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44702</xdr:rowOff>
    </xdr:from>
    <xdr:ext cx="59901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181795" y="1273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154840</xdr:rowOff>
    </xdr:from>
    <xdr:to>
      <xdr:col>76</xdr:col>
      <xdr:colOff>165100</xdr:colOff>
      <xdr:row>77</xdr:row>
      <xdr:rowOff>84990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1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101516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2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114793</xdr:rowOff>
    </xdr:from>
    <xdr:to>
      <xdr:col>72</xdr:col>
      <xdr:colOff>38100</xdr:colOff>
      <xdr:row>78</xdr:row>
      <xdr:rowOff>44943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61470</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09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52797</xdr:rowOff>
    </xdr:from>
    <xdr:to>
      <xdr:col>67</xdr:col>
      <xdr:colOff>101600</xdr:colOff>
      <xdr:row>78</xdr:row>
      <xdr:rowOff>154397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170924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47111" y="1320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61359</xdr:rowOff>
    </xdr:from>
    <xdr:to>
      <xdr:col>85</xdr:col>
      <xdr:colOff>127000</xdr:colOff>
      <xdr:row>96</xdr:row>
      <xdr:rowOff>71541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520559"/>
          <a:ext cx="838200" cy="1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32138</xdr:rowOff>
    </xdr:from>
    <xdr:ext cx="599010"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71541</xdr:rowOff>
    </xdr:from>
    <xdr:to>
      <xdr:col>81</xdr:col>
      <xdr:colOff>50800</xdr:colOff>
      <xdr:row>96</xdr:row>
      <xdr:rowOff>114971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530741"/>
          <a:ext cx="889000" cy="4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150759</xdr:rowOff>
    </xdr:from>
    <xdr:ext cx="59901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181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114971</xdr:rowOff>
    </xdr:from>
    <xdr:to>
      <xdr:col>76</xdr:col>
      <xdr:colOff>114300</xdr:colOff>
      <xdr:row>96</xdr:row>
      <xdr:rowOff>142706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574171"/>
          <a:ext cx="889000" cy="2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150643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292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142706</xdr:rowOff>
    </xdr:from>
    <xdr:to>
      <xdr:col>71</xdr:col>
      <xdr:colOff>177800</xdr:colOff>
      <xdr:row>96</xdr:row>
      <xdr:rowOff>155125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601906"/>
          <a:ext cx="889000" cy="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145344</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03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134114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10559</xdr:rowOff>
    </xdr:from>
    <xdr:to>
      <xdr:col>85</xdr:col>
      <xdr:colOff>177800</xdr:colOff>
      <xdr:row>96</xdr:row>
      <xdr:rowOff>112159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33436</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2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20741</xdr:rowOff>
    </xdr:from>
    <xdr:to>
      <xdr:col>81</xdr:col>
      <xdr:colOff>101600</xdr:colOff>
      <xdr:row>96</xdr:row>
      <xdr:rowOff>122341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138868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25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64171</xdr:rowOff>
    </xdr:from>
    <xdr:to>
      <xdr:col>76</xdr:col>
      <xdr:colOff>165100</xdr:colOff>
      <xdr:row>96</xdr:row>
      <xdr:rowOff>165771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52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10848</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29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91906</xdr:rowOff>
    </xdr:from>
    <xdr:to>
      <xdr:col>72</xdr:col>
      <xdr:colOff>38100</xdr:colOff>
      <xdr:row>97</xdr:row>
      <xdr:rowOff>22056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55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38583</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2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104325</xdr:rowOff>
    </xdr:from>
    <xdr:to>
      <xdr:col>67</xdr:col>
      <xdr:colOff>101600</xdr:colOff>
      <xdr:row>97</xdr:row>
      <xdr:rowOff>34475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56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51002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33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134320</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6477970"/>
          <a:ext cx="1269" cy="25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95800</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82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80997</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625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134320</xdr:rowOff>
    </xdr:from>
    <xdr:to>
      <xdr:col>116</xdr:col>
      <xdr:colOff>152400</xdr:colOff>
      <xdr:row>37</xdr:row>
      <xdr:rowOff>134320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47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13250</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28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161823</xdr:rowOff>
    </xdr:from>
    <xdr:to>
      <xdr:col>116</xdr:col>
      <xdr:colOff>114300</xdr:colOff>
      <xdr:row>39</xdr:row>
      <xdr:rowOff>91973</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7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160383</xdr:rowOff>
    </xdr:from>
    <xdr:to>
      <xdr:col>112</xdr:col>
      <xdr:colOff>38100</xdr:colOff>
      <xdr:row>39</xdr:row>
      <xdr:rowOff>90533</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7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107060</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50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145217</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5460167"/>
          <a:ext cx="889000" cy="127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160879</xdr:rowOff>
    </xdr:from>
    <xdr:to>
      <xdr:col>107</xdr:col>
      <xdr:colOff>101600</xdr:colOff>
      <xdr:row>39</xdr:row>
      <xdr:rowOff>91029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107556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45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145217</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5460167"/>
          <a:ext cx="889000" cy="127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146987</xdr:rowOff>
    </xdr:from>
    <xdr:to>
      <xdr:col>102</xdr:col>
      <xdr:colOff>165100</xdr:colOff>
      <xdr:row>39</xdr:row>
      <xdr:rowOff>77137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68264</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10428" y="675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159514</xdr:rowOff>
    </xdr:from>
    <xdr:to>
      <xdr:col>98</xdr:col>
      <xdr:colOff>38100</xdr:colOff>
      <xdr:row>39</xdr:row>
      <xdr:rowOff>89664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7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106192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9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140250</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55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94417</xdr:rowOff>
    </xdr:from>
    <xdr:to>
      <xdr:col>102</xdr:col>
      <xdr:colOff>165100</xdr:colOff>
      <xdr:row>32</xdr:row>
      <xdr:rowOff>24567</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540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30</xdr:row>
      <xdr:rowOff>41094</xdr:rowOff>
    </xdr:from>
    <xdr:ext cx="59901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245795" y="518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目的別歳出決算額における住民一人あたりのコストは、商工費、消防費及び諸支出金を除くすべての費目において類似団体の平均値を上回っている。特に、衛生費については近年減少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おいては増となっており、簡易水道会計への基準外繰出金が増額となったことが主な要因である。また、農林水産業費の増については、地籍調査事業費が増となったことが主な要因である。民生費については、特別養護老人ホーム建設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年度に終了したことによる反動減である。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年度決算における実質収支額は</a:t>
          </a:r>
          <a:r>
            <a:rPr kumimoji="1" lang="en-US" altLang="ja-JP" sz="1400">
              <a:latin typeface="ＭＳ ゴシック" pitchFamily="49" charset="-128"/>
              <a:ea typeface="ＭＳ ゴシック" pitchFamily="49" charset="-128"/>
            </a:rPr>
            <a:t>162,597</a:t>
          </a:r>
          <a:r>
            <a:rPr kumimoji="1" lang="ja-JP" altLang="en-US" sz="1400">
              <a:latin typeface="ＭＳ ゴシック" pitchFamily="49" charset="-128"/>
              <a:ea typeface="ＭＳ ゴシック" pitchFamily="49" charset="-128"/>
            </a:rPr>
            <a:t>千円となり、前年度と比較して</a:t>
          </a:r>
          <a:r>
            <a:rPr kumimoji="1" lang="en-US" altLang="ja-JP" sz="1400">
              <a:latin typeface="ＭＳ ゴシック" pitchFamily="49" charset="-128"/>
              <a:ea typeface="ＭＳ ゴシック" pitchFamily="49" charset="-128"/>
            </a:rPr>
            <a:t>12,334</a:t>
          </a:r>
          <a:r>
            <a:rPr kumimoji="1" lang="ja-JP" altLang="en-US" sz="1400">
              <a:latin typeface="ＭＳ ゴシック" pitchFamily="49" charset="-128"/>
              <a:ea typeface="ＭＳ ゴシック" pitchFamily="49" charset="-128"/>
            </a:rPr>
            <a:t>千円の減額となった。形式収支は</a:t>
          </a:r>
          <a:r>
            <a:rPr kumimoji="1" lang="en-US" altLang="ja-JP" sz="1400">
              <a:latin typeface="ＭＳ ゴシック" pitchFamily="49" charset="-128"/>
              <a:ea typeface="ＭＳ ゴシック" pitchFamily="49" charset="-128"/>
            </a:rPr>
            <a:t>35,522</a:t>
          </a:r>
          <a:r>
            <a:rPr kumimoji="1" lang="ja-JP" altLang="en-US" sz="1400">
              <a:latin typeface="ＭＳ ゴシック" pitchFamily="49" charset="-128"/>
              <a:ea typeface="ＭＳ ゴシック" pitchFamily="49" charset="-128"/>
            </a:rPr>
            <a:t>千円の増となり、平成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年度に繰り越すべき財源が</a:t>
          </a:r>
          <a:r>
            <a:rPr kumimoji="1" lang="en-US" altLang="ja-JP" sz="1400">
              <a:latin typeface="ＭＳ ゴシック" pitchFamily="49" charset="-128"/>
              <a:ea typeface="ＭＳ ゴシック" pitchFamily="49" charset="-128"/>
            </a:rPr>
            <a:t>47,856</a:t>
          </a:r>
          <a:r>
            <a:rPr kumimoji="1" lang="ja-JP" altLang="en-US" sz="1400">
              <a:latin typeface="ＭＳ ゴシック" pitchFamily="49" charset="-128"/>
              <a:ea typeface="ＭＳ ゴシック" pitchFamily="49" charset="-128"/>
            </a:rPr>
            <a:t>千円の増となったことが主な要因である。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別会計に赤字額はなく、健全な財政運営を保持している。しかし、依然として、国民健康保険病院は赤字経営の対策として、一般会計からの運営補助金等を支出していることから、経営改善が急務である。また、他の会計においてもこれまで以上に自主財源の確保、経営改革等を積極的に推進し、財政の健全化に取り組んで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 thickBot="1" x14ac:dyDescent="0.25">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2">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5508079</v>
      </c>
      <c r="BO4" s="410"/>
      <c r="BP4" s="410"/>
      <c r="BQ4" s="410"/>
      <c r="BR4" s="410"/>
      <c r="BS4" s="410"/>
      <c r="BT4" s="410"/>
      <c r="BU4" s="411"/>
      <c r="BV4" s="409">
        <v>6327946</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5.7</v>
      </c>
      <c r="CU4" s="416"/>
      <c r="CV4" s="416"/>
      <c r="CW4" s="416"/>
      <c r="CX4" s="416"/>
      <c r="CY4" s="416"/>
      <c r="CZ4" s="416"/>
      <c r="DA4" s="417"/>
      <c r="DB4" s="415">
        <v>5.8</v>
      </c>
      <c r="DC4" s="416"/>
      <c r="DD4" s="416"/>
      <c r="DE4" s="416"/>
      <c r="DF4" s="416"/>
      <c r="DG4" s="416"/>
      <c r="DH4" s="416"/>
      <c r="DI4" s="417"/>
      <c r="DJ4" s="165"/>
      <c r="DK4" s="165"/>
      <c r="DL4" s="165"/>
      <c r="DM4" s="165"/>
      <c r="DN4" s="165"/>
      <c r="DO4" s="165"/>
    </row>
    <row r="5" spans="1:119" ht="18.75" customHeight="1" x14ac:dyDescent="0.2">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5213475</v>
      </c>
      <c r="BO5" s="447"/>
      <c r="BP5" s="447"/>
      <c r="BQ5" s="447"/>
      <c r="BR5" s="447"/>
      <c r="BS5" s="447"/>
      <c r="BT5" s="447"/>
      <c r="BU5" s="448"/>
      <c r="BV5" s="446">
        <v>6068864</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83.5</v>
      </c>
      <c r="CU5" s="444"/>
      <c r="CV5" s="444"/>
      <c r="CW5" s="444"/>
      <c r="CX5" s="444"/>
      <c r="CY5" s="444"/>
      <c r="CZ5" s="444"/>
      <c r="DA5" s="445"/>
      <c r="DB5" s="443">
        <v>81.7</v>
      </c>
      <c r="DC5" s="444"/>
      <c r="DD5" s="444"/>
      <c r="DE5" s="444"/>
      <c r="DF5" s="444"/>
      <c r="DG5" s="444"/>
      <c r="DH5" s="444"/>
      <c r="DI5" s="445"/>
      <c r="DJ5" s="165"/>
      <c r="DK5" s="165"/>
      <c r="DL5" s="165"/>
      <c r="DM5" s="165"/>
      <c r="DN5" s="165"/>
      <c r="DO5" s="165"/>
    </row>
    <row r="6" spans="1:119" ht="18.75" customHeight="1" x14ac:dyDescent="0.2">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294604</v>
      </c>
      <c r="BO6" s="447"/>
      <c r="BP6" s="447"/>
      <c r="BQ6" s="447"/>
      <c r="BR6" s="447"/>
      <c r="BS6" s="447"/>
      <c r="BT6" s="447"/>
      <c r="BU6" s="448"/>
      <c r="BV6" s="446">
        <v>259082</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86.9</v>
      </c>
      <c r="CU6" s="484"/>
      <c r="CV6" s="484"/>
      <c r="CW6" s="484"/>
      <c r="CX6" s="484"/>
      <c r="CY6" s="484"/>
      <c r="CZ6" s="484"/>
      <c r="DA6" s="485"/>
      <c r="DB6" s="483">
        <v>84.9</v>
      </c>
      <c r="DC6" s="484"/>
      <c r="DD6" s="484"/>
      <c r="DE6" s="484"/>
      <c r="DF6" s="484"/>
      <c r="DG6" s="484"/>
      <c r="DH6" s="484"/>
      <c r="DI6" s="485"/>
      <c r="DJ6" s="165"/>
      <c r="DK6" s="165"/>
      <c r="DL6" s="165"/>
      <c r="DM6" s="165"/>
      <c r="DN6" s="165"/>
      <c r="DO6" s="165"/>
    </row>
    <row r="7" spans="1:119" ht="18.75" customHeight="1" x14ac:dyDescent="0.2">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132007</v>
      </c>
      <c r="BO7" s="447"/>
      <c r="BP7" s="447"/>
      <c r="BQ7" s="447"/>
      <c r="BR7" s="447"/>
      <c r="BS7" s="447"/>
      <c r="BT7" s="447"/>
      <c r="BU7" s="448"/>
      <c r="BV7" s="446">
        <v>84151</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2868607</v>
      </c>
      <c r="CU7" s="447"/>
      <c r="CV7" s="447"/>
      <c r="CW7" s="447"/>
      <c r="CX7" s="447"/>
      <c r="CY7" s="447"/>
      <c r="CZ7" s="447"/>
      <c r="DA7" s="448"/>
      <c r="DB7" s="446">
        <v>2994156</v>
      </c>
      <c r="DC7" s="447"/>
      <c r="DD7" s="447"/>
      <c r="DE7" s="447"/>
      <c r="DF7" s="447"/>
      <c r="DG7" s="447"/>
      <c r="DH7" s="447"/>
      <c r="DI7" s="448"/>
      <c r="DJ7" s="165"/>
      <c r="DK7" s="165"/>
      <c r="DL7" s="165"/>
      <c r="DM7" s="165"/>
      <c r="DN7" s="165"/>
      <c r="DO7" s="165"/>
    </row>
    <row r="8" spans="1:119" ht="18.75" customHeight="1" thickBot="1" x14ac:dyDescent="0.25">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162597</v>
      </c>
      <c r="BO8" s="447"/>
      <c r="BP8" s="447"/>
      <c r="BQ8" s="447"/>
      <c r="BR8" s="447"/>
      <c r="BS8" s="447"/>
      <c r="BT8" s="447"/>
      <c r="BU8" s="448"/>
      <c r="BV8" s="446">
        <v>174931</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0.15</v>
      </c>
      <c r="CU8" s="487"/>
      <c r="CV8" s="487"/>
      <c r="CW8" s="487"/>
      <c r="CX8" s="487"/>
      <c r="CY8" s="487"/>
      <c r="CZ8" s="487"/>
      <c r="DA8" s="488"/>
      <c r="DB8" s="486">
        <v>0.15</v>
      </c>
      <c r="DC8" s="487"/>
      <c r="DD8" s="487"/>
      <c r="DE8" s="487"/>
      <c r="DF8" s="487"/>
      <c r="DG8" s="487"/>
      <c r="DH8" s="487"/>
      <c r="DI8" s="488"/>
      <c r="DJ8" s="165"/>
      <c r="DK8" s="165"/>
      <c r="DL8" s="165"/>
      <c r="DM8" s="165"/>
      <c r="DN8" s="165"/>
      <c r="DO8" s="165"/>
    </row>
    <row r="9" spans="1:119" ht="18.75" customHeight="1" thickBot="1" x14ac:dyDescent="0.25">
      <c r="A9" s="166"/>
      <c r="B9" s="440" t="s">
        <v>106</v>
      </c>
      <c r="C9" s="441"/>
      <c r="D9" s="441"/>
      <c r="E9" s="441"/>
      <c r="F9" s="441"/>
      <c r="G9" s="441"/>
      <c r="H9" s="441"/>
      <c r="I9" s="441"/>
      <c r="J9" s="441"/>
      <c r="K9" s="489"/>
      <c r="L9" s="490" t="s">
        <v>107</v>
      </c>
      <c r="M9" s="491"/>
      <c r="N9" s="491"/>
      <c r="O9" s="491"/>
      <c r="P9" s="491"/>
      <c r="Q9" s="492"/>
      <c r="R9" s="493">
        <v>2808</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88</v>
      </c>
      <c r="AV9" s="479"/>
      <c r="AW9" s="479"/>
      <c r="AX9" s="479"/>
      <c r="AY9" s="480" t="s">
        <v>110</v>
      </c>
      <c r="AZ9" s="481"/>
      <c r="BA9" s="481"/>
      <c r="BB9" s="481"/>
      <c r="BC9" s="481"/>
      <c r="BD9" s="481"/>
      <c r="BE9" s="481"/>
      <c r="BF9" s="481"/>
      <c r="BG9" s="481"/>
      <c r="BH9" s="481"/>
      <c r="BI9" s="481"/>
      <c r="BJ9" s="481"/>
      <c r="BK9" s="481"/>
      <c r="BL9" s="481"/>
      <c r="BM9" s="482"/>
      <c r="BN9" s="446">
        <v>-12334</v>
      </c>
      <c r="BO9" s="447"/>
      <c r="BP9" s="447"/>
      <c r="BQ9" s="447"/>
      <c r="BR9" s="447"/>
      <c r="BS9" s="447"/>
      <c r="BT9" s="447"/>
      <c r="BU9" s="448"/>
      <c r="BV9" s="446">
        <v>4190</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20.3</v>
      </c>
      <c r="CU9" s="444"/>
      <c r="CV9" s="444"/>
      <c r="CW9" s="444"/>
      <c r="CX9" s="444"/>
      <c r="CY9" s="444"/>
      <c r="CZ9" s="444"/>
      <c r="DA9" s="445"/>
      <c r="DB9" s="443">
        <v>19.7</v>
      </c>
      <c r="DC9" s="444"/>
      <c r="DD9" s="444"/>
      <c r="DE9" s="444"/>
      <c r="DF9" s="444"/>
      <c r="DG9" s="444"/>
      <c r="DH9" s="444"/>
      <c r="DI9" s="445"/>
      <c r="DJ9" s="165"/>
      <c r="DK9" s="165"/>
      <c r="DL9" s="165"/>
      <c r="DM9" s="165"/>
      <c r="DN9" s="165"/>
      <c r="DO9" s="165"/>
    </row>
    <row r="10" spans="1:119" ht="18.75" customHeight="1" thickBot="1" x14ac:dyDescent="0.25">
      <c r="A10" s="166"/>
      <c r="B10" s="440"/>
      <c r="C10" s="441"/>
      <c r="D10" s="441"/>
      <c r="E10" s="441"/>
      <c r="F10" s="441"/>
      <c r="G10" s="441"/>
      <c r="H10" s="441"/>
      <c r="I10" s="441"/>
      <c r="J10" s="441"/>
      <c r="K10" s="489"/>
      <c r="L10" s="496" t="s">
        <v>112</v>
      </c>
      <c r="M10" s="476"/>
      <c r="N10" s="476"/>
      <c r="O10" s="476"/>
      <c r="P10" s="476"/>
      <c r="Q10" s="477"/>
      <c r="R10" s="497">
        <v>3092</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867</v>
      </c>
      <c r="BO10" s="447"/>
      <c r="BP10" s="447"/>
      <c r="BQ10" s="447"/>
      <c r="BR10" s="447"/>
      <c r="BS10" s="447"/>
      <c r="BT10" s="447"/>
      <c r="BU10" s="448"/>
      <c r="BV10" s="446">
        <v>1151</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114</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x14ac:dyDescent="0.2">
      <c r="A12" s="166"/>
      <c r="B12" s="506" t="s">
        <v>124</v>
      </c>
      <c r="C12" s="507"/>
      <c r="D12" s="507"/>
      <c r="E12" s="507"/>
      <c r="F12" s="507"/>
      <c r="G12" s="507"/>
      <c r="H12" s="507"/>
      <c r="I12" s="507"/>
      <c r="J12" s="507"/>
      <c r="K12" s="508"/>
      <c r="L12" s="515" t="s">
        <v>125</v>
      </c>
      <c r="M12" s="516"/>
      <c r="N12" s="516"/>
      <c r="O12" s="516"/>
      <c r="P12" s="516"/>
      <c r="Q12" s="517"/>
      <c r="R12" s="518">
        <v>2883</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x14ac:dyDescent="0.2">
      <c r="A13" s="166"/>
      <c r="B13" s="509"/>
      <c r="C13" s="510"/>
      <c r="D13" s="510"/>
      <c r="E13" s="510"/>
      <c r="F13" s="510"/>
      <c r="G13" s="510"/>
      <c r="H13" s="510"/>
      <c r="I13" s="510"/>
      <c r="J13" s="510"/>
      <c r="K13" s="511"/>
      <c r="L13" s="176"/>
      <c r="M13" s="534" t="s">
        <v>132</v>
      </c>
      <c r="N13" s="535"/>
      <c r="O13" s="535"/>
      <c r="P13" s="535"/>
      <c r="Q13" s="536"/>
      <c r="R13" s="527">
        <v>2877</v>
      </c>
      <c r="S13" s="528"/>
      <c r="T13" s="528"/>
      <c r="U13" s="528"/>
      <c r="V13" s="529"/>
      <c r="W13" s="462" t="s">
        <v>133</v>
      </c>
      <c r="X13" s="463"/>
      <c r="Y13" s="463"/>
      <c r="Z13" s="463"/>
      <c r="AA13" s="463"/>
      <c r="AB13" s="453"/>
      <c r="AC13" s="497">
        <v>514</v>
      </c>
      <c r="AD13" s="498"/>
      <c r="AE13" s="498"/>
      <c r="AF13" s="498"/>
      <c r="AG13" s="537"/>
      <c r="AH13" s="497">
        <v>510</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-11467</v>
      </c>
      <c r="BO13" s="447"/>
      <c r="BP13" s="447"/>
      <c r="BQ13" s="447"/>
      <c r="BR13" s="447"/>
      <c r="BS13" s="447"/>
      <c r="BT13" s="447"/>
      <c r="BU13" s="448"/>
      <c r="BV13" s="446">
        <v>5341</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12</v>
      </c>
      <c r="CU13" s="444"/>
      <c r="CV13" s="444"/>
      <c r="CW13" s="444"/>
      <c r="CX13" s="444"/>
      <c r="CY13" s="444"/>
      <c r="CZ13" s="444"/>
      <c r="DA13" s="445"/>
      <c r="DB13" s="443">
        <v>11.6</v>
      </c>
      <c r="DC13" s="444"/>
      <c r="DD13" s="444"/>
      <c r="DE13" s="444"/>
      <c r="DF13" s="444"/>
      <c r="DG13" s="444"/>
      <c r="DH13" s="444"/>
      <c r="DI13" s="445"/>
      <c r="DJ13" s="165"/>
      <c r="DK13" s="165"/>
      <c r="DL13" s="165"/>
      <c r="DM13" s="165"/>
      <c r="DN13" s="165"/>
      <c r="DO13" s="165"/>
    </row>
    <row r="14" spans="1:119" ht="18.75" customHeight="1" thickBot="1" x14ac:dyDescent="0.25">
      <c r="A14" s="166"/>
      <c r="B14" s="509"/>
      <c r="C14" s="510"/>
      <c r="D14" s="510"/>
      <c r="E14" s="510"/>
      <c r="F14" s="510"/>
      <c r="G14" s="510"/>
      <c r="H14" s="510"/>
      <c r="I14" s="510"/>
      <c r="J14" s="510"/>
      <c r="K14" s="511"/>
      <c r="L14" s="524" t="s">
        <v>138</v>
      </c>
      <c r="M14" s="525"/>
      <c r="N14" s="525"/>
      <c r="O14" s="525"/>
      <c r="P14" s="525"/>
      <c r="Q14" s="526"/>
      <c r="R14" s="527">
        <v>2945</v>
      </c>
      <c r="S14" s="528"/>
      <c r="T14" s="528"/>
      <c r="U14" s="528"/>
      <c r="V14" s="529"/>
      <c r="W14" s="436"/>
      <c r="X14" s="437"/>
      <c r="Y14" s="437"/>
      <c r="Z14" s="437"/>
      <c r="AA14" s="437"/>
      <c r="AB14" s="426"/>
      <c r="AC14" s="530">
        <v>35.700000000000003</v>
      </c>
      <c r="AD14" s="531"/>
      <c r="AE14" s="531"/>
      <c r="AF14" s="531"/>
      <c r="AG14" s="532"/>
      <c r="AH14" s="530">
        <v>33.700000000000003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123</v>
      </c>
      <c r="CU14" s="542"/>
      <c r="CV14" s="542"/>
      <c r="CW14" s="542"/>
      <c r="CX14" s="542"/>
      <c r="CY14" s="542"/>
      <c r="CZ14" s="542"/>
      <c r="DA14" s="543"/>
      <c r="DB14" s="541">
        <v>0.9</v>
      </c>
      <c r="DC14" s="542"/>
      <c r="DD14" s="542"/>
      <c r="DE14" s="542"/>
      <c r="DF14" s="542"/>
      <c r="DG14" s="542"/>
      <c r="DH14" s="542"/>
      <c r="DI14" s="543"/>
      <c r="DJ14" s="165"/>
      <c r="DK14" s="165"/>
      <c r="DL14" s="165"/>
      <c r="DM14" s="165"/>
      <c r="DN14" s="165"/>
      <c r="DO14" s="165"/>
    </row>
    <row r="15" spans="1:119" ht="18.75" customHeight="1" x14ac:dyDescent="0.2">
      <c r="A15" s="166"/>
      <c r="B15" s="509"/>
      <c r="C15" s="510"/>
      <c r="D15" s="510"/>
      <c r="E15" s="510"/>
      <c r="F15" s="510"/>
      <c r="G15" s="510"/>
      <c r="H15" s="510"/>
      <c r="I15" s="510"/>
      <c r="J15" s="510"/>
      <c r="K15" s="511"/>
      <c r="L15" s="176"/>
      <c r="M15" s="534" t="s">
        <v>140</v>
      </c>
      <c r="N15" s="535"/>
      <c r="O15" s="535"/>
      <c r="P15" s="535"/>
      <c r="Q15" s="536"/>
      <c r="R15" s="527">
        <v>2940</v>
      </c>
      <c r="S15" s="528"/>
      <c r="T15" s="528"/>
      <c r="U15" s="528"/>
      <c r="V15" s="529"/>
      <c r="W15" s="462" t="s">
        <v>141</v>
      </c>
      <c r="X15" s="463"/>
      <c r="Y15" s="463"/>
      <c r="Z15" s="463"/>
      <c r="AA15" s="463"/>
      <c r="AB15" s="453"/>
      <c r="AC15" s="497">
        <v>274</v>
      </c>
      <c r="AD15" s="498"/>
      <c r="AE15" s="498"/>
      <c r="AF15" s="498"/>
      <c r="AG15" s="537"/>
      <c r="AH15" s="497">
        <v>313</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410177</v>
      </c>
      <c r="BO15" s="410"/>
      <c r="BP15" s="410"/>
      <c r="BQ15" s="410"/>
      <c r="BR15" s="410"/>
      <c r="BS15" s="410"/>
      <c r="BT15" s="410"/>
      <c r="BU15" s="411"/>
      <c r="BV15" s="409">
        <v>421850</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19</v>
      </c>
      <c r="AD16" s="531"/>
      <c r="AE16" s="531"/>
      <c r="AF16" s="531"/>
      <c r="AG16" s="532"/>
      <c r="AH16" s="530">
        <v>20.7</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2665562</v>
      </c>
      <c r="BO16" s="447"/>
      <c r="BP16" s="447"/>
      <c r="BQ16" s="447"/>
      <c r="BR16" s="447"/>
      <c r="BS16" s="447"/>
      <c r="BT16" s="447"/>
      <c r="BU16" s="448"/>
      <c r="BV16" s="446">
        <v>2787729</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5">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653</v>
      </c>
      <c r="AD17" s="498"/>
      <c r="AE17" s="498"/>
      <c r="AF17" s="498"/>
      <c r="AG17" s="537"/>
      <c r="AH17" s="497">
        <v>692</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500593</v>
      </c>
      <c r="BO17" s="447"/>
      <c r="BP17" s="447"/>
      <c r="BQ17" s="447"/>
      <c r="BR17" s="447"/>
      <c r="BS17" s="447"/>
      <c r="BT17" s="447"/>
      <c r="BU17" s="448"/>
      <c r="BV17" s="446">
        <v>514097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5">
      <c r="A18" s="166"/>
      <c r="B18" s="557" t="s">
        <v>151</v>
      </c>
      <c r="C18" s="489"/>
      <c r="D18" s="489"/>
      <c r="E18" s="558"/>
      <c r="F18" s="558"/>
      <c r="G18" s="558"/>
      <c r="H18" s="558"/>
      <c r="I18" s="558"/>
      <c r="J18" s="558"/>
      <c r="K18" s="558"/>
      <c r="L18" s="559">
        <v>537.29</v>
      </c>
      <c r="M18" s="559"/>
      <c r="N18" s="559"/>
      <c r="O18" s="559"/>
      <c r="P18" s="559"/>
      <c r="Q18" s="559"/>
      <c r="R18" s="560"/>
      <c r="S18" s="560"/>
      <c r="T18" s="560"/>
      <c r="U18" s="560"/>
      <c r="V18" s="561"/>
      <c r="W18" s="464"/>
      <c r="X18" s="465"/>
      <c r="Y18" s="465"/>
      <c r="Z18" s="465"/>
      <c r="AA18" s="465"/>
      <c r="AB18" s="456"/>
      <c r="AC18" s="562">
        <v>45.3</v>
      </c>
      <c r="AD18" s="563"/>
      <c r="AE18" s="563"/>
      <c r="AF18" s="563"/>
      <c r="AG18" s="564"/>
      <c r="AH18" s="562">
        <v>45.7</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2480108</v>
      </c>
      <c r="BO18" s="447"/>
      <c r="BP18" s="447"/>
      <c r="BQ18" s="447"/>
      <c r="BR18" s="447"/>
      <c r="BS18" s="447"/>
      <c r="BT18" s="447"/>
      <c r="BU18" s="448"/>
      <c r="BV18" s="446">
        <v>2520767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5">
      <c r="A19" s="166"/>
      <c r="B19" s="557" t="s">
        <v>153</v>
      </c>
      <c r="C19" s="489"/>
      <c r="D19" s="489"/>
      <c r="E19" s="558"/>
      <c r="F19" s="558"/>
      <c r="G19" s="558"/>
      <c r="H19" s="558"/>
      <c r="I19" s="558"/>
      <c r="J19" s="558"/>
      <c r="K19" s="558"/>
      <c r="L19" s="566">
        <v>5</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3714597</v>
      </c>
      <c r="BO19" s="447"/>
      <c r="BP19" s="447"/>
      <c r="BQ19" s="447"/>
      <c r="BR19" s="447"/>
      <c r="BS19" s="447"/>
      <c r="BT19" s="447"/>
      <c r="BU19" s="448"/>
      <c r="BV19" s="446">
        <v>3830955</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5">
      <c r="A20" s="166"/>
      <c r="B20" s="557" t="s">
        <v>155</v>
      </c>
      <c r="C20" s="489"/>
      <c r="D20" s="489"/>
      <c r="E20" s="558"/>
      <c r="F20" s="558"/>
      <c r="G20" s="558"/>
      <c r="H20" s="558"/>
      <c r="I20" s="558"/>
      <c r="J20" s="558"/>
      <c r="K20" s="558"/>
      <c r="L20" s="566">
        <v>1128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2">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5">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2">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5850019</v>
      </c>
      <c r="BO23" s="447"/>
      <c r="BP23" s="447"/>
      <c r="BQ23" s="447"/>
      <c r="BR23" s="447"/>
      <c r="BS23" s="447"/>
      <c r="BT23" s="447"/>
      <c r="BU23" s="448"/>
      <c r="BV23" s="446">
        <v>6092802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5">
      <c r="A24" s="166"/>
      <c r="B24" s="583"/>
      <c r="C24" s="584"/>
      <c r="D24" s="585"/>
      <c r="E24" s="496" t="s">
        <v>164</v>
      </c>
      <c r="F24" s="476"/>
      <c r="G24" s="476"/>
      <c r="H24" s="476"/>
      <c r="I24" s="476"/>
      <c r="J24" s="476"/>
      <c r="K24" s="477"/>
      <c r="L24" s="497">
        <v>1</v>
      </c>
      <c r="M24" s="498"/>
      <c r="N24" s="498"/>
      <c r="O24" s="498"/>
      <c r="P24" s="537"/>
      <c r="Q24" s="497">
        <v>7170</v>
      </c>
      <c r="R24" s="498"/>
      <c r="S24" s="498"/>
      <c r="T24" s="498"/>
      <c r="U24" s="498"/>
      <c r="V24" s="537"/>
      <c r="W24" s="596"/>
      <c r="X24" s="584"/>
      <c r="Y24" s="585"/>
      <c r="Z24" s="496" t="s">
        <v>165</v>
      </c>
      <c r="AA24" s="476"/>
      <c r="AB24" s="476"/>
      <c r="AC24" s="476"/>
      <c r="AD24" s="476"/>
      <c r="AE24" s="476"/>
      <c r="AF24" s="476"/>
      <c r="AG24" s="477"/>
      <c r="AH24" s="497">
        <v>86</v>
      </c>
      <c r="AI24" s="498"/>
      <c r="AJ24" s="498"/>
      <c r="AK24" s="498"/>
      <c r="AL24" s="537"/>
      <c r="AM24" s="497">
        <v>246390</v>
      </c>
      <c r="AN24" s="498"/>
      <c r="AO24" s="498"/>
      <c r="AP24" s="498"/>
      <c r="AQ24" s="498"/>
      <c r="AR24" s="537"/>
      <c r="AS24" s="497">
        <v>2865</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5358496</v>
      </c>
      <c r="BO24" s="447"/>
      <c r="BP24" s="447"/>
      <c r="BQ24" s="447"/>
      <c r="BR24" s="447"/>
      <c r="BS24" s="447"/>
      <c r="BT24" s="447"/>
      <c r="BU24" s="448"/>
      <c r="BV24" s="446">
        <v>5667795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2">
      <c r="A25" s="166"/>
      <c r="B25" s="583"/>
      <c r="C25" s="584"/>
      <c r="D25" s="585"/>
      <c r="E25" s="496" t="s">
        <v>167</v>
      </c>
      <c r="F25" s="476"/>
      <c r="G25" s="476"/>
      <c r="H25" s="476"/>
      <c r="I25" s="476"/>
      <c r="J25" s="476"/>
      <c r="K25" s="477"/>
      <c r="L25" s="497">
        <v>1</v>
      </c>
      <c r="M25" s="498"/>
      <c r="N25" s="498"/>
      <c r="O25" s="498"/>
      <c r="P25" s="537"/>
      <c r="Q25" s="497">
        <v>5790</v>
      </c>
      <c r="R25" s="498"/>
      <c r="S25" s="498"/>
      <c r="T25" s="498"/>
      <c r="U25" s="498"/>
      <c r="V25" s="537"/>
      <c r="W25" s="596"/>
      <c r="X25" s="584"/>
      <c r="Y25" s="585"/>
      <c r="Z25" s="496" t="s">
        <v>168</v>
      </c>
      <c r="AA25" s="476"/>
      <c r="AB25" s="476"/>
      <c r="AC25" s="476"/>
      <c r="AD25" s="476"/>
      <c r="AE25" s="476"/>
      <c r="AF25" s="476"/>
      <c r="AG25" s="477"/>
      <c r="AH25" s="497" t="s">
        <v>122</v>
      </c>
      <c r="AI25" s="498"/>
      <c r="AJ25" s="498"/>
      <c r="AK25" s="498"/>
      <c r="AL25" s="537"/>
      <c r="AM25" s="497" t="s">
        <v>169</v>
      </c>
      <c r="AN25" s="498"/>
      <c r="AO25" s="498"/>
      <c r="AP25" s="498"/>
      <c r="AQ25" s="498"/>
      <c r="AR25" s="537"/>
      <c r="AS25" s="497" t="s">
        <v>170</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240340</v>
      </c>
      <c r="BO25" s="410"/>
      <c r="BP25" s="410"/>
      <c r="BQ25" s="410"/>
      <c r="BR25" s="410"/>
      <c r="BS25" s="410"/>
      <c r="BT25" s="410"/>
      <c r="BU25" s="411"/>
      <c r="BV25" s="409">
        <v>218447</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2">
      <c r="A26" s="166"/>
      <c r="B26" s="583"/>
      <c r="C26" s="584"/>
      <c r="D26" s="585"/>
      <c r="E26" s="496" t="s">
        <v>172</v>
      </c>
      <c r="F26" s="476"/>
      <c r="G26" s="476"/>
      <c r="H26" s="476"/>
      <c r="I26" s="476"/>
      <c r="J26" s="476"/>
      <c r="K26" s="477"/>
      <c r="L26" s="497">
        <v>1</v>
      </c>
      <c r="M26" s="498"/>
      <c r="N26" s="498"/>
      <c r="O26" s="498"/>
      <c r="P26" s="537"/>
      <c r="Q26" s="497">
        <v>5490</v>
      </c>
      <c r="R26" s="498"/>
      <c r="S26" s="498"/>
      <c r="T26" s="498"/>
      <c r="U26" s="498"/>
      <c r="V26" s="537"/>
      <c r="W26" s="596"/>
      <c r="X26" s="584"/>
      <c r="Y26" s="585"/>
      <c r="Z26" s="496" t="s">
        <v>173</v>
      </c>
      <c r="AA26" s="606"/>
      <c r="AB26" s="606"/>
      <c r="AC26" s="606"/>
      <c r="AD26" s="606"/>
      <c r="AE26" s="606"/>
      <c r="AF26" s="606"/>
      <c r="AG26" s="607"/>
      <c r="AH26" s="497">
        <v>6</v>
      </c>
      <c r="AI26" s="498"/>
      <c r="AJ26" s="498"/>
      <c r="AK26" s="498"/>
      <c r="AL26" s="537"/>
      <c r="AM26" s="497">
        <v>19134</v>
      </c>
      <c r="AN26" s="498"/>
      <c r="AO26" s="498"/>
      <c r="AP26" s="498"/>
      <c r="AQ26" s="498"/>
      <c r="AR26" s="537"/>
      <c r="AS26" s="497">
        <v>3189</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170</v>
      </c>
      <c r="BO26" s="447"/>
      <c r="BP26" s="447"/>
      <c r="BQ26" s="447"/>
      <c r="BR26" s="447"/>
      <c r="BS26" s="447"/>
      <c r="BT26" s="447"/>
      <c r="BU26" s="448"/>
      <c r="BV26" s="446" t="s">
        <v>122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5">
      <c r="A27" s="166"/>
      <c r="B27" s="583"/>
      <c r="C27" s="584"/>
      <c r="D27" s="585"/>
      <c r="E27" s="496" t="s">
        <v>175</v>
      </c>
      <c r="F27" s="476"/>
      <c r="G27" s="476"/>
      <c r="H27" s="476"/>
      <c r="I27" s="476"/>
      <c r="J27" s="476"/>
      <c r="K27" s="477"/>
      <c r="L27" s="497">
        <v>1</v>
      </c>
      <c r="M27" s="498"/>
      <c r="N27" s="498"/>
      <c r="O27" s="498"/>
      <c r="P27" s="537"/>
      <c r="Q27" s="497">
        <v>2930</v>
      </c>
      <c r="R27" s="498"/>
      <c r="S27" s="498"/>
      <c r="T27" s="498"/>
      <c r="U27" s="498"/>
      <c r="V27" s="537"/>
      <c r="W27" s="596"/>
      <c r="X27" s="584"/>
      <c r="Y27" s="585"/>
      <c r="Z27" s="496" t="s">
        <v>176</v>
      </c>
      <c r="AA27" s="476"/>
      <c r="AB27" s="476"/>
      <c r="AC27" s="476"/>
      <c r="AD27" s="476"/>
      <c r="AE27" s="476"/>
      <c r="AF27" s="476"/>
      <c r="AG27" s="477"/>
      <c r="AH27" s="497" t="s">
        <v>169</v>
      </c>
      <c r="AI27" s="498"/>
      <c r="AJ27" s="498"/>
      <c r="AK27" s="498"/>
      <c r="AL27" s="537"/>
      <c r="AM27" s="497" t="s">
        <v>122</v>
      </c>
      <c r="AN27" s="498"/>
      <c r="AO27" s="498"/>
      <c r="AP27" s="498"/>
      <c r="AQ27" s="498"/>
      <c r="AR27" s="537"/>
      <c r="AS27" s="497" t="s">
        <v>122</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364720</v>
      </c>
      <c r="BO27" s="620"/>
      <c r="BP27" s="620"/>
      <c r="BQ27" s="620"/>
      <c r="BR27" s="620"/>
      <c r="BS27" s="620"/>
      <c r="BT27" s="620"/>
      <c r="BU27" s="621"/>
      <c r="BV27" s="619">
        <v>364696</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2">
      <c r="A28" s="166"/>
      <c r="B28" s="583"/>
      <c r="C28" s="584"/>
      <c r="D28" s="585"/>
      <c r="E28" s="496" t="s">
        <v>178</v>
      </c>
      <c r="F28" s="476"/>
      <c r="G28" s="476"/>
      <c r="H28" s="476"/>
      <c r="I28" s="476"/>
      <c r="J28" s="476"/>
      <c r="K28" s="477"/>
      <c r="L28" s="497">
        <v>1</v>
      </c>
      <c r="M28" s="498"/>
      <c r="N28" s="498"/>
      <c r="O28" s="498"/>
      <c r="P28" s="537"/>
      <c r="Q28" s="497">
        <v>2200</v>
      </c>
      <c r="R28" s="498"/>
      <c r="S28" s="498"/>
      <c r="T28" s="498"/>
      <c r="U28" s="498"/>
      <c r="V28" s="537"/>
      <c r="W28" s="596"/>
      <c r="X28" s="584"/>
      <c r="Y28" s="585"/>
      <c r="Z28" s="496" t="s">
        <v>179</v>
      </c>
      <c r="AA28" s="476"/>
      <c r="AB28" s="476"/>
      <c r="AC28" s="476"/>
      <c r="AD28" s="476"/>
      <c r="AE28" s="476"/>
      <c r="AF28" s="476"/>
      <c r="AG28" s="477"/>
      <c r="AH28" s="497" t="s">
        <v>170</v>
      </c>
      <c r="AI28" s="498"/>
      <c r="AJ28" s="498"/>
      <c r="AK28" s="498"/>
      <c r="AL28" s="537"/>
      <c r="AM28" s="497" t="s">
        <v>122</v>
      </c>
      <c r="AN28" s="498"/>
      <c r="AO28" s="498"/>
      <c r="AP28" s="498"/>
      <c r="AQ28" s="498"/>
      <c r="AR28" s="537"/>
      <c r="AS28" s="497" t="s">
        <v>122</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1729847</v>
      </c>
      <c r="BO28" s="410"/>
      <c r="BP28" s="410"/>
      <c r="BQ28" s="410"/>
      <c r="BR28" s="410"/>
      <c r="BS28" s="410"/>
      <c r="BT28" s="410"/>
      <c r="BU28" s="411"/>
      <c r="BV28" s="409">
        <v>1640980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2">
      <c r="A29" s="166"/>
      <c r="B29" s="583"/>
      <c r="C29" s="584"/>
      <c r="D29" s="585"/>
      <c r="E29" s="496" t="s">
        <v>181</v>
      </c>
      <c r="F29" s="476"/>
      <c r="G29" s="476"/>
      <c r="H29" s="476"/>
      <c r="I29" s="476"/>
      <c r="J29" s="476"/>
      <c r="K29" s="477"/>
      <c r="L29" s="497">
        <v>8</v>
      </c>
      <c r="M29" s="498"/>
      <c r="N29" s="498"/>
      <c r="O29" s="498"/>
      <c r="P29" s="537"/>
      <c r="Q29" s="497">
        <v>2030</v>
      </c>
      <c r="R29" s="498"/>
      <c r="S29" s="498"/>
      <c r="T29" s="498"/>
      <c r="U29" s="498"/>
      <c r="V29" s="537"/>
      <c r="W29" s="597"/>
      <c r="X29" s="598"/>
      <c r="Y29" s="599"/>
      <c r="Z29" s="496" t="s">
        <v>182</v>
      </c>
      <c r="AA29" s="476"/>
      <c r="AB29" s="476"/>
      <c r="AC29" s="476"/>
      <c r="AD29" s="476"/>
      <c r="AE29" s="476"/>
      <c r="AF29" s="476"/>
      <c r="AG29" s="477"/>
      <c r="AH29" s="497">
        <v>86</v>
      </c>
      <c r="AI29" s="498"/>
      <c r="AJ29" s="498"/>
      <c r="AK29" s="498"/>
      <c r="AL29" s="537"/>
      <c r="AM29" s="497">
        <v>246390</v>
      </c>
      <c r="AN29" s="498"/>
      <c r="AO29" s="498"/>
      <c r="AP29" s="498"/>
      <c r="AQ29" s="498"/>
      <c r="AR29" s="537"/>
      <c r="AS29" s="497">
        <v>2865</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618068</v>
      </c>
      <c r="BO29" s="447"/>
      <c r="BP29" s="447"/>
      <c r="BQ29" s="447"/>
      <c r="BR29" s="447"/>
      <c r="BS29" s="447"/>
      <c r="BT29" s="447"/>
      <c r="BU29" s="448"/>
      <c r="BV29" s="446">
        <v>617661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5">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92.2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1171081</v>
      </c>
      <c r="BO30" s="620"/>
      <c r="BP30" s="620"/>
      <c r="BQ30" s="620"/>
      <c r="BR30" s="620"/>
      <c r="BS30" s="620"/>
      <c r="BT30" s="620"/>
      <c r="BU30" s="621"/>
      <c r="BV30" s="619">
        <v>1110103</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194</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198</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x14ac:dyDescent="0.2">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国民健康保険病院事業</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簡易水道事業</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日向東臼杵広域連合</v>
      </c>
      <c r="BZ34" s="633"/>
      <c r="CA34" s="633"/>
      <c r="CB34" s="633"/>
      <c r="CC34" s="633"/>
      <c r="CD34" s="633"/>
      <c r="CE34" s="633"/>
      <c r="CF34" s="633"/>
      <c r="CG34" s="633"/>
      <c r="CH34" s="633"/>
      <c r="CI34" s="633"/>
      <c r="CJ34" s="633"/>
      <c r="CK34" s="633"/>
      <c r="CL34" s="633"/>
      <c r="CM34" s="633"/>
      <c r="CN34" s="193"/>
      <c r="CO34" s="632">
        <f>IF(CQ34="","",MAX(C34:D43,U34:V43,AM34:AN43,BE34:BF43,BW34:BX43)+1)</f>
        <v>19</v>
      </c>
      <c r="CP34" s="632"/>
      <c r="CQ34" s="633" t="str">
        <f>IF('各会計、関係団体の財政状況及び健全化判断比率'!BS7="","",'各会計、関係団体の財政状況及び健全化判断比率'!BS7)</f>
        <v>耳川広域森林組合</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x14ac:dyDescent="0.2">
      <c r="A35" s="166"/>
      <c r="B35" s="192"/>
      <c r="C35" s="632">
        <f>IF(E35="","",C34+1)</f>
        <v>2</v>
      </c>
      <c r="D35" s="632"/>
      <c r="E35" s="633" t="str">
        <f>IF('各会計、関係団体の財政状況及び健全化判断比率'!B8="","",'各会計、関係団体の財政状況及び健全化判断比率'!B8)</f>
        <v>ケーブルネットワーク事業</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IF('各会計、関係団体の財政状況及び健全化判断比率'!B34="","",'各会計、関係団体の財政状況及び健全化判断比率'!B34)</f>
        <v>電気事業</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入郷地区衛生組合</v>
      </c>
      <c r="BZ35" s="633"/>
      <c r="CA35" s="633"/>
      <c r="CB35" s="633"/>
      <c r="CC35" s="633"/>
      <c r="CD35" s="633"/>
      <c r="CE35" s="633"/>
      <c r="CF35" s="633"/>
      <c r="CG35" s="633"/>
      <c r="CH35" s="633"/>
      <c r="CI35" s="633"/>
      <c r="CJ35" s="633"/>
      <c r="CK35" s="633"/>
      <c r="CL35" s="633"/>
      <c r="CM35" s="633"/>
      <c r="CN35" s="193"/>
      <c r="CO35" s="632">
        <f t="shared" ref="CO35:CO43" si="3">IF(CQ35="","",CO34+1)</f>
        <v>20</v>
      </c>
      <c r="CP35" s="632"/>
      <c r="CQ35" s="633" t="str">
        <f>IF('各会計、関係団体の財政状況及び健全化判断比率'!BS8="","",'各会計、関係団体の財政状況及び健全化判断比率'!BS8)</f>
        <v>宮崎県林業公社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2">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後期高齢者医療事業</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宮崎県北部広域行政事務組合（一般）</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2">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介護サービス事業</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宮崎県北部広域行政事務組合（特別）</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2">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後期高齢者医療広域連合（一般）</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2">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後期高齢者医療広域連合（特別）</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2">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宮崎県市町村総合事務組合（一般）</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2">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宮崎県市町村総合事務組合（特別）</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2">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宮崎県自治会館管理組合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2">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205</v>
      </c>
    </row>
    <row r="50" spans="5:5" x14ac:dyDescent="0.2">
      <c r="E50" s="167" t="s">
        <v>206</v>
      </c>
    </row>
    <row r="51" spans="5:5" x14ac:dyDescent="0.2">
      <c r="E51" s="167" t="s">
        <v>207</v>
      </c>
    </row>
    <row r="52" spans="5:5" x14ac:dyDescent="0.2">
      <c r="E52" s="167" t="s">
        <v>208</v>
      </c>
    </row>
    <row r="53" spans="5:5" x14ac:dyDescent="0.2">
      <c r="E53" s="167" t="s">
        <v>209</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gY9RPlqS549oF1hvgvgnyxJYjksoV5JArjb6dYiuWXhZmOapTc+OX/zLbBCGXeuBWRB+gt5oc8ha5nOmhtRPPg==" saltValue="35wmFW1XxD0W3+1SGm3Nr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2">
      <c r="A34" s="22"/>
      <c r="B34" s="31"/>
      <c r="C34" s="1224" t="s">
        <v>558</v>
      </c>
      <c r="D34" s="1224"/>
      <c r="E34" s="1225"/>
      <c r="F34" s="32">
        <v>16.62</v>
      </c>
      <c r="G34" s="33">
        <v>18.72</v>
      </c>
      <c r="H34" s="33">
        <v>17.95</v>
      </c>
      <c r="I34" s="33">
        <v>17.13</v>
      </c>
      <c r="J34" s="34">
        <v>17.7</v>
      </c>
      <c r="K34" s="22"/>
      <c r="L34" s="22"/>
      <c r="M34" s="22"/>
      <c r="N34" s="22"/>
      <c r="O34" s="22"/>
      <c r="P34" s="22"/>
    </row>
    <row r="35" spans="1:16" ht="39" customHeight="1" x14ac:dyDescent="0.2">
      <c r="A35" s="22"/>
      <c r="B35" s="35"/>
      <c r="C35" s="1218" t="s">
        <v>559</v>
      </c>
      <c r="D35" s="1219"/>
      <c r="E35" s="1220"/>
      <c r="F35" s="36">
        <v>11.96</v>
      </c>
      <c r="G35" s="37">
        <v>6.02</v>
      </c>
      <c r="H35" s="37">
        <v>7.01</v>
      </c>
      <c r="I35" s="37">
        <v>5.82</v>
      </c>
      <c r="J35" s="38">
        <v>5.64</v>
      </c>
      <c r="K35" s="22"/>
      <c r="L35" s="22"/>
      <c r="M35" s="22"/>
      <c r="N35" s="22"/>
      <c r="O35" s="22"/>
      <c r="P35" s="22"/>
    </row>
    <row r="36" spans="1:16" ht="39" customHeight="1" x14ac:dyDescent="0.2">
      <c r="A36" s="22"/>
      <c r="B36" s="35"/>
      <c r="C36" s="1218" t="s">
        <v>560</v>
      </c>
      <c r="D36" s="1219"/>
      <c r="E36" s="1220"/>
      <c r="F36" s="36">
        <v>0.63</v>
      </c>
      <c r="G36" s="37">
        <v>2.2999999999999998</v>
      </c>
      <c r="H36" s="37">
        <v>3.19</v>
      </c>
      <c r="I36" s="37">
        <v>1.91</v>
      </c>
      <c r="J36" s="38">
        <v>0.8</v>
      </c>
      <c r="K36" s="22"/>
      <c r="L36" s="22"/>
      <c r="M36" s="22"/>
      <c r="N36" s="22"/>
      <c r="O36" s="22"/>
      <c r="P36" s="22"/>
    </row>
    <row r="37" spans="1:16" ht="39" customHeight="1" x14ac:dyDescent="0.2">
      <c r="A37" s="22"/>
      <c r="B37" s="35"/>
      <c r="C37" s="1218" t="s">
        <v>561</v>
      </c>
      <c r="D37" s="1219"/>
      <c r="E37" s="1220"/>
      <c r="F37" s="36">
        <v>0.24</v>
      </c>
      <c r="G37" s="37">
        <v>0.26</v>
      </c>
      <c r="H37" s="37">
        <v>0.33</v>
      </c>
      <c r="I37" s="37">
        <v>0.25</v>
      </c>
      <c r="J37" s="38">
        <v>0.32</v>
      </c>
      <c r="K37" s="22"/>
      <c r="L37" s="22"/>
      <c r="M37" s="22"/>
      <c r="N37" s="22"/>
      <c r="O37" s="22"/>
      <c r="P37" s="22"/>
    </row>
    <row r="38" spans="1:16" ht="39" customHeight="1" x14ac:dyDescent="0.2">
      <c r="A38" s="22"/>
      <c r="B38" s="35"/>
      <c r="C38" s="1218" t="s">
        <v>562</v>
      </c>
      <c r="D38" s="1219"/>
      <c r="E38" s="1220"/>
      <c r="F38" s="36">
        <v>0.2</v>
      </c>
      <c r="G38" s="37">
        <v>0.15</v>
      </c>
      <c r="H38" s="37">
        <v>0.06</v>
      </c>
      <c r="I38" s="37">
        <v>0.12</v>
      </c>
      <c r="J38" s="38">
        <v>0.22</v>
      </c>
      <c r="K38" s="22"/>
      <c r="L38" s="22"/>
      <c r="M38" s="22"/>
      <c r="N38" s="22"/>
      <c r="O38" s="22"/>
      <c r="P38" s="22"/>
    </row>
    <row r="39" spans="1:16" ht="39" customHeight="1" x14ac:dyDescent="0.2">
      <c r="A39" s="22"/>
      <c r="B39" s="35"/>
      <c r="C39" s="1218" t="s">
        <v>563</v>
      </c>
      <c r="D39" s="1219"/>
      <c r="E39" s="1220"/>
      <c r="F39" s="36">
        <v>0.01</v>
      </c>
      <c r="G39" s="37">
        <v>0.02</v>
      </c>
      <c r="H39" s="37">
        <v>0.02</v>
      </c>
      <c r="I39" s="37">
        <v>0.02</v>
      </c>
      <c r="J39" s="38">
        <v>0.02</v>
      </c>
      <c r="K39" s="22"/>
      <c r="L39" s="22"/>
      <c r="M39" s="22"/>
      <c r="N39" s="22"/>
      <c r="O39" s="22"/>
      <c r="P39" s="22"/>
    </row>
    <row r="40" spans="1:16" ht="39" customHeight="1" x14ac:dyDescent="0.2">
      <c r="A40" s="22"/>
      <c r="B40" s="35"/>
      <c r="C40" s="1218" t="s">
        <v>564</v>
      </c>
      <c r="D40" s="1219"/>
      <c r="E40" s="1220"/>
      <c r="F40" s="36" t="s">
        <v>565</v>
      </c>
      <c r="G40" s="37" t="s">
        <v>566</v>
      </c>
      <c r="H40" s="37" t="s">
        <v>567</v>
      </c>
      <c r="I40" s="37">
        <v>0.01</v>
      </c>
      <c r="J40" s="38">
        <v>0.02</v>
      </c>
      <c r="K40" s="22"/>
      <c r="L40" s="22"/>
      <c r="M40" s="22"/>
      <c r="N40" s="22"/>
      <c r="O40" s="22"/>
      <c r="P40" s="22"/>
    </row>
    <row r="41" spans="1:16" ht="39" customHeight="1" x14ac:dyDescent="0.2">
      <c r="A41" s="22"/>
      <c r="B41" s="35"/>
      <c r="C41" s="1218" t="s">
        <v>568</v>
      </c>
      <c r="D41" s="1219"/>
      <c r="E41" s="1220"/>
      <c r="F41" s="36">
        <v>0</v>
      </c>
      <c r="G41" s="37">
        <v>0</v>
      </c>
      <c r="H41" s="37">
        <v>0</v>
      </c>
      <c r="I41" s="37">
        <v>0</v>
      </c>
      <c r="J41" s="38">
        <v>0</v>
      </c>
      <c r="K41" s="22"/>
      <c r="L41" s="22"/>
      <c r="M41" s="22"/>
      <c r="N41" s="22"/>
      <c r="O41" s="22"/>
      <c r="P41" s="22"/>
    </row>
    <row r="42" spans="1:16" ht="39" customHeight="1" x14ac:dyDescent="0.2">
      <c r="A42" s="22"/>
      <c r="B42" s="39"/>
      <c r="C42" s="1218" t="s">
        <v>569</v>
      </c>
      <c r="D42" s="1219"/>
      <c r="E42" s="1220"/>
      <c r="F42" s="36" t="s">
        <v>508</v>
      </c>
      <c r="G42" s="37" t="s">
        <v>508</v>
      </c>
      <c r="H42" s="37" t="s">
        <v>508</v>
      </c>
      <c r="I42" s="37" t="s">
        <v>508</v>
      </c>
      <c r="J42" s="38" t="s">
        <v>508</v>
      </c>
      <c r="K42" s="22"/>
      <c r="L42" s="22"/>
      <c r="M42" s="22"/>
      <c r="N42" s="22"/>
      <c r="O42" s="22"/>
      <c r="P42" s="22"/>
    </row>
    <row r="43" spans="1:16" ht="39" customHeight="1" thickBot="1" x14ac:dyDescent="0.25">
      <c r="A43" s="22"/>
      <c r="B43" s="40"/>
      <c r="C43" s="1221" t="s">
        <v>570</v>
      </c>
      <c r="D43" s="1222"/>
      <c r="E43" s="1223"/>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IsOI0Inw1e2/QSxB47J3zfFkAn/J3d/E6NZ7SslIhxWtZya5ZE08PvzWg8iOwhkjq2mSpJu/Sb2w/J4tXTyiYQ==" saltValue="a6F0bfVDVjAuaK52rbBx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2">
      <c r="A45" s="48"/>
      <c r="B45" s="1234" t="s">
        <v>11</v>
      </c>
      <c r="C45" s="1235"/>
      <c r="D45" s="58"/>
      <c r="E45" s="1240" t="s">
        <v>12</v>
      </c>
      <c r="F45" s="1240"/>
      <c r="G45" s="1240"/>
      <c r="H45" s="1240"/>
      <c r="I45" s="1240"/>
      <c r="J45" s="1241"/>
      <c r="K45" s="59">
        <v>665</v>
      </c>
      <c r="L45" s="60">
        <v>668</v>
      </c>
      <c r="M45" s="60">
        <v>699</v>
      </c>
      <c r="N45" s="60">
        <v>753</v>
      </c>
      <c r="O45" s="61">
        <v>753</v>
      </c>
      <c r="P45" s="48"/>
      <c r="Q45" s="48"/>
      <c r="R45" s="48"/>
      <c r="S45" s="48"/>
      <c r="T45" s="48"/>
      <c r="U45" s="48"/>
    </row>
    <row r="46" spans="1:21" ht="30.75" customHeight="1" x14ac:dyDescent="0.2">
      <c r="A46" s="48"/>
      <c r="B46" s="1236"/>
      <c r="C46" s="1237"/>
      <c r="D46" s="62"/>
      <c r="E46" s="1228" t="s">
        <v>13</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x14ac:dyDescent="0.2">
      <c r="A47" s="48"/>
      <c r="B47" s="1236"/>
      <c r="C47" s="1237"/>
      <c r="D47" s="62"/>
      <c r="E47" s="1228" t="s">
        <v>14</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x14ac:dyDescent="0.2">
      <c r="A48" s="48"/>
      <c r="B48" s="1236"/>
      <c r="C48" s="1237"/>
      <c r="D48" s="62"/>
      <c r="E48" s="1228" t="s">
        <v>15</v>
      </c>
      <c r="F48" s="1228"/>
      <c r="G48" s="1228"/>
      <c r="H48" s="1228"/>
      <c r="I48" s="1228"/>
      <c r="J48" s="1229"/>
      <c r="K48" s="63">
        <v>51</v>
      </c>
      <c r="L48" s="64">
        <v>53</v>
      </c>
      <c r="M48" s="64">
        <v>44</v>
      </c>
      <c r="N48" s="64">
        <v>45</v>
      </c>
      <c r="O48" s="65">
        <v>53</v>
      </c>
      <c r="P48" s="48"/>
      <c r="Q48" s="48"/>
      <c r="R48" s="48"/>
      <c r="S48" s="48"/>
      <c r="T48" s="48"/>
      <c r="U48" s="48"/>
    </row>
    <row r="49" spans="1:21" ht="30.75" customHeight="1" x14ac:dyDescent="0.2">
      <c r="A49" s="48"/>
      <c r="B49" s="1236"/>
      <c r="C49" s="1237"/>
      <c r="D49" s="62"/>
      <c r="E49" s="1228" t="s">
        <v>16</v>
      </c>
      <c r="F49" s="1228"/>
      <c r="G49" s="1228"/>
      <c r="H49" s="1228"/>
      <c r="I49" s="1228"/>
      <c r="J49" s="1229"/>
      <c r="K49" s="63">
        <v>32</v>
      </c>
      <c r="L49" s="64">
        <v>32</v>
      </c>
      <c r="M49" s="64">
        <v>35</v>
      </c>
      <c r="N49" s="64">
        <v>31</v>
      </c>
      <c r="O49" s="65">
        <v>20</v>
      </c>
      <c r="P49" s="48"/>
      <c r="Q49" s="48"/>
      <c r="R49" s="48"/>
      <c r="S49" s="48"/>
      <c r="T49" s="48"/>
      <c r="U49" s="48"/>
    </row>
    <row r="50" spans="1:21" ht="30.75" customHeight="1" x14ac:dyDescent="0.2">
      <c r="A50" s="48"/>
      <c r="B50" s="1236"/>
      <c r="C50" s="1237"/>
      <c r="D50" s="62"/>
      <c r="E50" s="1228" t="s">
        <v>17</v>
      </c>
      <c r="F50" s="1228"/>
      <c r="G50" s="1228"/>
      <c r="H50" s="1228"/>
      <c r="I50" s="1228"/>
      <c r="J50" s="1229"/>
      <c r="K50" s="63" t="s">
        <v>508</v>
      </c>
      <c r="L50" s="64" t="s">
        <v>508</v>
      </c>
      <c r="M50" s="64" t="s">
        <v>508</v>
      </c>
      <c r="N50" s="64" t="s">
        <v>508</v>
      </c>
      <c r="O50" s="65" t="s">
        <v>508</v>
      </c>
      <c r="P50" s="48"/>
      <c r="Q50" s="48"/>
      <c r="R50" s="48"/>
      <c r="S50" s="48"/>
      <c r="T50" s="48"/>
      <c r="U50" s="48"/>
    </row>
    <row r="51" spans="1:21" ht="30.75" customHeight="1" x14ac:dyDescent="0.2">
      <c r="A51" s="48"/>
      <c r="B51" s="1238"/>
      <c r="C51" s="1239"/>
      <c r="D51" s="66"/>
      <c r="E51" s="1228" t="s">
        <v>18</v>
      </c>
      <c r="F51" s="1228"/>
      <c r="G51" s="1228"/>
      <c r="H51" s="1228"/>
      <c r="I51" s="1228"/>
      <c r="J51" s="1229"/>
      <c r="K51" s="63" t="s">
        <v>508</v>
      </c>
      <c r="L51" s="64" t="s">
        <v>508</v>
      </c>
      <c r="M51" s="64" t="s">
        <v>508</v>
      </c>
      <c r="N51" s="64" t="s">
        <v>508</v>
      </c>
      <c r="O51" s="65" t="s">
        <v>508</v>
      </c>
      <c r="P51" s="48"/>
      <c r="Q51" s="48"/>
      <c r="R51" s="48"/>
      <c r="S51" s="48"/>
      <c r="T51" s="48"/>
      <c r="U51" s="48"/>
    </row>
    <row r="52" spans="1:21" ht="30.75" customHeight="1" x14ac:dyDescent="0.2">
      <c r="A52" s="48"/>
      <c r="B52" s="1226" t="s">
        <v>19</v>
      </c>
      <c r="C52" s="1227"/>
      <c r="D52" s="66"/>
      <c r="E52" s="1228" t="s">
        <v>20</v>
      </c>
      <c r="F52" s="1228"/>
      <c r="G52" s="1228"/>
      <c r="H52" s="1228"/>
      <c r="I52" s="1228"/>
      <c r="J52" s="1229"/>
      <c r="K52" s="63">
        <v>459</v>
      </c>
      <c r="L52" s="64">
        <v>474</v>
      </c>
      <c r="M52" s="64">
        <v>495</v>
      </c>
      <c r="N52" s="64">
        <v>531</v>
      </c>
      <c r="O52" s="65">
        <v>530</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289</v>
      </c>
      <c r="L53" s="69">
        <v>279</v>
      </c>
      <c r="M53" s="69">
        <v>283</v>
      </c>
      <c r="N53" s="69">
        <v>298</v>
      </c>
      <c r="O53" s="70">
        <v>296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oIBnb+W9s91kubk77w6R5LDqLL7kdwGdPLSnsy15v8MugQGSGtxsogPcbJ4Gc9T49ByeEaYbqd59+YGMxTOJqw==" saltValue="SOjKIKt9AUH7E7KtwQoy9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550</v>
      </c>
      <c r="J40" s="79" t="s">
        <v>551</v>
      </c>
      <c r="K40" s="79" t="s">
        <v>552</v>
      </c>
      <c r="L40" s="79" t="s">
        <v>553</v>
      </c>
      <c r="M40" s="80" t="s">
        <v>554</v>
      </c>
    </row>
    <row r="41" spans="2:13" ht="27.75" customHeight="1" x14ac:dyDescent="0.2">
      <c r="B41" s="1242" t="s">
        <v>24</v>
      </c>
      <c r="C41" s="1243"/>
      <c r="D41" s="81"/>
      <c r="E41" s="1248" t="s">
        <v>25</v>
      </c>
      <c r="F41" s="1248"/>
      <c r="G41" s="1248"/>
      <c r="H41" s="1249"/>
      <c r="I41" s="82">
        <v>6214</v>
      </c>
      <c r="J41" s="83">
        <v>6052</v>
      </c>
      <c r="K41" s="83">
        <v>6088</v>
      </c>
      <c r="L41" s="83">
        <v>6093</v>
      </c>
      <c r="M41" s="84">
        <v>5850</v>
      </c>
    </row>
    <row r="42" spans="2:13" ht="27.75" customHeight="1" x14ac:dyDescent="0.2">
      <c r="B42" s="1244"/>
      <c r="C42" s="1245"/>
      <c r="D42" s="85"/>
      <c r="E42" s="1250" t="s">
        <v>26</v>
      </c>
      <c r="F42" s="1250"/>
      <c r="G42" s="1250"/>
      <c r="H42" s="1251"/>
      <c r="I42" s="86" t="s">
        <v>508</v>
      </c>
      <c r="J42" s="87" t="s">
        <v>508</v>
      </c>
      <c r="K42" s="87" t="s">
        <v>508</v>
      </c>
      <c r="L42" s="87" t="s">
        <v>508</v>
      </c>
      <c r="M42" s="88" t="s">
        <v>508</v>
      </c>
    </row>
    <row r="43" spans="2:13" ht="27.75" customHeight="1" x14ac:dyDescent="0.2">
      <c r="B43" s="1244"/>
      <c r="C43" s="1245"/>
      <c r="D43" s="85"/>
      <c r="E43" s="1250" t="s">
        <v>27</v>
      </c>
      <c r="F43" s="1250"/>
      <c r="G43" s="1250"/>
      <c r="H43" s="1251"/>
      <c r="I43" s="86">
        <v>590</v>
      </c>
      <c r="J43" s="87">
        <v>631</v>
      </c>
      <c r="K43" s="87">
        <v>597</v>
      </c>
      <c r="L43" s="87">
        <v>516</v>
      </c>
      <c r="M43" s="88">
        <v>493</v>
      </c>
    </row>
    <row r="44" spans="2:13" ht="27.75" customHeight="1" x14ac:dyDescent="0.2">
      <c r="B44" s="1244"/>
      <c r="C44" s="1245"/>
      <c r="D44" s="85"/>
      <c r="E44" s="1250" t="s">
        <v>28</v>
      </c>
      <c r="F44" s="1250"/>
      <c r="G44" s="1250"/>
      <c r="H44" s="1251"/>
      <c r="I44" s="86">
        <v>136</v>
      </c>
      <c r="J44" s="87">
        <v>111</v>
      </c>
      <c r="K44" s="87">
        <v>78</v>
      </c>
      <c r="L44" s="87">
        <v>47</v>
      </c>
      <c r="M44" s="88">
        <v>40</v>
      </c>
    </row>
    <row r="45" spans="2:13" ht="27.75" customHeight="1" x14ac:dyDescent="0.2">
      <c r="B45" s="1244"/>
      <c r="C45" s="1245"/>
      <c r="D45" s="85"/>
      <c r="E45" s="1250" t="s">
        <v>29</v>
      </c>
      <c r="F45" s="1250"/>
      <c r="G45" s="1250"/>
      <c r="H45" s="1251"/>
      <c r="I45" s="86">
        <v>1101</v>
      </c>
      <c r="J45" s="87">
        <v>1149</v>
      </c>
      <c r="K45" s="87">
        <v>1096</v>
      </c>
      <c r="L45" s="87">
        <v>1040</v>
      </c>
      <c r="M45" s="88">
        <v>954</v>
      </c>
    </row>
    <row r="46" spans="2:13" ht="27.75" customHeight="1" x14ac:dyDescent="0.2">
      <c r="B46" s="1244"/>
      <c r="C46" s="1245"/>
      <c r="D46" s="89"/>
      <c r="E46" s="1250" t="s">
        <v>30</v>
      </c>
      <c r="F46" s="1250"/>
      <c r="G46" s="1250"/>
      <c r="H46" s="1251"/>
      <c r="I46" s="86" t="s">
        <v>508</v>
      </c>
      <c r="J46" s="87" t="s">
        <v>508</v>
      </c>
      <c r="K46" s="87" t="s">
        <v>508</v>
      </c>
      <c r="L46" s="87">
        <v>5</v>
      </c>
      <c r="M46" s="88">
        <v>5</v>
      </c>
    </row>
    <row r="47" spans="2:13" ht="27.75" customHeight="1" x14ac:dyDescent="0.2">
      <c r="B47" s="1244"/>
      <c r="C47" s="1245"/>
      <c r="D47" s="90"/>
      <c r="E47" s="1252" t="s">
        <v>31</v>
      </c>
      <c r="F47" s="1253"/>
      <c r="G47" s="1253"/>
      <c r="H47" s="1254"/>
      <c r="I47" s="86" t="s">
        <v>508</v>
      </c>
      <c r="J47" s="87" t="s">
        <v>508</v>
      </c>
      <c r="K47" s="87" t="s">
        <v>508</v>
      </c>
      <c r="L47" s="87" t="s">
        <v>508</v>
      </c>
      <c r="M47" s="88" t="s">
        <v>508</v>
      </c>
    </row>
    <row r="48" spans="2:13" ht="27.75" customHeight="1" x14ac:dyDescent="0.2">
      <c r="B48" s="1244"/>
      <c r="C48" s="1245"/>
      <c r="D48" s="85"/>
      <c r="E48" s="1250" t="s">
        <v>32</v>
      </c>
      <c r="F48" s="1250"/>
      <c r="G48" s="1250"/>
      <c r="H48" s="1251"/>
      <c r="I48" s="86" t="s">
        <v>508</v>
      </c>
      <c r="J48" s="87" t="s">
        <v>508</v>
      </c>
      <c r="K48" s="87" t="s">
        <v>508</v>
      </c>
      <c r="L48" s="87" t="s">
        <v>508</v>
      </c>
      <c r="M48" s="88" t="s">
        <v>508</v>
      </c>
    </row>
    <row r="49" spans="2:13" ht="27.75" customHeight="1" x14ac:dyDescent="0.2">
      <c r="B49" s="1246"/>
      <c r="C49" s="1247"/>
      <c r="D49" s="85"/>
      <c r="E49" s="1250" t="s">
        <v>33</v>
      </c>
      <c r="F49" s="1250"/>
      <c r="G49" s="1250"/>
      <c r="H49" s="1251"/>
      <c r="I49" s="86" t="s">
        <v>508</v>
      </c>
      <c r="J49" s="87" t="s">
        <v>508</v>
      </c>
      <c r="K49" s="87" t="s">
        <v>508</v>
      </c>
      <c r="L49" s="87" t="s">
        <v>508</v>
      </c>
      <c r="M49" s="88" t="s">
        <v>508</v>
      </c>
    </row>
    <row r="50" spans="2:13" ht="27.75" customHeight="1" x14ac:dyDescent="0.2">
      <c r="B50" s="1255" t="s">
        <v>34</v>
      </c>
      <c r="C50" s="1256"/>
      <c r="D50" s="91"/>
      <c r="E50" s="1250" t="s">
        <v>35</v>
      </c>
      <c r="F50" s="1250"/>
      <c r="G50" s="1250"/>
      <c r="H50" s="1251"/>
      <c r="I50" s="86">
        <v>3466</v>
      </c>
      <c r="J50" s="87">
        <v>3179</v>
      </c>
      <c r="K50" s="87">
        <v>2822</v>
      </c>
      <c r="L50" s="87">
        <v>3080</v>
      </c>
      <c r="M50" s="88">
        <v>3210</v>
      </c>
    </row>
    <row r="51" spans="2:13" ht="27.75" customHeight="1" x14ac:dyDescent="0.2">
      <c r="B51" s="1244"/>
      <c r="C51" s="1245"/>
      <c r="D51" s="85"/>
      <c r="E51" s="1250" t="s">
        <v>36</v>
      </c>
      <c r="F51" s="1250"/>
      <c r="G51" s="1250"/>
      <c r="H51" s="1251"/>
      <c r="I51" s="86">
        <v>20</v>
      </c>
      <c r="J51" s="87">
        <v>1</v>
      </c>
      <c r="K51" s="87" t="s">
        <v>508</v>
      </c>
      <c r="L51" s="87" t="s">
        <v>508</v>
      </c>
      <c r="M51" s="88" t="s">
        <v>508</v>
      </c>
    </row>
    <row r="52" spans="2:13" ht="27.75" customHeight="1" x14ac:dyDescent="0.2">
      <c r="B52" s="1246"/>
      <c r="C52" s="1247"/>
      <c r="D52" s="85"/>
      <c r="E52" s="1250" t="s">
        <v>37</v>
      </c>
      <c r="F52" s="1250"/>
      <c r="G52" s="1250"/>
      <c r="H52" s="1251"/>
      <c r="I52" s="86">
        <v>4552</v>
      </c>
      <c r="J52" s="87">
        <v>4469</v>
      </c>
      <c r="K52" s="87">
        <v>4545</v>
      </c>
      <c r="L52" s="87">
        <v>4597</v>
      </c>
      <c r="M52" s="88">
        <v>4515</v>
      </c>
    </row>
    <row r="53" spans="2:13" ht="27.75" customHeight="1" thickBot="1" x14ac:dyDescent="0.25">
      <c r="B53" s="1257" t="s">
        <v>38</v>
      </c>
      <c r="C53" s="1258"/>
      <c r="D53" s="92"/>
      <c r="E53" s="1259" t="s">
        <v>39</v>
      </c>
      <c r="F53" s="1259"/>
      <c r="G53" s="1259"/>
      <c r="H53" s="1260"/>
      <c r="I53" s="93">
        <v>3</v>
      </c>
      <c r="J53" s="94">
        <v>294</v>
      </c>
      <c r="K53" s="94">
        <v>491</v>
      </c>
      <c r="L53" s="94">
        <v>24</v>
      </c>
      <c r="M53" s="95">
        <v>-382</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nLegnSAz0nL/Nqu02yOQh5ug0udr8DbH2pSt3r3gZr0oI/gGG8GMcsIIIIGa0dJT1JZiXPyaNNBCEkWS8EmFQ==" saltValue="4Jr/wL0JqGZWJ2SWZlC4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41</v>
      </c>
    </row>
    <row r="54" spans="2:8" ht="29.25" customHeight="1" thickBot="1" x14ac:dyDescent="0.3">
      <c r="B54" s="101" t="s">
        <v>1</v>
      </c>
      <c r="C54" s="102"/>
      <c r="D54" s="102"/>
      <c r="E54" s="103" t="s">
        <v>2</v>
      </c>
      <c r="F54" s="104" t="s">
        <v>552</v>
      </c>
      <c r="G54" s="104" t="s">
        <v>553</v>
      </c>
      <c r="H54" s="105" t="s">
        <v>554</v>
      </c>
    </row>
    <row r="55" spans="2:8" ht="52.5" customHeight="1" x14ac:dyDescent="0.2">
      <c r="B55" s="106"/>
      <c r="C55" s="1269" t="s">
        <v>42</v>
      </c>
      <c r="D55" s="1269"/>
      <c r="E55" s="1270"/>
      <c r="F55" s="107">
        <v>1554</v>
      </c>
      <c r="G55" s="107">
        <v>1641</v>
      </c>
      <c r="H55" s="108">
        <v>1730</v>
      </c>
    </row>
    <row r="56" spans="2:8" ht="52.5" customHeight="1" x14ac:dyDescent="0.2">
      <c r="B56" s="109"/>
      <c r="C56" s="1271" t="s">
        <v>43</v>
      </c>
      <c r="D56" s="1271"/>
      <c r="E56" s="1272"/>
      <c r="F56" s="110">
        <v>617</v>
      </c>
      <c r="G56" s="110">
        <v>618</v>
      </c>
      <c r="H56" s="111">
        <v>618</v>
      </c>
    </row>
    <row r="57" spans="2:8" ht="53.25" customHeight="1" x14ac:dyDescent="0.2">
      <c r="B57" s="109"/>
      <c r="C57" s="1273" t="s">
        <v>44</v>
      </c>
      <c r="D57" s="1273"/>
      <c r="E57" s="1274"/>
      <c r="F57" s="112">
        <v>910</v>
      </c>
      <c r="G57" s="112">
        <v>1110</v>
      </c>
      <c r="H57" s="113">
        <v>1171</v>
      </c>
    </row>
    <row r="58" spans="2:8" ht="45.75" customHeight="1" x14ac:dyDescent="0.2">
      <c r="B58" s="114"/>
      <c r="C58" s="1261" t="s">
        <v>584</v>
      </c>
      <c r="D58" s="1262"/>
      <c r="E58" s="1263"/>
      <c r="F58" s="115">
        <v>511</v>
      </c>
      <c r="G58" s="115">
        <v>671</v>
      </c>
      <c r="H58" s="116">
        <v>702</v>
      </c>
    </row>
    <row r="59" spans="2:8" ht="45.75" customHeight="1" x14ac:dyDescent="0.2">
      <c r="B59" s="114"/>
      <c r="C59" s="1261" t="s">
        <v>585</v>
      </c>
      <c r="D59" s="1262"/>
      <c r="E59" s="1263"/>
      <c r="F59" s="115">
        <v>165</v>
      </c>
      <c r="G59" s="115">
        <v>195</v>
      </c>
      <c r="H59" s="116">
        <v>215</v>
      </c>
    </row>
    <row r="60" spans="2:8" ht="45.75" customHeight="1" x14ac:dyDescent="0.2">
      <c r="B60" s="114"/>
      <c r="C60" s="1261" t="s">
        <v>586</v>
      </c>
      <c r="D60" s="1262"/>
      <c r="E60" s="1263"/>
      <c r="F60" s="115">
        <v>127</v>
      </c>
      <c r="G60" s="115">
        <v>127</v>
      </c>
      <c r="H60" s="116">
        <v>127</v>
      </c>
    </row>
    <row r="61" spans="2:8" ht="45.75" customHeight="1" x14ac:dyDescent="0.2">
      <c r="B61" s="114"/>
      <c r="C61" s="1261" t="s">
        <v>587</v>
      </c>
      <c r="D61" s="1262"/>
      <c r="E61" s="1263"/>
      <c r="F61" s="115">
        <v>58</v>
      </c>
      <c r="G61" s="115">
        <v>68</v>
      </c>
      <c r="H61" s="116">
        <v>78</v>
      </c>
    </row>
    <row r="62" spans="2:8" ht="45.75" customHeight="1" thickBot="1" x14ac:dyDescent="0.25">
      <c r="B62" s="117"/>
      <c r="C62" s="1264" t="s">
        <v>588</v>
      </c>
      <c r="D62" s="1265"/>
      <c r="E62" s="1266"/>
      <c r="F62" s="118">
        <v>23</v>
      </c>
      <c r="G62" s="118">
        <v>23</v>
      </c>
      <c r="H62" s="119">
        <v>23</v>
      </c>
    </row>
    <row r="63" spans="2:8" ht="52.5" customHeight="1" thickBot="1" x14ac:dyDescent="0.25">
      <c r="B63" s="120"/>
      <c r="C63" s="1267" t="s">
        <v>45</v>
      </c>
      <c r="D63" s="1267"/>
      <c r="E63" s="1268"/>
      <c r="F63" s="121">
        <v>3081</v>
      </c>
      <c r="G63" s="121">
        <v>3369</v>
      </c>
      <c r="H63" s="122">
        <v>3519</v>
      </c>
    </row>
    <row r="64" spans="2:8" ht="15" customHeight="1" x14ac:dyDescent="0.2"/>
    <row r="65" ht="0" hidden="1" customHeight="1" x14ac:dyDescent="0.2"/>
    <row r="66" ht="0" hidden="1" customHeight="1" x14ac:dyDescent="0.2"/>
  </sheetData>
  <sheetProtection algorithmName="SHA-512" hashValue="ZrsCQBzpVMocetn+5ASvUqTLIh9L4F/W2FVA9gdL/I5cFgwhdOgjY80y0zn5tujpCJm4JmMzo4AECiUWJX37OQ==" saltValue="ZKdtiGIq7ITIV4EmYxgV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zoomScale="85" zoomScaleNormal="85" zoomScaleSheetLayoutView="55" workbookViewId="0"/>
  </sheetViews>
  <sheetFormatPr defaultColWidth="0" defaultRowHeight="13.5" customHeight="1" zeroHeight="1" x14ac:dyDescent="0.2"/>
  <cols>
    <col min="1" max="1" width="6.33203125" style="367" customWidth="1"/>
    <col min="2" max="107" width="2.44140625" style="367" customWidth="1"/>
    <col min="108" max="108" width="6.109375" style="375" customWidth="1"/>
    <col min="109" max="109" width="5.88671875" style="374" customWidth="1"/>
    <col min="110" max="110" width="19.109375" style="367" hidden="1"/>
    <col min="111" max="115" width="12.6640625" style="367" hidden="1"/>
    <col min="116" max="349" width="8.6640625" style="367" hidden="1"/>
    <col min="350" max="355" width="14.88671875" style="367" hidden="1"/>
    <col min="356" max="357" width="15.88671875" style="367" hidden="1"/>
    <col min="358" max="363" width="16.109375" style="367" hidden="1"/>
    <col min="364" max="364" width="6.109375" style="367" hidden="1"/>
    <col min="365" max="365" width="3" style="367" hidden="1"/>
    <col min="366" max="605" width="8.6640625" style="367" hidden="1"/>
    <col min="606" max="611" width="14.88671875" style="367" hidden="1"/>
    <col min="612" max="613" width="15.88671875" style="367" hidden="1"/>
    <col min="614" max="619" width="16.109375" style="367" hidden="1"/>
    <col min="620" max="620" width="6.109375" style="367" hidden="1"/>
    <col min="621" max="621" width="3" style="367" hidden="1"/>
    <col min="622" max="861" width="8.6640625" style="367" hidden="1"/>
    <col min="862" max="867" width="14.88671875" style="367" hidden="1"/>
    <col min="868" max="869" width="15.88671875" style="367" hidden="1"/>
    <col min="870" max="875" width="16.109375" style="367" hidden="1"/>
    <col min="876" max="876" width="6.109375" style="367" hidden="1"/>
    <col min="877" max="877" width="3" style="367" hidden="1"/>
    <col min="878" max="1117" width="8.6640625" style="367" hidden="1"/>
    <col min="1118" max="1123" width="14.88671875" style="367" hidden="1"/>
    <col min="1124" max="1125" width="15.88671875" style="367" hidden="1"/>
    <col min="1126" max="1131" width="16.109375" style="367" hidden="1"/>
    <col min="1132" max="1132" width="6.109375" style="367" hidden="1"/>
    <col min="1133" max="1133" width="3" style="367" hidden="1"/>
    <col min="1134" max="1373" width="8.6640625" style="367" hidden="1"/>
    <col min="1374" max="1379" width="14.88671875" style="367" hidden="1"/>
    <col min="1380" max="1381" width="15.88671875" style="367" hidden="1"/>
    <col min="1382" max="1387" width="16.109375" style="367" hidden="1"/>
    <col min="1388" max="1388" width="6.109375" style="367" hidden="1"/>
    <col min="1389" max="1389" width="3" style="367" hidden="1"/>
    <col min="1390" max="1629" width="8.6640625" style="367" hidden="1"/>
    <col min="1630" max="1635" width="14.88671875" style="367" hidden="1"/>
    <col min="1636" max="1637" width="15.88671875" style="367" hidden="1"/>
    <col min="1638" max="1643" width="16.109375" style="367" hidden="1"/>
    <col min="1644" max="1644" width="6.109375" style="367" hidden="1"/>
    <col min="1645" max="1645" width="3" style="367" hidden="1"/>
    <col min="1646" max="1885" width="8.6640625" style="367" hidden="1"/>
    <col min="1886" max="1891" width="14.88671875" style="367" hidden="1"/>
    <col min="1892" max="1893" width="15.88671875" style="367" hidden="1"/>
    <col min="1894" max="1899" width="16.109375" style="367" hidden="1"/>
    <col min="1900" max="1900" width="6.109375" style="367" hidden="1"/>
    <col min="1901" max="1901" width="3" style="367" hidden="1"/>
    <col min="1902" max="2141" width="8.6640625" style="367" hidden="1"/>
    <col min="2142" max="2147" width="14.88671875" style="367" hidden="1"/>
    <col min="2148" max="2149" width="15.88671875" style="367" hidden="1"/>
    <col min="2150" max="2155" width="16.109375" style="367" hidden="1"/>
    <col min="2156" max="2156" width="6.109375" style="367" hidden="1"/>
    <col min="2157" max="2157" width="3" style="367" hidden="1"/>
    <col min="2158" max="2397" width="8.6640625" style="367" hidden="1"/>
    <col min="2398" max="2403" width="14.88671875" style="367" hidden="1"/>
    <col min="2404" max="2405" width="15.88671875" style="367" hidden="1"/>
    <col min="2406" max="2411" width="16.109375" style="367" hidden="1"/>
    <col min="2412" max="2412" width="6.109375" style="367" hidden="1"/>
    <col min="2413" max="2413" width="3" style="367" hidden="1"/>
    <col min="2414" max="2653" width="8.6640625" style="367" hidden="1"/>
    <col min="2654" max="2659" width="14.88671875" style="367" hidden="1"/>
    <col min="2660" max="2661" width="15.88671875" style="367" hidden="1"/>
    <col min="2662" max="2667" width="16.109375" style="367" hidden="1"/>
    <col min="2668" max="2668" width="6.109375" style="367" hidden="1"/>
    <col min="2669" max="2669" width="3" style="367" hidden="1"/>
    <col min="2670" max="2909" width="8.6640625" style="367" hidden="1"/>
    <col min="2910" max="2915" width="14.88671875" style="367" hidden="1"/>
    <col min="2916" max="2917" width="15.88671875" style="367" hidden="1"/>
    <col min="2918" max="2923" width="16.109375" style="367" hidden="1"/>
    <col min="2924" max="2924" width="6.109375" style="367" hidden="1"/>
    <col min="2925" max="2925" width="3" style="367" hidden="1"/>
    <col min="2926" max="3165" width="8.6640625" style="367" hidden="1"/>
    <col min="3166" max="3171" width="14.88671875" style="367" hidden="1"/>
    <col min="3172" max="3173" width="15.88671875" style="367" hidden="1"/>
    <col min="3174" max="3179" width="16.109375" style="367" hidden="1"/>
    <col min="3180" max="3180" width="6.109375" style="367" hidden="1"/>
    <col min="3181" max="3181" width="3" style="367" hidden="1"/>
    <col min="3182" max="3421" width="8.6640625" style="367" hidden="1"/>
    <col min="3422" max="3427" width="14.88671875" style="367" hidden="1"/>
    <col min="3428" max="3429" width="15.88671875" style="367" hidden="1"/>
    <col min="3430" max="3435" width="16.109375" style="367" hidden="1"/>
    <col min="3436" max="3436" width="6.109375" style="367" hidden="1"/>
    <col min="3437" max="3437" width="3" style="367" hidden="1"/>
    <col min="3438" max="3677" width="8.6640625" style="367" hidden="1"/>
    <col min="3678" max="3683" width="14.88671875" style="367" hidden="1"/>
    <col min="3684" max="3685" width="15.88671875" style="367" hidden="1"/>
    <col min="3686" max="3691" width="16.109375" style="367" hidden="1"/>
    <col min="3692" max="3692" width="6.109375" style="367" hidden="1"/>
    <col min="3693" max="3693" width="3" style="367" hidden="1"/>
    <col min="3694" max="3933" width="8.6640625" style="367" hidden="1"/>
    <col min="3934" max="3939" width="14.88671875" style="367" hidden="1"/>
    <col min="3940" max="3941" width="15.88671875" style="367" hidden="1"/>
    <col min="3942" max="3947" width="16.109375" style="367" hidden="1"/>
    <col min="3948" max="3948" width="6.109375" style="367" hidden="1"/>
    <col min="3949" max="3949" width="3" style="367" hidden="1"/>
    <col min="3950" max="4189" width="8.6640625" style="367" hidden="1"/>
    <col min="4190" max="4195" width="14.88671875" style="367" hidden="1"/>
    <col min="4196" max="4197" width="15.88671875" style="367" hidden="1"/>
    <col min="4198" max="4203" width="16.109375" style="367" hidden="1"/>
    <col min="4204" max="4204" width="6.109375" style="367" hidden="1"/>
    <col min="4205" max="4205" width="3" style="367" hidden="1"/>
    <col min="4206" max="4445" width="8.6640625" style="367" hidden="1"/>
    <col min="4446" max="4451" width="14.88671875" style="367" hidden="1"/>
    <col min="4452" max="4453" width="15.88671875" style="367" hidden="1"/>
    <col min="4454" max="4459" width="16.109375" style="367" hidden="1"/>
    <col min="4460" max="4460" width="6.109375" style="367" hidden="1"/>
    <col min="4461" max="4461" width="3" style="367" hidden="1"/>
    <col min="4462" max="4701" width="8.6640625" style="367" hidden="1"/>
    <col min="4702" max="4707" width="14.88671875" style="367" hidden="1"/>
    <col min="4708" max="4709" width="15.88671875" style="367" hidden="1"/>
    <col min="4710" max="4715" width="16.109375" style="367" hidden="1"/>
    <col min="4716" max="4716" width="6.109375" style="367" hidden="1"/>
    <col min="4717" max="4717" width="3" style="367" hidden="1"/>
    <col min="4718" max="4957" width="8.6640625" style="367" hidden="1"/>
    <col min="4958" max="4963" width="14.88671875" style="367" hidden="1"/>
    <col min="4964" max="4965" width="15.88671875" style="367" hidden="1"/>
    <col min="4966" max="4971" width="16.109375" style="367" hidden="1"/>
    <col min="4972" max="4972" width="6.109375" style="367" hidden="1"/>
    <col min="4973" max="4973" width="3" style="367" hidden="1"/>
    <col min="4974" max="5213" width="8.6640625" style="367" hidden="1"/>
    <col min="5214" max="5219" width="14.88671875" style="367" hidden="1"/>
    <col min="5220" max="5221" width="15.88671875" style="367" hidden="1"/>
    <col min="5222" max="5227" width="16.109375" style="367" hidden="1"/>
    <col min="5228" max="5228" width="6.109375" style="367" hidden="1"/>
    <col min="5229" max="5229" width="3" style="367" hidden="1"/>
    <col min="5230" max="5469" width="8.6640625" style="367" hidden="1"/>
    <col min="5470" max="5475" width="14.88671875" style="367" hidden="1"/>
    <col min="5476" max="5477" width="15.88671875" style="367" hidden="1"/>
    <col min="5478" max="5483" width="16.109375" style="367" hidden="1"/>
    <col min="5484" max="5484" width="6.109375" style="367" hidden="1"/>
    <col min="5485" max="5485" width="3" style="367" hidden="1"/>
    <col min="5486" max="5725" width="8.6640625" style="367" hidden="1"/>
    <col min="5726" max="5731" width="14.88671875" style="367" hidden="1"/>
    <col min="5732" max="5733" width="15.88671875" style="367" hidden="1"/>
    <col min="5734" max="5739" width="16.109375" style="367" hidden="1"/>
    <col min="5740" max="5740" width="6.109375" style="367" hidden="1"/>
    <col min="5741" max="5741" width="3" style="367" hidden="1"/>
    <col min="5742" max="5981" width="8.6640625" style="367" hidden="1"/>
    <col min="5982" max="5987" width="14.88671875" style="367" hidden="1"/>
    <col min="5988" max="5989" width="15.88671875" style="367" hidden="1"/>
    <col min="5990" max="5995" width="16.109375" style="367" hidden="1"/>
    <col min="5996" max="5996" width="6.109375" style="367" hidden="1"/>
    <col min="5997" max="5997" width="3" style="367" hidden="1"/>
    <col min="5998" max="6237" width="8.6640625" style="367" hidden="1"/>
    <col min="6238" max="6243" width="14.88671875" style="367" hidden="1"/>
    <col min="6244" max="6245" width="15.88671875" style="367" hidden="1"/>
    <col min="6246" max="6251" width="16.109375" style="367" hidden="1"/>
    <col min="6252" max="6252" width="6.109375" style="367" hidden="1"/>
    <col min="6253" max="6253" width="3" style="367" hidden="1"/>
    <col min="6254" max="6493" width="8.6640625" style="367" hidden="1"/>
    <col min="6494" max="6499" width="14.88671875" style="367" hidden="1"/>
    <col min="6500" max="6501" width="15.88671875" style="367" hidden="1"/>
    <col min="6502" max="6507" width="16.109375" style="367" hidden="1"/>
    <col min="6508" max="6508" width="6.109375" style="367" hidden="1"/>
    <col min="6509" max="6509" width="3" style="367" hidden="1"/>
    <col min="6510" max="6749" width="8.6640625" style="367" hidden="1"/>
    <col min="6750" max="6755" width="14.88671875" style="367" hidden="1"/>
    <col min="6756" max="6757" width="15.88671875" style="367" hidden="1"/>
    <col min="6758" max="6763" width="16.109375" style="367" hidden="1"/>
    <col min="6764" max="6764" width="6.109375" style="367" hidden="1"/>
    <col min="6765" max="6765" width="3" style="367" hidden="1"/>
    <col min="6766" max="7005" width="8.6640625" style="367" hidden="1"/>
    <col min="7006" max="7011" width="14.88671875" style="367" hidden="1"/>
    <col min="7012" max="7013" width="15.88671875" style="367" hidden="1"/>
    <col min="7014" max="7019" width="16.109375" style="367" hidden="1"/>
    <col min="7020" max="7020" width="6.109375" style="367" hidden="1"/>
    <col min="7021" max="7021" width="3" style="367" hidden="1"/>
    <col min="7022" max="7261" width="8.6640625" style="367" hidden="1"/>
    <col min="7262" max="7267" width="14.88671875" style="367" hidden="1"/>
    <col min="7268" max="7269" width="15.88671875" style="367" hidden="1"/>
    <col min="7270" max="7275" width="16.109375" style="367" hidden="1"/>
    <col min="7276" max="7276" width="6.109375" style="367" hidden="1"/>
    <col min="7277" max="7277" width="3" style="367" hidden="1"/>
    <col min="7278" max="7517" width="8.6640625" style="367" hidden="1"/>
    <col min="7518" max="7523" width="14.88671875" style="367" hidden="1"/>
    <col min="7524" max="7525" width="15.88671875" style="367" hidden="1"/>
    <col min="7526" max="7531" width="16.109375" style="367" hidden="1"/>
    <col min="7532" max="7532" width="6.109375" style="367" hidden="1"/>
    <col min="7533" max="7533" width="3" style="367" hidden="1"/>
    <col min="7534" max="7773" width="8.6640625" style="367" hidden="1"/>
    <col min="7774" max="7779" width="14.88671875" style="367" hidden="1"/>
    <col min="7780" max="7781" width="15.88671875" style="367" hidden="1"/>
    <col min="7782" max="7787" width="16.109375" style="367" hidden="1"/>
    <col min="7788" max="7788" width="6.109375" style="367" hidden="1"/>
    <col min="7789" max="7789" width="3" style="367" hidden="1"/>
    <col min="7790" max="8029" width="8.6640625" style="367" hidden="1"/>
    <col min="8030" max="8035" width="14.88671875" style="367" hidden="1"/>
    <col min="8036" max="8037" width="15.88671875" style="367" hidden="1"/>
    <col min="8038" max="8043" width="16.109375" style="367" hidden="1"/>
    <col min="8044" max="8044" width="6.109375" style="367" hidden="1"/>
    <col min="8045" max="8045" width="3" style="367" hidden="1"/>
    <col min="8046" max="8285" width="8.6640625" style="367" hidden="1"/>
    <col min="8286" max="8291" width="14.88671875" style="367" hidden="1"/>
    <col min="8292" max="8293" width="15.88671875" style="367" hidden="1"/>
    <col min="8294" max="8299" width="16.109375" style="367" hidden="1"/>
    <col min="8300" max="8300" width="6.109375" style="367" hidden="1"/>
    <col min="8301" max="8301" width="3" style="367" hidden="1"/>
    <col min="8302" max="8541" width="8.6640625" style="367" hidden="1"/>
    <col min="8542" max="8547" width="14.88671875" style="367" hidden="1"/>
    <col min="8548" max="8549" width="15.88671875" style="367" hidden="1"/>
    <col min="8550" max="8555" width="16.109375" style="367" hidden="1"/>
    <col min="8556" max="8556" width="6.109375" style="367" hidden="1"/>
    <col min="8557" max="8557" width="3" style="367" hidden="1"/>
    <col min="8558" max="8797" width="8.6640625" style="367" hidden="1"/>
    <col min="8798" max="8803" width="14.88671875" style="367" hidden="1"/>
    <col min="8804" max="8805" width="15.88671875" style="367" hidden="1"/>
    <col min="8806" max="8811" width="16.109375" style="367" hidden="1"/>
    <col min="8812" max="8812" width="6.109375" style="367" hidden="1"/>
    <col min="8813" max="8813" width="3" style="367" hidden="1"/>
    <col min="8814" max="9053" width="8.6640625" style="367" hidden="1"/>
    <col min="9054" max="9059" width="14.88671875" style="367" hidden="1"/>
    <col min="9060" max="9061" width="15.88671875" style="367" hidden="1"/>
    <col min="9062" max="9067" width="16.109375" style="367" hidden="1"/>
    <col min="9068" max="9068" width="6.109375" style="367" hidden="1"/>
    <col min="9069" max="9069" width="3" style="367" hidden="1"/>
    <col min="9070" max="9309" width="8.6640625" style="367" hidden="1"/>
    <col min="9310" max="9315" width="14.88671875" style="367" hidden="1"/>
    <col min="9316" max="9317" width="15.88671875" style="367" hidden="1"/>
    <col min="9318" max="9323" width="16.109375" style="367" hidden="1"/>
    <col min="9324" max="9324" width="6.109375" style="367" hidden="1"/>
    <col min="9325" max="9325" width="3" style="367" hidden="1"/>
    <col min="9326" max="9565" width="8.6640625" style="367" hidden="1"/>
    <col min="9566" max="9571" width="14.88671875" style="367" hidden="1"/>
    <col min="9572" max="9573" width="15.88671875" style="367" hidden="1"/>
    <col min="9574" max="9579" width="16.109375" style="367" hidden="1"/>
    <col min="9580" max="9580" width="6.109375" style="367" hidden="1"/>
    <col min="9581" max="9581" width="3" style="367" hidden="1"/>
    <col min="9582" max="9821" width="8.6640625" style="367" hidden="1"/>
    <col min="9822" max="9827" width="14.88671875" style="367" hidden="1"/>
    <col min="9828" max="9829" width="15.88671875" style="367" hidden="1"/>
    <col min="9830" max="9835" width="16.109375" style="367" hidden="1"/>
    <col min="9836" max="9836" width="6.109375" style="367" hidden="1"/>
    <col min="9837" max="9837" width="3" style="367" hidden="1"/>
    <col min="9838" max="10077" width="8.6640625" style="367" hidden="1"/>
    <col min="10078" max="10083" width="14.88671875" style="367" hidden="1"/>
    <col min="10084" max="10085" width="15.88671875" style="367" hidden="1"/>
    <col min="10086" max="10091" width="16.109375" style="367" hidden="1"/>
    <col min="10092" max="10092" width="6.109375" style="367" hidden="1"/>
    <col min="10093" max="10093" width="3" style="367" hidden="1"/>
    <col min="10094" max="10333" width="8.6640625" style="367" hidden="1"/>
    <col min="10334" max="10339" width="14.88671875" style="367" hidden="1"/>
    <col min="10340" max="10341" width="15.88671875" style="367" hidden="1"/>
    <col min="10342" max="10347" width="16.109375" style="367" hidden="1"/>
    <col min="10348" max="10348" width="6.109375" style="367" hidden="1"/>
    <col min="10349" max="10349" width="3" style="367" hidden="1"/>
    <col min="10350" max="10589" width="8.6640625" style="367" hidden="1"/>
    <col min="10590" max="10595" width="14.88671875" style="367" hidden="1"/>
    <col min="10596" max="10597" width="15.88671875" style="367" hidden="1"/>
    <col min="10598" max="10603" width="16.109375" style="367" hidden="1"/>
    <col min="10604" max="10604" width="6.109375" style="367" hidden="1"/>
    <col min="10605" max="10605" width="3" style="367" hidden="1"/>
    <col min="10606" max="10845" width="8.6640625" style="367" hidden="1"/>
    <col min="10846" max="10851" width="14.88671875" style="367" hidden="1"/>
    <col min="10852" max="10853" width="15.88671875" style="367" hidden="1"/>
    <col min="10854" max="10859" width="16.109375" style="367" hidden="1"/>
    <col min="10860" max="10860" width="6.109375" style="367" hidden="1"/>
    <col min="10861" max="10861" width="3" style="367" hidden="1"/>
    <col min="10862" max="11101" width="8.6640625" style="367" hidden="1"/>
    <col min="11102" max="11107" width="14.88671875" style="367" hidden="1"/>
    <col min="11108" max="11109" width="15.88671875" style="367" hidden="1"/>
    <col min="11110" max="11115" width="16.109375" style="367" hidden="1"/>
    <col min="11116" max="11116" width="6.109375" style="367" hidden="1"/>
    <col min="11117" max="11117" width="3" style="367" hidden="1"/>
    <col min="11118" max="11357" width="8.6640625" style="367" hidden="1"/>
    <col min="11358" max="11363" width="14.88671875" style="367" hidden="1"/>
    <col min="11364" max="11365" width="15.88671875" style="367" hidden="1"/>
    <col min="11366" max="11371" width="16.109375" style="367" hidden="1"/>
    <col min="11372" max="11372" width="6.109375" style="367" hidden="1"/>
    <col min="11373" max="11373" width="3" style="367" hidden="1"/>
    <col min="11374" max="11613" width="8.6640625" style="367" hidden="1"/>
    <col min="11614" max="11619" width="14.88671875" style="367" hidden="1"/>
    <col min="11620" max="11621" width="15.88671875" style="367" hidden="1"/>
    <col min="11622" max="11627" width="16.109375" style="367" hidden="1"/>
    <col min="11628" max="11628" width="6.109375" style="367" hidden="1"/>
    <col min="11629" max="11629" width="3" style="367" hidden="1"/>
    <col min="11630" max="11869" width="8.6640625" style="367" hidden="1"/>
    <col min="11870" max="11875" width="14.88671875" style="367" hidden="1"/>
    <col min="11876" max="11877" width="15.88671875" style="367" hidden="1"/>
    <col min="11878" max="11883" width="16.109375" style="367" hidden="1"/>
    <col min="11884" max="11884" width="6.109375" style="367" hidden="1"/>
    <col min="11885" max="11885" width="3" style="367" hidden="1"/>
    <col min="11886" max="12125" width="8.6640625" style="367" hidden="1"/>
    <col min="12126" max="12131" width="14.88671875" style="367" hidden="1"/>
    <col min="12132" max="12133" width="15.88671875" style="367" hidden="1"/>
    <col min="12134" max="12139" width="16.109375" style="367" hidden="1"/>
    <col min="12140" max="12140" width="6.109375" style="367" hidden="1"/>
    <col min="12141" max="12141" width="3" style="367" hidden="1"/>
    <col min="12142" max="12381" width="8.6640625" style="367" hidden="1"/>
    <col min="12382" max="12387" width="14.88671875" style="367" hidden="1"/>
    <col min="12388" max="12389" width="15.88671875" style="367" hidden="1"/>
    <col min="12390" max="12395" width="16.109375" style="367" hidden="1"/>
    <col min="12396" max="12396" width="6.109375" style="367" hidden="1"/>
    <col min="12397" max="12397" width="3" style="367" hidden="1"/>
    <col min="12398" max="12637" width="8.6640625" style="367" hidden="1"/>
    <col min="12638" max="12643" width="14.88671875" style="367" hidden="1"/>
    <col min="12644" max="12645" width="15.88671875" style="367" hidden="1"/>
    <col min="12646" max="12651" width="16.109375" style="367" hidden="1"/>
    <col min="12652" max="12652" width="6.109375" style="367" hidden="1"/>
    <col min="12653" max="12653" width="3" style="367" hidden="1"/>
    <col min="12654" max="12893" width="8.6640625" style="367" hidden="1"/>
    <col min="12894" max="12899" width="14.88671875" style="367" hidden="1"/>
    <col min="12900" max="12901" width="15.88671875" style="367" hidden="1"/>
    <col min="12902" max="12907" width="16.109375" style="367" hidden="1"/>
    <col min="12908" max="12908" width="6.109375" style="367" hidden="1"/>
    <col min="12909" max="12909" width="3" style="367" hidden="1"/>
    <col min="12910" max="13149" width="8.6640625" style="367" hidden="1"/>
    <col min="13150" max="13155" width="14.88671875" style="367" hidden="1"/>
    <col min="13156" max="13157" width="15.88671875" style="367" hidden="1"/>
    <col min="13158" max="13163" width="16.109375" style="367" hidden="1"/>
    <col min="13164" max="13164" width="6.109375" style="367" hidden="1"/>
    <col min="13165" max="13165" width="3" style="367" hidden="1"/>
    <col min="13166" max="13405" width="8.6640625" style="367" hidden="1"/>
    <col min="13406" max="13411" width="14.88671875" style="367" hidden="1"/>
    <col min="13412" max="13413" width="15.88671875" style="367" hidden="1"/>
    <col min="13414" max="13419" width="16.109375" style="367" hidden="1"/>
    <col min="13420" max="13420" width="6.109375" style="367" hidden="1"/>
    <col min="13421" max="13421" width="3" style="367" hidden="1"/>
    <col min="13422" max="13661" width="8.6640625" style="367" hidden="1"/>
    <col min="13662" max="13667" width="14.88671875" style="367" hidden="1"/>
    <col min="13668" max="13669" width="15.88671875" style="367" hidden="1"/>
    <col min="13670" max="13675" width="16.109375" style="367" hidden="1"/>
    <col min="13676" max="13676" width="6.109375" style="367" hidden="1"/>
    <col min="13677" max="13677" width="3" style="367" hidden="1"/>
    <col min="13678" max="13917" width="8.6640625" style="367" hidden="1"/>
    <col min="13918" max="13923" width="14.88671875" style="367" hidden="1"/>
    <col min="13924" max="13925" width="15.88671875" style="367" hidden="1"/>
    <col min="13926" max="13931" width="16.109375" style="367" hidden="1"/>
    <col min="13932" max="13932" width="6.109375" style="367" hidden="1"/>
    <col min="13933" max="13933" width="3" style="367" hidden="1"/>
    <col min="13934" max="14173" width="8.6640625" style="367" hidden="1"/>
    <col min="14174" max="14179" width="14.88671875" style="367" hidden="1"/>
    <col min="14180" max="14181" width="15.88671875" style="367" hidden="1"/>
    <col min="14182" max="14187" width="16.109375" style="367" hidden="1"/>
    <col min="14188" max="14188" width="6.109375" style="367" hidden="1"/>
    <col min="14189" max="14189" width="3" style="367" hidden="1"/>
    <col min="14190" max="14429" width="8.6640625" style="367" hidden="1"/>
    <col min="14430" max="14435" width="14.88671875" style="367" hidden="1"/>
    <col min="14436" max="14437" width="15.88671875" style="367" hidden="1"/>
    <col min="14438" max="14443" width="16.109375" style="367" hidden="1"/>
    <col min="14444" max="14444" width="6.109375" style="367" hidden="1"/>
    <col min="14445" max="14445" width="3" style="367" hidden="1"/>
    <col min="14446" max="14685" width="8.6640625" style="367" hidden="1"/>
    <col min="14686" max="14691" width="14.88671875" style="367" hidden="1"/>
    <col min="14692" max="14693" width="15.88671875" style="367" hidden="1"/>
    <col min="14694" max="14699" width="16.109375" style="367" hidden="1"/>
    <col min="14700" max="14700" width="6.109375" style="367" hidden="1"/>
    <col min="14701" max="14701" width="3" style="367" hidden="1"/>
    <col min="14702" max="14941" width="8.6640625" style="367" hidden="1"/>
    <col min="14942" max="14947" width="14.88671875" style="367" hidden="1"/>
    <col min="14948" max="14949" width="15.88671875" style="367" hidden="1"/>
    <col min="14950" max="14955" width="16.109375" style="367" hidden="1"/>
    <col min="14956" max="14956" width="6.109375" style="367" hidden="1"/>
    <col min="14957" max="14957" width="3" style="367" hidden="1"/>
    <col min="14958" max="15197" width="8.6640625" style="367" hidden="1"/>
    <col min="15198" max="15203" width="14.88671875" style="367" hidden="1"/>
    <col min="15204" max="15205" width="15.88671875" style="367" hidden="1"/>
    <col min="15206" max="15211" width="16.109375" style="367" hidden="1"/>
    <col min="15212" max="15212" width="6.109375" style="367" hidden="1"/>
    <col min="15213" max="15213" width="3" style="367" hidden="1"/>
    <col min="15214" max="15453" width="8.6640625" style="367" hidden="1"/>
    <col min="15454" max="15459" width="14.88671875" style="367" hidden="1"/>
    <col min="15460" max="15461" width="15.88671875" style="367" hidden="1"/>
    <col min="15462" max="15467" width="16.109375" style="367" hidden="1"/>
    <col min="15468" max="15468" width="6.109375" style="367" hidden="1"/>
    <col min="15469" max="15469" width="3" style="367" hidden="1"/>
    <col min="15470" max="15709" width="8.6640625" style="367" hidden="1"/>
    <col min="15710" max="15715" width="14.88671875" style="367" hidden="1"/>
    <col min="15716" max="15717" width="15.88671875" style="367" hidden="1"/>
    <col min="15718" max="15723" width="16.109375" style="367" hidden="1"/>
    <col min="15724" max="15724" width="6.109375" style="367" hidden="1"/>
    <col min="15725" max="15725" width="3" style="367" hidden="1"/>
    <col min="15726" max="15965" width="8.6640625" style="367" hidden="1"/>
    <col min="15966" max="15971" width="14.88671875" style="367" hidden="1"/>
    <col min="15972" max="15973" width="15.88671875" style="367" hidden="1"/>
    <col min="15974" max="15979" width="16.109375" style="367" hidden="1"/>
    <col min="15980" max="15980" width="6.109375" style="367" hidden="1"/>
    <col min="15981" max="15981" width="3" style="367" hidden="1"/>
    <col min="15982" max="16221" width="8.6640625" style="367" hidden="1"/>
    <col min="16222" max="16227" width="14.88671875" style="367" hidden="1"/>
    <col min="16228" max="16229" width="15.88671875" style="367" hidden="1"/>
    <col min="16230" max="16235" width="16.109375" style="367" hidden="1"/>
    <col min="16236" max="16236" width="6.109375" style="367" hidden="1"/>
    <col min="16237" max="16237" width="3" style="367" hidden="1"/>
    <col min="16238" max="16384" width="8.6640625" style="367" hidden="1"/>
  </cols>
  <sheetData>
    <row r="1" spans="1:143" ht="42.75" customHeight="1" x14ac:dyDescent="0.2">
      <c r="A1" s="365"/>
      <c r="B1" s="366"/>
      <c r="DD1" s="367"/>
      <c r="DE1" s="367"/>
    </row>
    <row r="2" spans="1:143" ht="25.5" customHeight="1" x14ac:dyDescent="0.2">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2">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ht="13.2" x14ac:dyDescent="0.2">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ht="13.2" x14ac:dyDescent="0.2">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ht="13.2" x14ac:dyDescent="0.2">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367"/>
      <c r="DE19" s="367"/>
    </row>
    <row r="20" spans="1:351" ht="13.2" x14ac:dyDescent="0.2">
      <c r="DD20" s="367"/>
      <c r="DE20" s="367"/>
    </row>
    <row r="21" spans="1:351" ht="16.2"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6.2" x14ac:dyDescent="0.2">
      <c r="B22" s="374"/>
      <c r="MM22" s="373"/>
    </row>
    <row r="23" spans="1:351" ht="13.2" x14ac:dyDescent="0.2">
      <c r="B23" s="374"/>
    </row>
    <row r="24" spans="1:351" ht="13.2" x14ac:dyDescent="0.2">
      <c r="B24" s="374"/>
    </row>
    <row r="25" spans="1:351" ht="13.2" x14ac:dyDescent="0.2">
      <c r="B25" s="374"/>
    </row>
    <row r="26" spans="1:351" ht="13.2" x14ac:dyDescent="0.2">
      <c r="B26" s="374"/>
    </row>
    <row r="27" spans="1:351" ht="13.2" x14ac:dyDescent="0.2">
      <c r="B27" s="374"/>
    </row>
    <row r="28" spans="1:351" ht="13.2" x14ac:dyDescent="0.2">
      <c r="B28" s="374"/>
    </row>
    <row r="29" spans="1:351" ht="13.2" x14ac:dyDescent="0.2">
      <c r="B29" s="374"/>
    </row>
    <row r="30" spans="1:351" ht="13.2" x14ac:dyDescent="0.2">
      <c r="B30" s="374"/>
    </row>
    <row r="31" spans="1:351" ht="13.2" x14ac:dyDescent="0.2">
      <c r="B31" s="374"/>
    </row>
    <row r="32" spans="1:351" ht="13.2" x14ac:dyDescent="0.2">
      <c r="B32" s="374"/>
    </row>
    <row r="33" spans="2:109" ht="13.2" x14ac:dyDescent="0.2">
      <c r="B33" s="374"/>
    </row>
    <row r="34" spans="2:109" ht="13.2" x14ac:dyDescent="0.2">
      <c r="B34" s="374"/>
    </row>
    <row r="35" spans="2:109" ht="13.2" x14ac:dyDescent="0.2">
      <c r="B35" s="374"/>
    </row>
    <row r="36" spans="2:109" ht="13.2" x14ac:dyDescent="0.2">
      <c r="B36" s="374"/>
    </row>
    <row r="37" spans="2:109" ht="13.2" x14ac:dyDescent="0.2">
      <c r="B37" s="374"/>
    </row>
    <row r="38" spans="2:109" ht="13.2" x14ac:dyDescent="0.2">
      <c r="B38" s="374"/>
    </row>
    <row r="39" spans="2:109" ht="13.2" x14ac:dyDescent="0.2">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ht="13.2" x14ac:dyDescent="0.2">
      <c r="B40" s="379"/>
      <c r="DD40" s="379"/>
      <c r="DE40" s="367"/>
    </row>
    <row r="41" spans="2:109" ht="16.2" x14ac:dyDescent="0.2">
      <c r="B41" s="380" t="s">
        <v>590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2" x14ac:dyDescent="0.2">
      <c r="B42" s="374"/>
      <c r="G42" s="381"/>
      <c r="I42" s="382"/>
      <c r="J42" s="382"/>
      <c r="K42" s="382"/>
      <c r="AM42" s="381"/>
      <c r="AN42" s="381" t="s">
        <v>591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2">
      <c r="B43" s="374"/>
      <c r="AN43" s="1283" t="s">
        <v>592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ht="13.2" x14ac:dyDescent="0.2">
      <c r="B49" s="374"/>
      <c r="AN49" s="367" t="s">
        <v>593</v>
      </c>
    </row>
    <row r="50" spans="1:109" ht="13.2" x14ac:dyDescent="0.2">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550</v>
      </c>
      <c r="BQ50" s="1279"/>
      <c r="BR50" s="1279"/>
      <c r="BS50" s="1279"/>
      <c r="BT50" s="1279"/>
      <c r="BU50" s="1279"/>
      <c r="BV50" s="1279"/>
      <c r="BW50" s="1279"/>
      <c r="BX50" s="1279" t="s">
        <v>551</v>
      </c>
      <c r="BY50" s="1279"/>
      <c r="BZ50" s="1279"/>
      <c r="CA50" s="1279"/>
      <c r="CB50" s="1279"/>
      <c r="CC50" s="1279"/>
      <c r="CD50" s="1279"/>
      <c r="CE50" s="1279"/>
      <c r="CF50" s="1279" t="s">
        <v>552</v>
      </c>
      <c r="CG50" s="1279"/>
      <c r="CH50" s="1279"/>
      <c r="CI50" s="1279"/>
      <c r="CJ50" s="1279"/>
      <c r="CK50" s="1279"/>
      <c r="CL50" s="1279"/>
      <c r="CM50" s="1279"/>
      <c r="CN50" s="1279" t="s">
        <v>553</v>
      </c>
      <c r="CO50" s="1279"/>
      <c r="CP50" s="1279"/>
      <c r="CQ50" s="1279"/>
      <c r="CR50" s="1279"/>
      <c r="CS50" s="1279"/>
      <c r="CT50" s="1279"/>
      <c r="CU50" s="1279"/>
      <c r="CV50" s="1279" t="s">
        <v>554</v>
      </c>
      <c r="CW50" s="1279"/>
      <c r="CX50" s="1279"/>
      <c r="CY50" s="1279"/>
      <c r="CZ50" s="1279"/>
      <c r="DA50" s="1279"/>
      <c r="DB50" s="1279"/>
      <c r="DC50" s="1279"/>
    </row>
    <row r="51" spans="1:109" ht="13.5" customHeight="1" x14ac:dyDescent="0.2">
      <c r="B51" s="374"/>
      <c r="G51" s="1293"/>
      <c r="H51" s="1293"/>
      <c r="I51" s="1294"/>
      <c r="J51" s="1294"/>
      <c r="K51" s="1292"/>
      <c r="L51" s="1292"/>
      <c r="M51" s="1292"/>
      <c r="N51" s="1292"/>
      <c r="AM51" s="383"/>
      <c r="AN51" s="1282" t="s">
        <v>594</v>
      </c>
      <c r="AO51" s="1282"/>
      <c r="AP51" s="1282"/>
      <c r="AQ51" s="1282"/>
      <c r="AR51" s="1282"/>
      <c r="AS51" s="1282"/>
      <c r="AT51" s="1282"/>
      <c r="AU51" s="1282"/>
      <c r="AV51" s="1282"/>
      <c r="AW51" s="1282"/>
      <c r="AX51" s="1282"/>
      <c r="AY51" s="1282"/>
      <c r="AZ51" s="1282"/>
      <c r="BA51" s="1282"/>
      <c r="BB51" s="1282" t="s">
        <v>595</v>
      </c>
      <c r="BC51" s="1282"/>
      <c r="BD51" s="1282"/>
      <c r="BE51" s="1282"/>
      <c r="BF51" s="1282"/>
      <c r="BG51" s="1282"/>
      <c r="BH51" s="1282"/>
      <c r="BI51" s="1282"/>
      <c r="BJ51" s="1282"/>
      <c r="BK51" s="1282"/>
      <c r="BL51" s="1282"/>
      <c r="BM51" s="1282"/>
      <c r="BN51" s="1282"/>
      <c r="BO51" s="1282"/>
      <c r="BP51" s="1281"/>
      <c r="BQ51" s="1280"/>
      <c r="BR51" s="1280"/>
      <c r="BS51" s="1280"/>
      <c r="BT51" s="1280"/>
      <c r="BU51" s="1280"/>
      <c r="BV51" s="1280"/>
      <c r="BW51" s="1280"/>
      <c r="BX51" s="1281"/>
      <c r="BY51" s="1280"/>
      <c r="BZ51" s="1280"/>
      <c r="CA51" s="1280"/>
      <c r="CB51" s="1280"/>
      <c r="CC51" s="1280"/>
      <c r="CD51" s="1280"/>
      <c r="CE51" s="1280"/>
      <c r="CF51" s="1280">
        <v>19.7</v>
      </c>
      <c r="CG51" s="1280"/>
      <c r="CH51" s="1280"/>
      <c r="CI51" s="1280"/>
      <c r="CJ51" s="1280"/>
      <c r="CK51" s="1280"/>
      <c r="CL51" s="1280"/>
      <c r="CM51" s="1280"/>
      <c r="CN51" s="1280">
        <v>0.9</v>
      </c>
      <c r="CO51" s="1280"/>
      <c r="CP51" s="1280"/>
      <c r="CQ51" s="1280"/>
      <c r="CR51" s="1280"/>
      <c r="CS51" s="1280"/>
      <c r="CT51" s="1280"/>
      <c r="CU51" s="1280"/>
      <c r="CV51" s="1280"/>
      <c r="CW51" s="1280"/>
      <c r="CX51" s="1280"/>
      <c r="CY51" s="1280"/>
      <c r="CZ51" s="1280"/>
      <c r="DA51" s="1280"/>
      <c r="DB51" s="1280"/>
      <c r="DC51" s="1280"/>
    </row>
    <row r="52" spans="1:109" ht="13.2" x14ac:dyDescent="0.2">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2" x14ac:dyDescent="0.2">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596</v>
      </c>
      <c r="BC53" s="1282"/>
      <c r="BD53" s="1282"/>
      <c r="BE53" s="1282"/>
      <c r="BF53" s="1282"/>
      <c r="BG53" s="1282"/>
      <c r="BH53" s="1282"/>
      <c r="BI53" s="1282"/>
      <c r="BJ53" s="1282"/>
      <c r="BK53" s="1282"/>
      <c r="BL53" s="1282"/>
      <c r="BM53" s="1282"/>
      <c r="BN53" s="1282"/>
      <c r="BO53" s="1282"/>
      <c r="BP53" s="1281"/>
      <c r="BQ53" s="1280"/>
      <c r="BR53" s="1280"/>
      <c r="BS53" s="1280"/>
      <c r="BT53" s="1280"/>
      <c r="BU53" s="1280"/>
      <c r="BV53" s="1280"/>
      <c r="BW53" s="1280"/>
      <c r="BX53" s="1281"/>
      <c r="BY53" s="1280"/>
      <c r="BZ53" s="1280"/>
      <c r="CA53" s="1280"/>
      <c r="CB53" s="1280"/>
      <c r="CC53" s="1280"/>
      <c r="CD53" s="1280"/>
      <c r="CE53" s="1280"/>
      <c r="CF53" s="1280">
        <v>45.8</v>
      </c>
      <c r="CG53" s="1280"/>
      <c r="CH53" s="1280"/>
      <c r="CI53" s="1280"/>
      <c r="CJ53" s="1280"/>
      <c r="CK53" s="1280"/>
      <c r="CL53" s="1280"/>
      <c r="CM53" s="1280"/>
      <c r="CN53" s="1280">
        <v>45.4</v>
      </c>
      <c r="CO53" s="1280"/>
      <c r="CP53" s="1280"/>
      <c r="CQ53" s="1280"/>
      <c r="CR53" s="1280"/>
      <c r="CS53" s="1280"/>
      <c r="CT53" s="1280"/>
      <c r="CU53" s="1280"/>
      <c r="CV53" s="1280">
        <v>46.5</v>
      </c>
      <c r="CW53" s="1280"/>
      <c r="CX53" s="1280"/>
      <c r="CY53" s="1280"/>
      <c r="CZ53" s="1280"/>
      <c r="DA53" s="1280"/>
      <c r="DB53" s="1280"/>
      <c r="DC53" s="1280"/>
    </row>
    <row r="54" spans="1:109" ht="13.2" x14ac:dyDescent="0.2">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2" x14ac:dyDescent="0.2">
      <c r="A55" s="382"/>
      <c r="B55" s="374"/>
      <c r="G55" s="1275"/>
      <c r="H55" s="1275"/>
      <c r="I55" s="1275"/>
      <c r="J55" s="1275"/>
      <c r="K55" s="1292"/>
      <c r="L55" s="1292"/>
      <c r="M55" s="1292"/>
      <c r="N55" s="1292"/>
      <c r="AN55" s="1279" t="s">
        <v>597</v>
      </c>
      <c r="AO55" s="1279"/>
      <c r="AP55" s="1279"/>
      <c r="AQ55" s="1279"/>
      <c r="AR55" s="1279"/>
      <c r="AS55" s="1279"/>
      <c r="AT55" s="1279"/>
      <c r="AU55" s="1279"/>
      <c r="AV55" s="1279"/>
      <c r="AW55" s="1279"/>
      <c r="AX55" s="1279"/>
      <c r="AY55" s="1279"/>
      <c r="AZ55" s="1279"/>
      <c r="BA55" s="1279"/>
      <c r="BB55" s="1282" t="s">
        <v>598</v>
      </c>
      <c r="BC55" s="1282"/>
      <c r="BD55" s="1282"/>
      <c r="BE55" s="1282"/>
      <c r="BF55" s="1282"/>
      <c r="BG55" s="1282"/>
      <c r="BH55" s="1282"/>
      <c r="BI55" s="1282"/>
      <c r="BJ55" s="1282"/>
      <c r="BK55" s="1282"/>
      <c r="BL55" s="1282"/>
      <c r="BM55" s="1282"/>
      <c r="BN55" s="1282"/>
      <c r="BO55" s="1282"/>
      <c r="BP55" s="1281"/>
      <c r="BQ55" s="1280"/>
      <c r="BR55" s="1280"/>
      <c r="BS55" s="1280"/>
      <c r="BT55" s="1280"/>
      <c r="BU55" s="1280"/>
      <c r="BV55" s="1280"/>
      <c r="BW55" s="1280"/>
      <c r="BX55" s="1281"/>
      <c r="BY55" s="1280"/>
      <c r="BZ55" s="1280"/>
      <c r="CA55" s="1280"/>
      <c r="CB55" s="1280"/>
      <c r="CC55" s="1280"/>
      <c r="CD55" s="1280"/>
      <c r="CE55" s="1280"/>
      <c r="CF55" s="1280">
        <v>0</v>
      </c>
      <c r="CG55" s="1280"/>
      <c r="CH55" s="1280"/>
      <c r="CI55" s="1280"/>
      <c r="CJ55" s="1280"/>
      <c r="CK55" s="1280"/>
      <c r="CL55" s="1280"/>
      <c r="CM55" s="1280"/>
      <c r="CN55" s="1280">
        <v>0</v>
      </c>
      <c r="CO55" s="1280"/>
      <c r="CP55" s="1280"/>
      <c r="CQ55" s="1280"/>
      <c r="CR55" s="1280"/>
      <c r="CS55" s="1280"/>
      <c r="CT55" s="1280"/>
      <c r="CU55" s="1280"/>
      <c r="CV55" s="1280">
        <v>0</v>
      </c>
      <c r="CW55" s="1280"/>
      <c r="CX55" s="1280"/>
      <c r="CY55" s="1280"/>
      <c r="CZ55" s="1280"/>
      <c r="DA55" s="1280"/>
      <c r="DB55" s="1280"/>
      <c r="DC55" s="1280"/>
    </row>
    <row r="56" spans="1:109" ht="13.2" x14ac:dyDescent="0.2">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ht="13.2" x14ac:dyDescent="0.2">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596</v>
      </c>
      <c r="BC57" s="1282"/>
      <c r="BD57" s="1282"/>
      <c r="BE57" s="1282"/>
      <c r="BF57" s="1282"/>
      <c r="BG57" s="1282"/>
      <c r="BH57" s="1282"/>
      <c r="BI57" s="1282"/>
      <c r="BJ57" s="1282"/>
      <c r="BK57" s="1282"/>
      <c r="BL57" s="1282"/>
      <c r="BM57" s="1282"/>
      <c r="BN57" s="1282"/>
      <c r="BO57" s="1282"/>
      <c r="BP57" s="1281"/>
      <c r="BQ57" s="1280"/>
      <c r="BR57" s="1280"/>
      <c r="BS57" s="1280"/>
      <c r="BT57" s="1280"/>
      <c r="BU57" s="1280"/>
      <c r="BV57" s="1280"/>
      <c r="BW57" s="1280"/>
      <c r="BX57" s="1281"/>
      <c r="BY57" s="1280"/>
      <c r="BZ57" s="1280"/>
      <c r="CA57" s="1280"/>
      <c r="CB57" s="1280"/>
      <c r="CC57" s="1280"/>
      <c r="CD57" s="1280"/>
      <c r="CE57" s="1280"/>
      <c r="CF57" s="1280">
        <v>54.2</v>
      </c>
      <c r="CG57" s="1280"/>
      <c r="CH57" s="1280"/>
      <c r="CI57" s="1280"/>
      <c r="CJ57" s="1280"/>
      <c r="CK57" s="1280"/>
      <c r="CL57" s="1280"/>
      <c r="CM57" s="1280"/>
      <c r="CN57" s="1280">
        <v>56.3</v>
      </c>
      <c r="CO57" s="1280"/>
      <c r="CP57" s="1280"/>
      <c r="CQ57" s="1280"/>
      <c r="CR57" s="1280"/>
      <c r="CS57" s="1280"/>
      <c r="CT57" s="1280"/>
      <c r="CU57" s="1280"/>
      <c r="CV57" s="1280">
        <v>56.7</v>
      </c>
      <c r="CW57" s="1280"/>
      <c r="CX57" s="1280"/>
      <c r="CY57" s="1280"/>
      <c r="CZ57" s="1280"/>
      <c r="DA57" s="1280"/>
      <c r="DB57" s="1280"/>
      <c r="DC57" s="1280"/>
      <c r="DD57" s="387"/>
      <c r="DE57" s="386"/>
    </row>
    <row r="58" spans="1:109" s="382" customFormat="1" ht="13.2" x14ac:dyDescent="0.2">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ht="13.2" x14ac:dyDescent="0.2">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ht="13.2" x14ac:dyDescent="0.2">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ht="13.2" x14ac:dyDescent="0.2">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ht="13.2" x14ac:dyDescent="0.2">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6.2" x14ac:dyDescent="0.2">
      <c r="B63" s="393" t="s">
        <v>599</v>
      </c>
    </row>
    <row r="64" spans="1:109" ht="13.2" x14ac:dyDescent="0.2">
      <c r="B64" s="374"/>
      <c r="G64" s="381"/>
      <c r="I64" s="394"/>
      <c r="J64" s="394"/>
      <c r="K64" s="394"/>
      <c r="L64" s="394"/>
      <c r="M64" s="394"/>
      <c r="N64" s="395"/>
      <c r="AM64" s="381"/>
      <c r="AN64" s="381" t="s">
        <v>591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2" x14ac:dyDescent="0.2">
      <c r="B65" s="374"/>
      <c r="AN65" s="1296" t="s">
        <v>602</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ht="13.2" x14ac:dyDescent="0.2">
      <c r="B66" s="374"/>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ht="13.2" x14ac:dyDescent="0.2">
      <c r="B67" s="374"/>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ht="13.2" x14ac:dyDescent="0.2">
      <c r="B68" s="374"/>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ht="13.2" x14ac:dyDescent="0.2">
      <c r="B69" s="374"/>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ht="13.2" x14ac:dyDescent="0.2">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ht="13.2" x14ac:dyDescent="0.2">
      <c r="B71" s="374"/>
      <c r="G71" s="399"/>
      <c r="I71" s="400"/>
      <c r="J71" s="397"/>
      <c r="K71" s="397"/>
      <c r="L71" s="398"/>
      <c r="M71" s="397"/>
      <c r="N71" s="398"/>
      <c r="AM71" s="399"/>
      <c r="AN71" s="367" t="s">
        <v>593</v>
      </c>
    </row>
    <row r="72" spans="2:107" ht="13.2" x14ac:dyDescent="0.2">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550</v>
      </c>
      <c r="BQ72" s="1279"/>
      <c r="BR72" s="1279"/>
      <c r="BS72" s="1279"/>
      <c r="BT72" s="1279"/>
      <c r="BU72" s="1279"/>
      <c r="BV72" s="1279"/>
      <c r="BW72" s="1279"/>
      <c r="BX72" s="1279" t="s">
        <v>551</v>
      </c>
      <c r="BY72" s="1279"/>
      <c r="BZ72" s="1279"/>
      <c r="CA72" s="1279"/>
      <c r="CB72" s="1279"/>
      <c r="CC72" s="1279"/>
      <c r="CD72" s="1279"/>
      <c r="CE72" s="1279"/>
      <c r="CF72" s="1279" t="s">
        <v>552</v>
      </c>
      <c r="CG72" s="1279"/>
      <c r="CH72" s="1279"/>
      <c r="CI72" s="1279"/>
      <c r="CJ72" s="1279"/>
      <c r="CK72" s="1279"/>
      <c r="CL72" s="1279"/>
      <c r="CM72" s="1279"/>
      <c r="CN72" s="1279" t="s">
        <v>553</v>
      </c>
      <c r="CO72" s="1279"/>
      <c r="CP72" s="1279"/>
      <c r="CQ72" s="1279"/>
      <c r="CR72" s="1279"/>
      <c r="CS72" s="1279"/>
      <c r="CT72" s="1279"/>
      <c r="CU72" s="1279"/>
      <c r="CV72" s="1279" t="s">
        <v>554</v>
      </c>
      <c r="CW72" s="1279"/>
      <c r="CX72" s="1279"/>
      <c r="CY72" s="1279"/>
      <c r="CZ72" s="1279"/>
      <c r="DA72" s="1279"/>
      <c r="DB72" s="1279"/>
      <c r="DC72" s="1279"/>
    </row>
    <row r="73" spans="2:107" ht="13.2" x14ac:dyDescent="0.2">
      <c r="B73" s="374"/>
      <c r="G73" s="1293"/>
      <c r="H73" s="1293"/>
      <c r="I73" s="1293"/>
      <c r="J73" s="1293"/>
      <c r="K73" s="1305"/>
      <c r="L73" s="1305"/>
      <c r="M73" s="1305"/>
      <c r="N73" s="1305"/>
      <c r="AM73" s="383"/>
      <c r="AN73" s="1282" t="s">
        <v>594</v>
      </c>
      <c r="AO73" s="1282"/>
      <c r="AP73" s="1282"/>
      <c r="AQ73" s="1282"/>
      <c r="AR73" s="1282"/>
      <c r="AS73" s="1282"/>
      <c r="AT73" s="1282"/>
      <c r="AU73" s="1282"/>
      <c r="AV73" s="1282"/>
      <c r="AW73" s="1282"/>
      <c r="AX73" s="1282"/>
      <c r="AY73" s="1282"/>
      <c r="AZ73" s="1282"/>
      <c r="BA73" s="1282"/>
      <c r="BB73" s="1282" t="s">
        <v>598</v>
      </c>
      <c r="BC73" s="1282"/>
      <c r="BD73" s="1282"/>
      <c r="BE73" s="1282"/>
      <c r="BF73" s="1282"/>
      <c r="BG73" s="1282"/>
      <c r="BH73" s="1282"/>
      <c r="BI73" s="1282"/>
      <c r="BJ73" s="1282"/>
      <c r="BK73" s="1282"/>
      <c r="BL73" s="1282"/>
      <c r="BM73" s="1282"/>
      <c r="BN73" s="1282"/>
      <c r="BO73" s="1282"/>
      <c r="BP73" s="1280">
        <v>0.1</v>
      </c>
      <c r="BQ73" s="1280"/>
      <c r="BR73" s="1280"/>
      <c r="BS73" s="1280"/>
      <c r="BT73" s="1280"/>
      <c r="BU73" s="1280"/>
      <c r="BV73" s="1280"/>
      <c r="BW73" s="1280"/>
      <c r="BX73" s="1280">
        <v>12</v>
      </c>
      <c r="BY73" s="1280"/>
      <c r="BZ73" s="1280"/>
      <c r="CA73" s="1280"/>
      <c r="CB73" s="1280"/>
      <c r="CC73" s="1280"/>
      <c r="CD73" s="1280"/>
      <c r="CE73" s="1280"/>
      <c r="CF73" s="1280">
        <v>19.7</v>
      </c>
      <c r="CG73" s="1280"/>
      <c r="CH73" s="1280"/>
      <c r="CI73" s="1280"/>
      <c r="CJ73" s="1280"/>
      <c r="CK73" s="1280"/>
      <c r="CL73" s="1280"/>
      <c r="CM73" s="1280"/>
      <c r="CN73" s="1280">
        <v>0.9</v>
      </c>
      <c r="CO73" s="1280"/>
      <c r="CP73" s="1280"/>
      <c r="CQ73" s="1280"/>
      <c r="CR73" s="1280"/>
      <c r="CS73" s="1280"/>
      <c r="CT73" s="1280"/>
      <c r="CU73" s="1280"/>
      <c r="CV73" s="1280"/>
      <c r="CW73" s="1280"/>
      <c r="CX73" s="1280"/>
      <c r="CY73" s="1280"/>
      <c r="CZ73" s="1280"/>
      <c r="DA73" s="1280"/>
      <c r="DB73" s="1280"/>
      <c r="DC73" s="1280"/>
    </row>
    <row r="74" spans="2:107" ht="13.2" x14ac:dyDescent="0.2">
      <c r="B74" s="374"/>
      <c r="G74" s="1293"/>
      <c r="H74" s="1293"/>
      <c r="I74" s="1293"/>
      <c r="J74" s="1293"/>
      <c r="K74" s="1305"/>
      <c r="L74" s="1305"/>
      <c r="M74" s="1305"/>
      <c r="N74" s="1305"/>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2" x14ac:dyDescent="0.2">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600</v>
      </c>
      <c r="BC75" s="1282"/>
      <c r="BD75" s="1282"/>
      <c r="BE75" s="1282"/>
      <c r="BF75" s="1282"/>
      <c r="BG75" s="1282"/>
      <c r="BH75" s="1282"/>
      <c r="BI75" s="1282"/>
      <c r="BJ75" s="1282"/>
      <c r="BK75" s="1282"/>
      <c r="BL75" s="1282"/>
      <c r="BM75" s="1282"/>
      <c r="BN75" s="1282"/>
      <c r="BO75" s="1282"/>
      <c r="BP75" s="1280">
        <v>10.8</v>
      </c>
      <c r="BQ75" s="1280"/>
      <c r="BR75" s="1280"/>
      <c r="BS75" s="1280"/>
      <c r="BT75" s="1280"/>
      <c r="BU75" s="1280"/>
      <c r="BV75" s="1280"/>
      <c r="BW75" s="1280"/>
      <c r="BX75" s="1280">
        <v>10.7</v>
      </c>
      <c r="BY75" s="1280"/>
      <c r="BZ75" s="1280"/>
      <c r="CA75" s="1280"/>
      <c r="CB75" s="1280"/>
      <c r="CC75" s="1280"/>
      <c r="CD75" s="1280"/>
      <c r="CE75" s="1280"/>
      <c r="CF75" s="1280">
        <v>11.1</v>
      </c>
      <c r="CG75" s="1280"/>
      <c r="CH75" s="1280"/>
      <c r="CI75" s="1280"/>
      <c r="CJ75" s="1280"/>
      <c r="CK75" s="1280"/>
      <c r="CL75" s="1280"/>
      <c r="CM75" s="1280"/>
      <c r="CN75" s="1280">
        <v>11.6</v>
      </c>
      <c r="CO75" s="1280"/>
      <c r="CP75" s="1280"/>
      <c r="CQ75" s="1280"/>
      <c r="CR75" s="1280"/>
      <c r="CS75" s="1280"/>
      <c r="CT75" s="1280"/>
      <c r="CU75" s="1280"/>
      <c r="CV75" s="1280">
        <v>12</v>
      </c>
      <c r="CW75" s="1280"/>
      <c r="CX75" s="1280"/>
      <c r="CY75" s="1280"/>
      <c r="CZ75" s="1280"/>
      <c r="DA75" s="1280"/>
      <c r="DB75" s="1280"/>
      <c r="DC75" s="1280"/>
    </row>
    <row r="76" spans="2:107" ht="13.2" x14ac:dyDescent="0.2">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2" x14ac:dyDescent="0.2">
      <c r="B77" s="374"/>
      <c r="G77" s="1275"/>
      <c r="H77" s="1275"/>
      <c r="I77" s="1275"/>
      <c r="J77" s="1275"/>
      <c r="K77" s="1305"/>
      <c r="L77" s="1305"/>
      <c r="M77" s="1305"/>
      <c r="N77" s="1305"/>
      <c r="AN77" s="1279" t="s">
        <v>597</v>
      </c>
      <c r="AO77" s="1279"/>
      <c r="AP77" s="1279"/>
      <c r="AQ77" s="1279"/>
      <c r="AR77" s="1279"/>
      <c r="AS77" s="1279"/>
      <c r="AT77" s="1279"/>
      <c r="AU77" s="1279"/>
      <c r="AV77" s="1279"/>
      <c r="AW77" s="1279"/>
      <c r="AX77" s="1279"/>
      <c r="AY77" s="1279"/>
      <c r="AZ77" s="1279"/>
      <c r="BA77" s="1279"/>
      <c r="BB77" s="1282" t="s">
        <v>598</v>
      </c>
      <c r="BC77" s="1282"/>
      <c r="BD77" s="1282"/>
      <c r="BE77" s="1282"/>
      <c r="BF77" s="1282"/>
      <c r="BG77" s="1282"/>
      <c r="BH77" s="1282"/>
      <c r="BI77" s="1282"/>
      <c r="BJ77" s="1282"/>
      <c r="BK77" s="1282"/>
      <c r="BL77" s="1282"/>
      <c r="BM77" s="1282"/>
      <c r="BN77" s="1282"/>
      <c r="BO77" s="1282"/>
      <c r="BP77" s="1280">
        <v>0</v>
      </c>
      <c r="BQ77" s="1280"/>
      <c r="BR77" s="1280"/>
      <c r="BS77" s="1280"/>
      <c r="BT77" s="1280"/>
      <c r="BU77" s="1280"/>
      <c r="BV77" s="1280"/>
      <c r="BW77" s="1280"/>
      <c r="BX77" s="1280">
        <v>0</v>
      </c>
      <c r="BY77" s="1280"/>
      <c r="BZ77" s="1280"/>
      <c r="CA77" s="1280"/>
      <c r="CB77" s="1280"/>
      <c r="CC77" s="1280"/>
      <c r="CD77" s="1280"/>
      <c r="CE77" s="1280"/>
      <c r="CF77" s="1280">
        <v>0</v>
      </c>
      <c r="CG77" s="1280"/>
      <c r="CH77" s="1280"/>
      <c r="CI77" s="1280"/>
      <c r="CJ77" s="1280"/>
      <c r="CK77" s="1280"/>
      <c r="CL77" s="1280"/>
      <c r="CM77" s="1280"/>
      <c r="CN77" s="1280">
        <v>0</v>
      </c>
      <c r="CO77" s="1280"/>
      <c r="CP77" s="1280"/>
      <c r="CQ77" s="1280"/>
      <c r="CR77" s="1280"/>
      <c r="CS77" s="1280"/>
      <c r="CT77" s="1280"/>
      <c r="CU77" s="1280"/>
      <c r="CV77" s="1280">
        <v>0</v>
      </c>
      <c r="CW77" s="1280"/>
      <c r="CX77" s="1280"/>
      <c r="CY77" s="1280"/>
      <c r="CZ77" s="1280"/>
      <c r="DA77" s="1280"/>
      <c r="DB77" s="1280"/>
      <c r="DC77" s="1280"/>
    </row>
    <row r="78" spans="2:107" ht="13.2" x14ac:dyDescent="0.2">
      <c r="B78" s="374"/>
      <c r="G78" s="1275"/>
      <c r="H78" s="1275"/>
      <c r="I78" s="1275"/>
      <c r="J78" s="1275"/>
      <c r="K78" s="1305"/>
      <c r="L78" s="1305"/>
      <c r="M78" s="1305"/>
      <c r="N78" s="1305"/>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2" x14ac:dyDescent="0.2">
      <c r="B79" s="374"/>
      <c r="G79" s="1275"/>
      <c r="H79" s="1275"/>
      <c r="I79" s="1295"/>
      <c r="J79" s="1295"/>
      <c r="K79" s="1306"/>
      <c r="L79" s="1306"/>
      <c r="M79" s="1306"/>
      <c r="N79" s="1306"/>
      <c r="AN79" s="1279"/>
      <c r="AO79" s="1279"/>
      <c r="AP79" s="1279"/>
      <c r="AQ79" s="1279"/>
      <c r="AR79" s="1279"/>
      <c r="AS79" s="1279"/>
      <c r="AT79" s="1279"/>
      <c r="AU79" s="1279"/>
      <c r="AV79" s="1279"/>
      <c r="AW79" s="1279"/>
      <c r="AX79" s="1279"/>
      <c r="AY79" s="1279"/>
      <c r="AZ79" s="1279"/>
      <c r="BA79" s="1279"/>
      <c r="BB79" s="1282" t="s">
        <v>600</v>
      </c>
      <c r="BC79" s="1282"/>
      <c r="BD79" s="1282"/>
      <c r="BE79" s="1282"/>
      <c r="BF79" s="1282"/>
      <c r="BG79" s="1282"/>
      <c r="BH79" s="1282"/>
      <c r="BI79" s="1282"/>
      <c r="BJ79" s="1282"/>
      <c r="BK79" s="1282"/>
      <c r="BL79" s="1282"/>
      <c r="BM79" s="1282"/>
      <c r="BN79" s="1282"/>
      <c r="BO79" s="1282"/>
      <c r="BP79" s="1280">
        <v>9.1999999999999993</v>
      </c>
      <c r="BQ79" s="1280"/>
      <c r="BR79" s="1280"/>
      <c r="BS79" s="1280"/>
      <c r="BT79" s="1280"/>
      <c r="BU79" s="1280"/>
      <c r="BV79" s="1280"/>
      <c r="BW79" s="1280"/>
      <c r="BX79" s="1280">
        <v>8.1999999999999993</v>
      </c>
      <c r="BY79" s="1280"/>
      <c r="BZ79" s="1280"/>
      <c r="CA79" s="1280"/>
      <c r="CB79" s="1280"/>
      <c r="CC79" s="1280"/>
      <c r="CD79" s="1280"/>
      <c r="CE79" s="1280"/>
      <c r="CF79" s="1280">
        <v>7.8</v>
      </c>
      <c r="CG79" s="1280"/>
      <c r="CH79" s="1280"/>
      <c r="CI79" s="1280"/>
      <c r="CJ79" s="1280"/>
      <c r="CK79" s="1280"/>
      <c r="CL79" s="1280"/>
      <c r="CM79" s="1280"/>
      <c r="CN79" s="1280">
        <v>7.4</v>
      </c>
      <c r="CO79" s="1280"/>
      <c r="CP79" s="1280"/>
      <c r="CQ79" s="1280"/>
      <c r="CR79" s="1280"/>
      <c r="CS79" s="1280"/>
      <c r="CT79" s="1280"/>
      <c r="CU79" s="1280"/>
      <c r="CV79" s="1280">
        <v>7.1</v>
      </c>
      <c r="CW79" s="1280"/>
      <c r="CX79" s="1280"/>
      <c r="CY79" s="1280"/>
      <c r="CZ79" s="1280"/>
      <c r="DA79" s="1280"/>
      <c r="DB79" s="1280"/>
      <c r="DC79" s="1280"/>
    </row>
    <row r="80" spans="2:107" ht="13.2" x14ac:dyDescent="0.2">
      <c r="B80" s="374"/>
      <c r="G80" s="1275"/>
      <c r="H80" s="1275"/>
      <c r="I80" s="1295"/>
      <c r="J80" s="1295"/>
      <c r="K80" s="1306"/>
      <c r="L80" s="1306"/>
      <c r="M80" s="1306"/>
      <c r="N80" s="1306"/>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2" x14ac:dyDescent="0.2">
      <c r="B81" s="374"/>
    </row>
    <row r="82" spans="2:109" ht="16.2" x14ac:dyDescent="0.2">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ht="13.2" x14ac:dyDescent="0.2">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ht="13.2" x14ac:dyDescent="0.2">
      <c r="DD84" s="367"/>
      <c r="DE84" s="367"/>
    </row>
    <row r="85" spans="2:109" ht="13.2" x14ac:dyDescent="0.2">
      <c r="DD85" s="367"/>
      <c r="DE85" s="367"/>
    </row>
    <row r="86" spans="2:109" ht="13.2" hidden="1" x14ac:dyDescent="0.2">
      <c r="DD86" s="367"/>
      <c r="DE86" s="367"/>
    </row>
    <row r="87" spans="2:109" ht="13.2" hidden="1" x14ac:dyDescent="0.2">
      <c r="K87" s="402"/>
      <c r="AQ87" s="402"/>
      <c r="BC87" s="402"/>
      <c r="BO87" s="402"/>
      <c r="CA87" s="402"/>
      <c r="CM87" s="402"/>
      <c r="CY87" s="402"/>
      <c r="DD87" s="367"/>
      <c r="DE87" s="367"/>
    </row>
    <row r="88" spans="2:109" ht="13.2" hidden="1" x14ac:dyDescent="0.2">
      <c r="DD88" s="367"/>
      <c r="DE88" s="367"/>
    </row>
    <row r="89" spans="2:109" ht="13.2" hidden="1" x14ac:dyDescent="0.2">
      <c r="DD89" s="367"/>
      <c r="DE89" s="367"/>
    </row>
    <row r="90" spans="2:109" ht="13.2" hidden="1" x14ac:dyDescent="0.2">
      <c r="DD90" s="367"/>
      <c r="DE90" s="367"/>
    </row>
    <row r="91" spans="2:109" ht="13.2" hidden="1" x14ac:dyDescent="0.2">
      <c r="DD91" s="367"/>
      <c r="DE91" s="367"/>
    </row>
    <row r="92" spans="2:109" ht="13.5" hidden="1" customHeight="1" x14ac:dyDescent="0.2">
      <c r="DD92" s="367"/>
      <c r="DE92" s="367"/>
    </row>
    <row r="93" spans="2:109" ht="13.5" hidden="1" customHeight="1" x14ac:dyDescent="0.2">
      <c r="DD93" s="367"/>
      <c r="DE93" s="367"/>
    </row>
    <row r="94" spans="2:109" ht="13.5" hidden="1" customHeight="1" x14ac:dyDescent="0.2">
      <c r="DD94" s="367"/>
      <c r="DE94" s="367"/>
    </row>
    <row r="95" spans="2:109" ht="13.5" hidden="1" customHeight="1" x14ac:dyDescent="0.2">
      <c r="DD95" s="367"/>
      <c r="DE95" s="367"/>
    </row>
    <row r="96" spans="2:109" ht="13.5" hidden="1" customHeight="1" x14ac:dyDescent="0.2">
      <c r="DD96" s="367"/>
      <c r="DE96" s="367"/>
    </row>
    <row r="97" spans="108:109" ht="13.5" hidden="1" customHeight="1" x14ac:dyDescent="0.2">
      <c r="DD97" s="367"/>
      <c r="DE97" s="367"/>
    </row>
    <row r="98" spans="108:109" ht="13.5" hidden="1" customHeight="1" x14ac:dyDescent="0.2">
      <c r="DD98" s="367"/>
      <c r="DE98" s="367"/>
    </row>
    <row r="99" spans="108:109" ht="13.5" hidden="1" customHeight="1" x14ac:dyDescent="0.2">
      <c r="DD99" s="367"/>
      <c r="DE99" s="367"/>
    </row>
    <row r="100" spans="108:109" ht="13.5" hidden="1" customHeight="1" x14ac:dyDescent="0.2">
      <c r="DD100" s="367"/>
      <c r="DE100" s="367"/>
    </row>
    <row r="101" spans="108:109" ht="13.5" hidden="1" customHeight="1" x14ac:dyDescent="0.2">
      <c r="DD101" s="367"/>
      <c r="DE101" s="367"/>
    </row>
    <row r="102" spans="108:109" ht="13.5" hidden="1" customHeight="1" x14ac:dyDescent="0.2">
      <c r="DD102" s="367"/>
      <c r="DE102" s="367"/>
    </row>
    <row r="103" spans="108:109" ht="13.5" hidden="1" customHeight="1" x14ac:dyDescent="0.2">
      <c r="DD103" s="367"/>
      <c r="DE103" s="367"/>
    </row>
    <row r="104" spans="108:109" ht="13.5" hidden="1" customHeight="1" x14ac:dyDescent="0.2">
      <c r="DD104" s="367"/>
      <c r="DE104" s="367"/>
    </row>
    <row r="105" spans="108:109" ht="13.5" hidden="1" customHeight="1" x14ac:dyDescent="0.2">
      <c r="DD105" s="367"/>
      <c r="DE105" s="367"/>
    </row>
    <row r="106" spans="108:109" ht="13.5" hidden="1" customHeight="1" x14ac:dyDescent="0.2">
      <c r="DD106" s="367"/>
      <c r="DE106" s="367"/>
    </row>
    <row r="107" spans="108:109" ht="13.5" hidden="1" customHeight="1" x14ac:dyDescent="0.2">
      <c r="DD107" s="367"/>
      <c r="DE107" s="367"/>
    </row>
    <row r="108" spans="108:109" ht="13.5" hidden="1" customHeight="1" x14ac:dyDescent="0.2">
      <c r="DD108" s="367"/>
      <c r="DE108" s="367"/>
    </row>
    <row r="109" spans="108:109" ht="13.5" hidden="1" customHeight="1" x14ac:dyDescent="0.2">
      <c r="DD109" s="367"/>
      <c r="DE109" s="367"/>
    </row>
    <row r="110" spans="108:109" ht="13.5" hidden="1" customHeight="1" x14ac:dyDescent="0.2">
      <c r="DD110" s="367"/>
      <c r="DE110" s="367"/>
    </row>
    <row r="111" spans="108:109" ht="13.5" hidden="1" customHeight="1" x14ac:dyDescent="0.2">
      <c r="DD111" s="367"/>
      <c r="DE111" s="367"/>
    </row>
    <row r="112" spans="108:109" ht="13.5" hidden="1" customHeight="1" x14ac:dyDescent="0.2">
      <c r="DD112" s="367"/>
      <c r="DE112" s="367"/>
    </row>
    <row r="113" spans="108:109" ht="13.5" hidden="1" customHeight="1" x14ac:dyDescent="0.2">
      <c r="DD113" s="367"/>
      <c r="DE113" s="367"/>
    </row>
    <row r="114" spans="108:109" ht="13.5" hidden="1" customHeight="1" x14ac:dyDescent="0.2">
      <c r="DD114" s="367"/>
      <c r="DE114" s="367"/>
    </row>
    <row r="115" spans="108:109" ht="13.5" hidden="1" customHeight="1" x14ac:dyDescent="0.2">
      <c r="DD115" s="367"/>
      <c r="DE115" s="367"/>
    </row>
    <row r="116" spans="108:109" ht="13.5" hidden="1" customHeight="1" x14ac:dyDescent="0.2">
      <c r="DD116" s="367"/>
      <c r="DE116" s="367"/>
    </row>
    <row r="117" spans="108:109" ht="13.5" hidden="1" customHeight="1" x14ac:dyDescent="0.2">
      <c r="DD117" s="367"/>
      <c r="DE117" s="367"/>
    </row>
    <row r="118" spans="108:109" ht="13.5" hidden="1" customHeight="1" x14ac:dyDescent="0.2">
      <c r="DD118" s="367"/>
      <c r="DE118" s="367"/>
    </row>
    <row r="119" spans="108:109" ht="13.5" hidden="1" customHeight="1" x14ac:dyDescent="0.2">
      <c r="DD119" s="367"/>
      <c r="DE119" s="367"/>
    </row>
    <row r="120" spans="108:109" ht="13.5" hidden="1" customHeight="1" x14ac:dyDescent="0.2">
      <c r="DD120" s="367"/>
      <c r="DE120" s="367"/>
    </row>
    <row r="121" spans="108:109" ht="13.5" hidden="1" customHeight="1" x14ac:dyDescent="0.2">
      <c r="DD121" s="367"/>
      <c r="DE121" s="367"/>
    </row>
    <row r="122" spans="108:109" ht="13.5" hidden="1" customHeight="1" x14ac:dyDescent="0.2">
      <c r="DD122" s="367"/>
      <c r="DE122" s="367"/>
    </row>
    <row r="123" spans="108:109" ht="13.5" hidden="1" customHeight="1" x14ac:dyDescent="0.2">
      <c r="DD123" s="367"/>
      <c r="DE123" s="367"/>
    </row>
    <row r="124" spans="108:109" ht="13.5" hidden="1" customHeight="1" x14ac:dyDescent="0.2">
      <c r="DD124" s="367"/>
      <c r="DE124" s="367"/>
    </row>
    <row r="125" spans="108:109" ht="13.5" hidden="1" customHeight="1" x14ac:dyDescent="0.2">
      <c r="DD125" s="367"/>
      <c r="DE125" s="367"/>
    </row>
    <row r="126" spans="108:109" ht="13.5" hidden="1" customHeight="1" x14ac:dyDescent="0.2">
      <c r="DD126" s="367"/>
      <c r="DE126" s="367"/>
    </row>
    <row r="127" spans="108:109" ht="13.5" hidden="1" customHeight="1" x14ac:dyDescent="0.2">
      <c r="DD127" s="367"/>
      <c r="DE127" s="367"/>
    </row>
    <row r="128" spans="108:109" ht="13.5" hidden="1" customHeight="1" x14ac:dyDescent="0.2">
      <c r="DD128" s="367"/>
      <c r="DE128" s="367"/>
    </row>
    <row r="129" spans="108:109" ht="13.5" hidden="1" customHeight="1" x14ac:dyDescent="0.2">
      <c r="DD129" s="367"/>
      <c r="DE129" s="367"/>
    </row>
    <row r="130" spans="108:109" ht="13.5" hidden="1" customHeight="1" x14ac:dyDescent="0.2">
      <c r="DD130" s="367"/>
      <c r="DE130" s="367"/>
    </row>
    <row r="131" spans="108:109" ht="13.5" hidden="1" customHeight="1" x14ac:dyDescent="0.2">
      <c r="DD131" s="367"/>
      <c r="DE131" s="367"/>
    </row>
    <row r="132" spans="108:109" ht="13.5" hidden="1" customHeight="1" x14ac:dyDescent="0.2">
      <c r="DD132" s="367"/>
      <c r="DE132" s="367"/>
    </row>
    <row r="133" spans="108:109" ht="13.5" hidden="1" customHeight="1" x14ac:dyDescent="0.2">
      <c r="DD133" s="367"/>
      <c r="DE133" s="367"/>
    </row>
    <row r="134" spans="108:109" ht="13.5" hidden="1" customHeight="1" x14ac:dyDescent="0.2">
      <c r="DD134" s="367"/>
      <c r="DE134" s="367"/>
    </row>
    <row r="135" spans="108:109" ht="13.5" hidden="1" customHeight="1" x14ac:dyDescent="0.2">
      <c r="DD135" s="367"/>
      <c r="DE135" s="367"/>
    </row>
    <row r="136" spans="108:109" ht="13.5" hidden="1" customHeight="1" x14ac:dyDescent="0.2">
      <c r="DD136" s="367"/>
      <c r="DE136" s="367"/>
    </row>
    <row r="137" spans="108:109" ht="13.5" hidden="1" customHeight="1" x14ac:dyDescent="0.2">
      <c r="DD137" s="367"/>
      <c r="DE137" s="367"/>
    </row>
    <row r="138" spans="108:109" ht="13.5" hidden="1" customHeight="1" x14ac:dyDescent="0.2">
      <c r="DD138" s="367"/>
      <c r="DE138" s="367"/>
    </row>
    <row r="139" spans="108:109" ht="13.5" hidden="1" customHeight="1" x14ac:dyDescent="0.2">
      <c r="DD139" s="367"/>
      <c r="DE139" s="367"/>
    </row>
    <row r="140" spans="108:109" ht="13.5" hidden="1" customHeight="1" x14ac:dyDescent="0.2">
      <c r="DD140" s="367"/>
      <c r="DE140" s="367"/>
    </row>
    <row r="141" spans="108:109" ht="13.5" hidden="1" customHeight="1" x14ac:dyDescent="0.2">
      <c r="DD141" s="367"/>
      <c r="DE141" s="367"/>
    </row>
    <row r="142" spans="108:109" ht="13.5" hidden="1" customHeight="1" x14ac:dyDescent="0.2">
      <c r="DD142" s="367"/>
      <c r="DE142" s="367"/>
    </row>
    <row r="143" spans="108:109" ht="13.5" hidden="1" customHeight="1" x14ac:dyDescent="0.2">
      <c r="DD143" s="367"/>
      <c r="DE143" s="367"/>
    </row>
    <row r="144" spans="108:109" ht="13.5" hidden="1" customHeight="1" x14ac:dyDescent="0.2">
      <c r="DD144" s="367"/>
      <c r="DE144" s="367"/>
    </row>
    <row r="145" spans="108:109" ht="13.5" hidden="1" customHeight="1" x14ac:dyDescent="0.2">
      <c r="DD145" s="367"/>
      <c r="DE145" s="367"/>
    </row>
    <row r="146" spans="108:109" ht="13.5" hidden="1" customHeight="1" x14ac:dyDescent="0.2">
      <c r="DD146" s="367"/>
      <c r="DE146" s="367"/>
    </row>
    <row r="147" spans="108:109" ht="13.5" hidden="1" customHeight="1" x14ac:dyDescent="0.2">
      <c r="DD147" s="367"/>
      <c r="DE147" s="367"/>
    </row>
    <row r="148" spans="108:109" ht="13.5" hidden="1" customHeight="1" x14ac:dyDescent="0.2">
      <c r="DD148" s="367"/>
      <c r="DE148" s="367"/>
    </row>
    <row r="149" spans="108:109" ht="13.5" hidden="1" customHeight="1" x14ac:dyDescent="0.2">
      <c r="DD149" s="367"/>
      <c r="DE149" s="367"/>
    </row>
    <row r="150" spans="108:109" ht="13.5" hidden="1" customHeight="1" x14ac:dyDescent="0.2">
      <c r="DD150" s="367"/>
      <c r="DE150" s="367"/>
    </row>
    <row r="151" spans="108:109" ht="13.5" hidden="1" customHeight="1" x14ac:dyDescent="0.2">
      <c r="DD151" s="367"/>
      <c r="DE151" s="367"/>
    </row>
    <row r="152" spans="108:109" ht="13.5" hidden="1" customHeight="1" x14ac:dyDescent="0.2">
      <c r="DD152" s="367"/>
      <c r="DE152" s="367"/>
    </row>
    <row r="153" spans="108:109" ht="13.5" hidden="1" customHeight="1" x14ac:dyDescent="0.2">
      <c r="DD153" s="367"/>
      <c r="DE153" s="367"/>
    </row>
    <row r="154" spans="108:109" ht="13.5" hidden="1" customHeight="1" x14ac:dyDescent="0.2">
      <c r="DD154" s="367"/>
      <c r="DE154" s="367"/>
    </row>
    <row r="155" spans="108:109" ht="13.5" hidden="1" customHeight="1" x14ac:dyDescent="0.2">
      <c r="DD155" s="367"/>
      <c r="DE155" s="367"/>
    </row>
    <row r="156" spans="108:109" ht="13.5" hidden="1" customHeight="1" x14ac:dyDescent="0.2">
      <c r="DD156" s="367"/>
      <c r="DE156" s="367"/>
    </row>
    <row r="157" spans="108:109" ht="13.5" hidden="1" customHeight="1" x14ac:dyDescent="0.2">
      <c r="DD157" s="367"/>
      <c r="DE157" s="367"/>
    </row>
    <row r="158" spans="108:109" ht="13.5" hidden="1" customHeight="1" x14ac:dyDescent="0.2">
      <c r="DD158" s="367"/>
      <c r="DE158" s="367"/>
    </row>
    <row r="159" spans="108:109" ht="13.5" hidden="1" customHeight="1" x14ac:dyDescent="0.2">
      <c r="DD159" s="367"/>
      <c r="DE159" s="367"/>
    </row>
    <row r="160" spans="108:109" ht="13.5" hidden="1" customHeight="1" x14ac:dyDescent="0.2">
      <c r="DD160" s="367"/>
      <c r="DE160" s="36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QeVi8KB7hOtTXexHAgWvIRc/GrsRM5T0jWjxZ2zy0K3Zb6YVR8qZwOQwDvvUo0/HRrptZYnaTwVFHeOyAS8AzQ==" saltValue="G18C8JCQ8IuYVk8VWAtCHA==" spinCount="100000" sheet="1" objects="1" scenarios="1" formatCells="0"/>
  <dataConsolidate link="1"/>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zoomScale="85" zoomScaleNormal="85" zoomScaleSheetLayoutView="70"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601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NFYMEGeF+jqfarMyzbj91rRBtwabLmInHcNAvpI7uH54PVCa27GlxyoEP3PCvBtIA2m4QlEkqRqTpCngsbw3eg==" saltValue="GFo959uwRDfHEd6rYfQgp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zoomScale="70" zoomScaleNormal="70" zoomScaleSheetLayoutView="55"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601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FAXbcajuTN8pzwlRPW9Jr9q+egiPfWa17Cjzf5RxfYR+pQJiAf0xtBZZqsMn8VBWlVROye784cqEbohLjNWa9A==" saltValue="zIQrddD+n3Tjt52beFuwb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46</v>
      </c>
      <c r="E2" s="134"/>
      <c r="F2" s="135" t="s">
        <v>547</v>
      </c>
      <c r="G2" s="136"/>
      <c r="H2" s="137"/>
    </row>
    <row r="3" spans="1:8" x14ac:dyDescent="0.2">
      <c r="A3" s="133" t="s">
        <v>540</v>
      </c>
      <c r="B3" s="138"/>
      <c r="C3" s="139"/>
      <c r="D3" s="140">
        <v>663465</v>
      </c>
      <c r="E3" s="141"/>
      <c r="F3" s="142">
        <v>316331</v>
      </c>
      <c r="G3" s="143"/>
      <c r="H3" s="144"/>
    </row>
    <row r="4" spans="1:8" x14ac:dyDescent="0.2">
      <c r="A4" s="145"/>
      <c r="B4" s="146"/>
      <c r="C4" s="147"/>
      <c r="D4" s="148">
        <v>205376</v>
      </c>
      <c r="E4" s="149"/>
      <c r="F4" s="150">
        <v>106387</v>
      </c>
      <c r="G4" s="151"/>
      <c r="H4" s="152"/>
    </row>
    <row r="5" spans="1:8" x14ac:dyDescent="0.2">
      <c r="A5" s="133" t="s">
        <v>542</v>
      </c>
      <c r="B5" s="138"/>
      <c r="C5" s="139"/>
      <c r="D5" s="140">
        <v>638024</v>
      </c>
      <c r="E5" s="141"/>
      <c r="F5" s="142">
        <v>333013</v>
      </c>
      <c r="G5" s="143"/>
      <c r="H5" s="144"/>
    </row>
    <row r="6" spans="1:8" x14ac:dyDescent="0.2">
      <c r="A6" s="145"/>
      <c r="B6" s="146"/>
      <c r="C6" s="147"/>
      <c r="D6" s="148">
        <v>310304</v>
      </c>
      <c r="E6" s="149"/>
      <c r="F6" s="150">
        <v>126732</v>
      </c>
      <c r="G6" s="151"/>
      <c r="H6" s="152"/>
    </row>
    <row r="7" spans="1:8" x14ac:dyDescent="0.2">
      <c r="A7" s="133" t="s">
        <v>543</v>
      </c>
      <c r="B7" s="138"/>
      <c r="C7" s="139"/>
      <c r="D7" s="140">
        <v>604337</v>
      </c>
      <c r="E7" s="141"/>
      <c r="F7" s="142">
        <v>280458</v>
      </c>
      <c r="G7" s="143"/>
      <c r="H7" s="144"/>
    </row>
    <row r="8" spans="1:8" x14ac:dyDescent="0.2">
      <c r="A8" s="145"/>
      <c r="B8" s="146"/>
      <c r="C8" s="147"/>
      <c r="D8" s="148">
        <v>373828</v>
      </c>
      <c r="E8" s="149"/>
      <c r="F8" s="150">
        <v>127286</v>
      </c>
      <c r="G8" s="151"/>
      <c r="H8" s="152"/>
    </row>
    <row r="9" spans="1:8" x14ac:dyDescent="0.2">
      <c r="A9" s="133" t="s">
        <v>544</v>
      </c>
      <c r="B9" s="138"/>
      <c r="C9" s="139"/>
      <c r="D9" s="140">
        <v>648917</v>
      </c>
      <c r="E9" s="141"/>
      <c r="F9" s="142">
        <v>291945</v>
      </c>
      <c r="G9" s="143"/>
      <c r="H9" s="144"/>
    </row>
    <row r="10" spans="1:8" x14ac:dyDescent="0.2">
      <c r="A10" s="145"/>
      <c r="B10" s="146"/>
      <c r="C10" s="147"/>
      <c r="D10" s="148">
        <v>392191</v>
      </c>
      <c r="E10" s="149"/>
      <c r="F10" s="150">
        <v>127651</v>
      </c>
      <c r="G10" s="151"/>
      <c r="H10" s="152"/>
    </row>
    <row r="11" spans="1:8" x14ac:dyDescent="0.2">
      <c r="A11" s="133" t="s">
        <v>545</v>
      </c>
      <c r="B11" s="138"/>
      <c r="C11" s="139"/>
      <c r="D11" s="140">
        <v>471290</v>
      </c>
      <c r="E11" s="141"/>
      <c r="F11" s="142">
        <v>291173</v>
      </c>
      <c r="G11" s="143"/>
      <c r="H11" s="144"/>
    </row>
    <row r="12" spans="1:8" x14ac:dyDescent="0.2">
      <c r="A12" s="145"/>
      <c r="B12" s="146"/>
      <c r="C12" s="153"/>
      <c r="D12" s="148">
        <v>187425</v>
      </c>
      <c r="E12" s="149"/>
      <c r="F12" s="150">
        <v>119071</v>
      </c>
      <c r="G12" s="151"/>
      <c r="H12" s="152"/>
    </row>
    <row r="13" spans="1:8" x14ac:dyDescent="0.2">
      <c r="A13" s="133"/>
      <c r="B13" s="138"/>
      <c r="C13" s="154"/>
      <c r="D13" s="155">
        <v>605207</v>
      </c>
      <c r="E13" s="156"/>
      <c r="F13" s="157">
        <v>302584</v>
      </c>
      <c r="G13" s="158"/>
      <c r="H13" s="144"/>
    </row>
    <row r="14" spans="1:8" x14ac:dyDescent="0.2">
      <c r="A14" s="145"/>
      <c r="B14" s="146"/>
      <c r="C14" s="147"/>
      <c r="D14" s="148">
        <v>293825</v>
      </c>
      <c r="E14" s="149"/>
      <c r="F14" s="150">
        <v>121425</v>
      </c>
      <c r="G14" s="151"/>
      <c r="H14" s="152"/>
    </row>
    <row r="17" spans="1:11" x14ac:dyDescent="0.2">
      <c r="A17" s="129" t="s">
        <v>47</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48</v>
      </c>
      <c r="B19" s="159">
        <f>ROUND(VALUE(SUBSTITUTE(実質収支比率等に係る経年分析!F$48,"▲","-")),2)</f>
        <v>10.81</v>
      </c>
      <c r="C19" s="159">
        <f>ROUND(VALUE(SUBSTITUTE(実質収支比率等に係る経年分析!G$48,"▲","-")),2)</f>
        <v>6.04</v>
      </c>
      <c r="D19" s="159">
        <f>ROUND(VALUE(SUBSTITUTE(実質収支比率等に係る経年分析!H$48,"▲","-")),2)</f>
        <v>5.73</v>
      </c>
      <c r="E19" s="159">
        <f>ROUND(VALUE(SUBSTITUTE(実質収支比率等に係る経年分析!I$48,"▲","-")),2)</f>
        <v>5.84</v>
      </c>
      <c r="F19" s="159">
        <f>ROUND(VALUE(SUBSTITUTE(実質収支比率等に係る経年分析!J$48,"▲","-")),2)</f>
        <v>5.67</v>
      </c>
    </row>
    <row r="20" spans="1:11" x14ac:dyDescent="0.2">
      <c r="A20" s="159" t="s">
        <v>49</v>
      </c>
      <c r="B20" s="159">
        <f>ROUND(VALUE(SUBSTITUTE(実質収支比率等に係る経年分析!F$47,"▲","-")),2)</f>
        <v>49.36</v>
      </c>
      <c r="C20" s="159">
        <f>ROUND(VALUE(SUBSTITUTE(実質収支比率等に係る経年分析!G$47,"▲","-")),2)</f>
        <v>59.53</v>
      </c>
      <c r="D20" s="159">
        <f>ROUND(VALUE(SUBSTITUTE(実質収支比率等に係る経年分析!H$47,"▲","-")),2)</f>
        <v>52.15</v>
      </c>
      <c r="E20" s="159">
        <f>ROUND(VALUE(SUBSTITUTE(実質収支比率等に係る経年分析!I$47,"▲","-")),2)</f>
        <v>54.81</v>
      </c>
      <c r="F20" s="159">
        <f>ROUND(VALUE(SUBSTITUTE(実質収支比率等に係る経年分析!J$47,"▲","-")),2)</f>
        <v>60.3</v>
      </c>
    </row>
    <row r="21" spans="1:11" x14ac:dyDescent="0.2">
      <c r="A21" s="159" t="s">
        <v>50</v>
      </c>
      <c r="B21" s="159">
        <f>IF(ISNUMBER(VALUE(SUBSTITUTE(実質収支比率等に係る経年分析!F$49,"▲","-"))),ROUND(VALUE(SUBSTITUTE(実質収支比率等に係る経年分析!F$49,"▲","-")),2),NA())</f>
        <v>0.37</v>
      </c>
      <c r="C21" s="159">
        <f>IF(ISNUMBER(VALUE(SUBSTITUTE(実質収支比率等に係る経年分析!G$49,"▲","-"))),ROUND(VALUE(SUBSTITUTE(実質収支比率等に係る経年分析!G$49,"▲","-")),2),NA())</f>
        <v>-4.8</v>
      </c>
      <c r="D21" s="159">
        <f>IF(ISNUMBER(VALUE(SUBSTITUTE(実質収支比率等に係る経年分析!H$49,"▲","-"))),ROUND(VALUE(SUBSTITUTE(実質収支比率等に係る経年分析!H$49,"▲","-")),2),NA())</f>
        <v>-9.18</v>
      </c>
      <c r="E21" s="159">
        <f>IF(ISNUMBER(VALUE(SUBSTITUTE(実質収支比率等に係る経年分析!I$49,"▲","-"))),ROUND(VALUE(SUBSTITUTE(実質収支比率等に係る経年分析!I$49,"▲","-")),2),NA())</f>
        <v>0.18</v>
      </c>
      <c r="F21" s="159">
        <f>IF(ISNUMBER(VALUE(SUBSTITUTE(実質収支比率等に係る経年分析!J$49,"▲","-"))),ROUND(VALUE(SUBSTITUTE(実質収支比率等に係る経年分析!J$49,"▲","-")),2),NA())</f>
        <v>-0.4</v>
      </c>
    </row>
    <row r="24" spans="1:11" x14ac:dyDescent="0.2">
      <c r="A24" s="129" t="s">
        <v>51</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52</v>
      </c>
      <c r="C26" s="160" t="s">
        <v>53</v>
      </c>
      <c r="D26" s="160" t="s">
        <v>52</v>
      </c>
      <c r="E26" s="160" t="s">
        <v>53</v>
      </c>
      <c r="F26" s="160" t="s">
        <v>52</v>
      </c>
      <c r="G26" s="160" t="s">
        <v>53</v>
      </c>
      <c r="H26" s="160" t="s">
        <v>52</v>
      </c>
      <c r="I26" s="160" t="s">
        <v>53</v>
      </c>
      <c r="J26" s="160" t="s">
        <v>52</v>
      </c>
      <c r="K26" s="160" t="s">
        <v>53</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介護サービス事業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2">
      <c r="A30" s="160" t="str">
        <f>IF(連結実質赤字比率に係る赤字・黒字の構成分析!C$40="",NA(),連結実質赤字比率に係る赤字・黒字の構成分析!C$40)</f>
        <v>ケーブルネットワーク事業</v>
      </c>
      <c r="B30" s="160">
        <f>IF(ROUND(VALUE(SUBSTITUTE(連結実質赤字比率に係る赤字・黒字の構成分析!F$40,"▲", "-")), 2) &lt; 0, ABS(ROUND(VALUE(SUBSTITUTE(連結実質赤字比率に係る赤字・黒字の構成分析!F$40,"▲", "-")), 2)), NA())</f>
        <v>1.1499999999999999</v>
      </c>
      <c r="C30" s="160" t="e">
        <f>IF(ROUND(VALUE(SUBSTITUTE(連結実質赤字比率に係る赤字・黒字の構成分析!F$40,"▲", "-")), 2) &gt;= 0, ABS(ROUND(VALUE(SUBSTITUTE(連結実質赤字比率に係る赤字・黒字の構成分析!F$40,"▲", "-")), 2)), NA())</f>
        <v>#N/A</v>
      </c>
      <c r="D30" s="160">
        <f>IF(ROUND(VALUE(SUBSTITUTE(連結実質赤字比率に係る赤字・黒字の構成分析!G$40,"▲", "-")), 2) &lt; 0, ABS(ROUND(VALUE(SUBSTITUTE(連結実質赤字比率に係る赤字・黒字の構成分析!G$40,"▲", "-")), 2)), NA())</f>
        <v>1.46</v>
      </c>
      <c r="E30" s="160" t="e">
        <f>IF(ROUND(VALUE(SUBSTITUTE(連結実質赤字比率に係る赤字・黒字の構成分析!G$40,"▲", "-")), 2) &gt;= 0, ABS(ROUND(VALUE(SUBSTITUTE(連結実質赤字比率に係る赤字・黒字の構成分析!G$40,"▲", "-")), 2)), NA())</f>
        <v>#N/A</v>
      </c>
      <c r="F30" s="160">
        <f>IF(ROUND(VALUE(SUBSTITUTE(連結実質赤字比率に係る赤字・黒字の構成分析!H$40,"▲", "-")), 2) &lt; 0, ABS(ROUND(VALUE(SUBSTITUTE(連結実質赤字比率に係る赤字・黒字の構成分析!H$40,"▲", "-")), 2)), NA())</f>
        <v>1.28</v>
      </c>
      <c r="G30" s="160" t="e">
        <f>IF(ROUND(VALUE(SUBSTITUTE(連結実質赤字比率に係る赤字・黒字の構成分析!H$40,"▲", "-")), 2) &gt;= 0, ABS(ROUND(VALUE(SUBSTITUTE(連結実質赤字比率に係る赤字・黒字の構成分析!H$40,"▲", "-")), 2)), NA())</f>
        <v>#N/A</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2">
      <c r="A31" s="160" t="str">
        <f>IF(連結実質赤字比率に係る赤字・黒字の構成分析!C$39="",NA(),連結実質赤字比率に係る赤字・黒字の構成分析!C$39)</f>
        <v>簡易水道事業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2">
      <c r="A32" s="160" t="str">
        <f>IF(連結実質赤字比率に係る赤字・黒字の構成分析!C$38="",NA(),連結実質赤字比率に係る赤字・黒字の構成分析!C$38)</f>
        <v>介護保険事業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0.22</v>
      </c>
    </row>
    <row r="33" spans="1:16" x14ac:dyDescent="0.2">
      <c r="A33" s="160" t="str">
        <f>IF(連結実質赤字比率に係る赤字・黒字の構成分析!C$37="",NA(),連結実質赤字比率に係る赤字・黒字の構成分析!C$37)</f>
        <v>国民健康保険事業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0.32</v>
      </c>
    </row>
    <row r="34" spans="1:16" x14ac:dyDescent="0.2">
      <c r="A34" s="160" t="str">
        <f>IF(連結実質赤字比率に係る赤字・黒字の構成分析!C$36="",NA(),連結実質赤字比率に係る赤字・黒字の構成分析!C$36)</f>
        <v>電気事業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2.2999999999999998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3.19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1.91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0.8</v>
      </c>
    </row>
    <row r="35" spans="1:16" x14ac:dyDescent="0.2">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6.02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7.01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5.82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5.64</v>
      </c>
    </row>
    <row r="36" spans="1:16" x14ac:dyDescent="0.2">
      <c r="A36" s="160" t="str">
        <f>IF(連結実質赤字比率に係る赤字・黒字の構成分析!C$34="",NA(),連結実質赤字比率に係る赤字・黒字の構成分析!C$34)</f>
        <v>国民健康保険病院事業</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16.62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18.72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17.95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17.13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17.7</v>
      </c>
    </row>
    <row r="39" spans="1:16" x14ac:dyDescent="0.2">
      <c r="A39" s="129" t="s">
        <v>54</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2">
      <c r="A42" s="161" t="s">
        <v>57</v>
      </c>
      <c r="B42" s="161"/>
      <c r="C42" s="161"/>
      <c r="D42" s="161">
        <f>'実質公債費比率（分子）の構造'!K$52</f>
        <v>459</v>
      </c>
      <c r="E42" s="161"/>
      <c r="F42" s="161"/>
      <c r="G42" s="161">
        <f>'実質公債費比率（分子）の構造'!L$52</f>
        <v>474</v>
      </c>
      <c r="H42" s="161"/>
      <c r="I42" s="161"/>
      <c r="J42" s="161">
        <f>'実質公債費比率（分子）の構造'!M$52</f>
        <v>495</v>
      </c>
      <c r="K42" s="161"/>
      <c r="L42" s="161"/>
      <c r="M42" s="161">
        <f>'実質公債費比率（分子）の構造'!N$52</f>
        <v>531</v>
      </c>
      <c r="N42" s="161"/>
      <c r="O42" s="161"/>
      <c r="P42" s="161">
        <f>'実質公債費比率（分子）の構造'!O$52</f>
        <v>530</v>
      </c>
    </row>
    <row r="43" spans="1:16" x14ac:dyDescent="0.2">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2">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2">
      <c r="A45" s="161" t="s">
        <v>60</v>
      </c>
      <c r="B45" s="161">
        <f>'実質公債費比率（分子）の構造'!K$49</f>
        <v>32</v>
      </c>
      <c r="C45" s="161"/>
      <c r="D45" s="161"/>
      <c r="E45" s="161">
        <f>'実質公債費比率（分子）の構造'!L$49</f>
        <v>32</v>
      </c>
      <c r="F45" s="161"/>
      <c r="G45" s="161"/>
      <c r="H45" s="161">
        <f>'実質公債費比率（分子）の構造'!M$49</f>
        <v>35</v>
      </c>
      <c r="I45" s="161"/>
      <c r="J45" s="161"/>
      <c r="K45" s="161">
        <f>'実質公債費比率（分子）の構造'!N$49</f>
        <v>31</v>
      </c>
      <c r="L45" s="161"/>
      <c r="M45" s="161"/>
      <c r="N45" s="161">
        <f>'実質公債費比率（分子）の構造'!O$49</f>
        <v>20</v>
      </c>
      <c r="O45" s="161"/>
      <c r="P45" s="161"/>
    </row>
    <row r="46" spans="1:16" x14ac:dyDescent="0.2">
      <c r="A46" s="161" t="s">
        <v>61</v>
      </c>
      <c r="B46" s="161">
        <f>'実質公債費比率（分子）の構造'!K$48</f>
        <v>51</v>
      </c>
      <c r="C46" s="161"/>
      <c r="D46" s="161"/>
      <c r="E46" s="161">
        <f>'実質公債費比率（分子）の構造'!L$48</f>
        <v>53</v>
      </c>
      <c r="F46" s="161"/>
      <c r="G46" s="161"/>
      <c r="H46" s="161">
        <f>'実質公債費比率（分子）の構造'!M$48</f>
        <v>44</v>
      </c>
      <c r="I46" s="161"/>
      <c r="J46" s="161"/>
      <c r="K46" s="161">
        <f>'実質公債費比率（分子）の構造'!N$48</f>
        <v>45</v>
      </c>
      <c r="L46" s="161"/>
      <c r="M46" s="161"/>
      <c r="N46" s="161">
        <f>'実質公債費比率（分子）の構造'!O$48</f>
        <v>53</v>
      </c>
      <c r="O46" s="161"/>
      <c r="P46" s="161"/>
    </row>
    <row r="47" spans="1:16" x14ac:dyDescent="0.2">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64</v>
      </c>
      <c r="B49" s="161">
        <f>'実質公債費比率（分子）の構造'!K$45</f>
        <v>665</v>
      </c>
      <c r="C49" s="161"/>
      <c r="D49" s="161"/>
      <c r="E49" s="161">
        <f>'実質公債費比率（分子）の構造'!L$45</f>
        <v>668</v>
      </c>
      <c r="F49" s="161"/>
      <c r="G49" s="161"/>
      <c r="H49" s="161">
        <f>'実質公債費比率（分子）の構造'!M$45</f>
        <v>699</v>
      </c>
      <c r="I49" s="161"/>
      <c r="J49" s="161"/>
      <c r="K49" s="161">
        <f>'実質公債費比率（分子）の構造'!N$45</f>
        <v>753</v>
      </c>
      <c r="L49" s="161"/>
      <c r="M49" s="161"/>
      <c r="N49" s="161">
        <f>'実質公債費比率（分子）の構造'!O$45</f>
        <v>753</v>
      </c>
      <c r="O49" s="161"/>
      <c r="P49" s="161"/>
    </row>
    <row r="50" spans="1:16" x14ac:dyDescent="0.2">
      <c r="A50" s="161" t="s">
        <v>65</v>
      </c>
      <c r="B50" s="161" t="e">
        <f>NA()</f>
        <v>#N/A</v>
      </c>
      <c r="C50" s="161">
        <f>IF(ISNUMBER('実質公債費比率（分子）の構造'!K$53),'実質公債費比率（分子）の構造'!K$53,NA())</f>
        <v>289</v>
      </c>
      <c r="D50" s="161" t="e">
        <f>NA()</f>
        <v>#N/A</v>
      </c>
      <c r="E50" s="161" t="e">
        <f>NA()</f>
        <v>#N/A</v>
      </c>
      <c r="F50" s="161">
        <f>IF(ISNUMBER('実質公債費比率（分子）の構造'!L$53),'実質公債費比率（分子）の構造'!L$53,NA())</f>
        <v>279</v>
      </c>
      <c r="G50" s="161" t="e">
        <f>NA()</f>
        <v>#N/A</v>
      </c>
      <c r="H50" s="161" t="e">
        <f>NA()</f>
        <v>#N/A</v>
      </c>
      <c r="I50" s="161">
        <f>IF(ISNUMBER('実質公債費比率（分子）の構造'!M$53),'実質公債費比率（分子）の構造'!M$53,NA())</f>
        <v>283</v>
      </c>
      <c r="J50" s="161" t="e">
        <f>NA()</f>
        <v>#N/A</v>
      </c>
      <c r="K50" s="161" t="e">
        <f>NA()</f>
        <v>#N/A</v>
      </c>
      <c r="L50" s="161">
        <f>IF(ISNUMBER('実質公債費比率（分子）の構造'!N$53),'実質公債費比率（分子）の構造'!N$53,NA())</f>
        <v>298</v>
      </c>
      <c r="M50" s="161" t="e">
        <f>NA()</f>
        <v>#N/A</v>
      </c>
      <c r="N50" s="161" t="e">
        <f>NA()</f>
        <v>#N/A</v>
      </c>
      <c r="O50" s="161">
        <f>IF(ISNUMBER('実質公債費比率（分子）の構造'!O$53),'実質公債費比率（分子）の構造'!O$53,NA())</f>
        <v>296</v>
      </c>
      <c r="P50" s="161" t="e">
        <f>NA()</f>
        <v>#N/A</v>
      </c>
    </row>
    <row r="53" spans="1:16" x14ac:dyDescent="0.2">
      <c r="A53" s="129" t="s">
        <v>66</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2">
      <c r="A56" s="160" t="s">
        <v>37</v>
      </c>
      <c r="B56" s="160"/>
      <c r="C56" s="160"/>
      <c r="D56" s="160">
        <f>'将来負担比率（分子）の構造'!I$52</f>
        <v>4552</v>
      </c>
      <c r="E56" s="160"/>
      <c r="F56" s="160"/>
      <c r="G56" s="160">
        <f>'将来負担比率（分子）の構造'!J$52</f>
        <v>4469</v>
      </c>
      <c r="H56" s="160"/>
      <c r="I56" s="160"/>
      <c r="J56" s="160">
        <f>'将来負担比率（分子）の構造'!K$52</f>
        <v>4545</v>
      </c>
      <c r="K56" s="160"/>
      <c r="L56" s="160"/>
      <c r="M56" s="160">
        <f>'将来負担比率（分子）の構造'!L$52</f>
        <v>4597</v>
      </c>
      <c r="N56" s="160"/>
      <c r="O56" s="160"/>
      <c r="P56" s="160">
        <f>'将来負担比率（分子）の構造'!M$52</f>
        <v>4515</v>
      </c>
    </row>
    <row r="57" spans="1:16" x14ac:dyDescent="0.2">
      <c r="A57" s="160" t="s">
        <v>36</v>
      </c>
      <c r="B57" s="160"/>
      <c r="C57" s="160"/>
      <c r="D57" s="160">
        <f>'将来負担比率（分子）の構造'!I$51</f>
        <v>20</v>
      </c>
      <c r="E57" s="160"/>
      <c r="F57" s="160"/>
      <c r="G57" s="160">
        <f>'将来負担比率（分子）の構造'!J$51</f>
        <v>1</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2">
      <c r="A58" s="160" t="s">
        <v>35</v>
      </c>
      <c r="B58" s="160"/>
      <c r="C58" s="160"/>
      <c r="D58" s="160">
        <f>'将来負担比率（分子）の構造'!I$50</f>
        <v>3466</v>
      </c>
      <c r="E58" s="160"/>
      <c r="F58" s="160"/>
      <c r="G58" s="160">
        <f>'将来負担比率（分子）の構造'!J$50</f>
        <v>3179</v>
      </c>
      <c r="H58" s="160"/>
      <c r="I58" s="160"/>
      <c r="J58" s="160">
        <f>'将来負担比率（分子）の構造'!K$50</f>
        <v>2822</v>
      </c>
      <c r="K58" s="160"/>
      <c r="L58" s="160"/>
      <c r="M58" s="160">
        <f>'将来負担比率（分子）の構造'!L$50</f>
        <v>3080</v>
      </c>
      <c r="N58" s="160"/>
      <c r="O58" s="160"/>
      <c r="P58" s="160">
        <f>'将来負担比率（分子）の構造'!M$50</f>
        <v>3210</v>
      </c>
    </row>
    <row r="59" spans="1:16" x14ac:dyDescent="0.2">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f>'将来負担比率（分子）の構造'!L$46</f>
        <v>5</v>
      </c>
      <c r="L61" s="160"/>
      <c r="M61" s="160"/>
      <c r="N61" s="160">
        <f>'将来負担比率（分子）の構造'!M$46</f>
        <v>5</v>
      </c>
      <c r="O61" s="160"/>
      <c r="P61" s="160"/>
    </row>
    <row r="62" spans="1:16" x14ac:dyDescent="0.2">
      <c r="A62" s="160" t="s">
        <v>29</v>
      </c>
      <c r="B62" s="160">
        <f>'将来負担比率（分子）の構造'!I$45</f>
        <v>1101</v>
      </c>
      <c r="C62" s="160"/>
      <c r="D62" s="160"/>
      <c r="E62" s="160">
        <f>'将来負担比率（分子）の構造'!J$45</f>
        <v>1149</v>
      </c>
      <c r="F62" s="160"/>
      <c r="G62" s="160"/>
      <c r="H62" s="160">
        <f>'将来負担比率（分子）の構造'!K$45</f>
        <v>1096</v>
      </c>
      <c r="I62" s="160"/>
      <c r="J62" s="160"/>
      <c r="K62" s="160">
        <f>'将来負担比率（分子）の構造'!L$45</f>
        <v>1040</v>
      </c>
      <c r="L62" s="160"/>
      <c r="M62" s="160"/>
      <c r="N62" s="160">
        <f>'将来負担比率（分子）の構造'!M$45</f>
        <v>954</v>
      </c>
      <c r="O62" s="160"/>
      <c r="P62" s="160"/>
    </row>
    <row r="63" spans="1:16" x14ac:dyDescent="0.2">
      <c r="A63" s="160" t="s">
        <v>28</v>
      </c>
      <c r="B63" s="160">
        <f>'将来負担比率（分子）の構造'!I$44</f>
        <v>136</v>
      </c>
      <c r="C63" s="160"/>
      <c r="D63" s="160"/>
      <c r="E63" s="160">
        <f>'将来負担比率（分子）の構造'!J$44</f>
        <v>111</v>
      </c>
      <c r="F63" s="160"/>
      <c r="G63" s="160"/>
      <c r="H63" s="160">
        <f>'将来負担比率（分子）の構造'!K$44</f>
        <v>78</v>
      </c>
      <c r="I63" s="160"/>
      <c r="J63" s="160"/>
      <c r="K63" s="160">
        <f>'将来負担比率（分子）の構造'!L$44</f>
        <v>47</v>
      </c>
      <c r="L63" s="160"/>
      <c r="M63" s="160"/>
      <c r="N63" s="160">
        <f>'将来負担比率（分子）の構造'!M$44</f>
        <v>40</v>
      </c>
      <c r="O63" s="160"/>
      <c r="P63" s="160"/>
    </row>
    <row r="64" spans="1:16" x14ac:dyDescent="0.2">
      <c r="A64" s="160" t="s">
        <v>27</v>
      </c>
      <c r="B64" s="160">
        <f>'将来負担比率（分子）の構造'!I$43</f>
        <v>590</v>
      </c>
      <c r="C64" s="160"/>
      <c r="D64" s="160"/>
      <c r="E64" s="160">
        <f>'将来負担比率（分子）の構造'!J$43</f>
        <v>631</v>
      </c>
      <c r="F64" s="160"/>
      <c r="G64" s="160"/>
      <c r="H64" s="160">
        <f>'将来負担比率（分子）の構造'!K$43</f>
        <v>597</v>
      </c>
      <c r="I64" s="160"/>
      <c r="J64" s="160"/>
      <c r="K64" s="160">
        <f>'将来負担比率（分子）の構造'!L$43</f>
        <v>516</v>
      </c>
      <c r="L64" s="160"/>
      <c r="M64" s="160"/>
      <c r="N64" s="160">
        <f>'将来負担比率（分子）の構造'!M$43</f>
        <v>493</v>
      </c>
      <c r="O64" s="160"/>
      <c r="P64" s="160"/>
    </row>
    <row r="65" spans="1:16" x14ac:dyDescent="0.2">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2">
      <c r="A66" s="160" t="s">
        <v>25</v>
      </c>
      <c r="B66" s="160">
        <f>'将来負担比率（分子）の構造'!I$41</f>
        <v>6214</v>
      </c>
      <c r="C66" s="160"/>
      <c r="D66" s="160"/>
      <c r="E66" s="160">
        <f>'将来負担比率（分子）の構造'!J$41</f>
        <v>6052</v>
      </c>
      <c r="F66" s="160"/>
      <c r="G66" s="160"/>
      <c r="H66" s="160">
        <f>'将来負担比率（分子）の構造'!K$41</f>
        <v>6088</v>
      </c>
      <c r="I66" s="160"/>
      <c r="J66" s="160"/>
      <c r="K66" s="160">
        <f>'将来負担比率（分子）の構造'!L$41</f>
        <v>6093</v>
      </c>
      <c r="L66" s="160"/>
      <c r="M66" s="160"/>
      <c r="N66" s="160">
        <f>'将来負担比率（分子）の構造'!M$41</f>
        <v>5850</v>
      </c>
      <c r="O66" s="160"/>
      <c r="P66" s="160"/>
    </row>
    <row r="67" spans="1:16" x14ac:dyDescent="0.2">
      <c r="A67" s="160" t="s">
        <v>69</v>
      </c>
      <c r="B67" s="160" t="e">
        <f>NA()</f>
        <v>#N/A</v>
      </c>
      <c r="C67" s="160">
        <f>IF(ISNUMBER('将来負担比率（分子）の構造'!I$53), IF('将来負担比率（分子）の構造'!I$53 &lt; 0, 0, '将来負担比率（分子）の構造'!I$53), NA())</f>
        <v>3</v>
      </c>
      <c r="D67" s="160" t="e">
        <f>NA()</f>
        <v>#N/A</v>
      </c>
      <c r="E67" s="160" t="e">
        <f>NA()</f>
        <v>#N/A</v>
      </c>
      <c r="F67" s="160">
        <f>IF(ISNUMBER('将来負担比率（分子）の構造'!J$53), IF('将来負担比率（分子）の構造'!J$53 &lt; 0, 0, '将来負担比率（分子）の構造'!J$53), NA())</f>
        <v>294</v>
      </c>
      <c r="G67" s="160" t="e">
        <f>NA()</f>
        <v>#N/A</v>
      </c>
      <c r="H67" s="160" t="e">
        <f>NA()</f>
        <v>#N/A</v>
      </c>
      <c r="I67" s="160">
        <f>IF(ISNUMBER('将来負担比率（分子）の構造'!K$53), IF('将来負担比率（分子）の構造'!K$53 &lt; 0, 0, '将来負担比率（分子）の構造'!K$53), NA())</f>
        <v>491</v>
      </c>
      <c r="J67" s="160" t="e">
        <f>NA()</f>
        <v>#N/A</v>
      </c>
      <c r="K67" s="160" t="e">
        <f>NA()</f>
        <v>#N/A</v>
      </c>
      <c r="L67" s="160">
        <f>IF(ISNUMBER('将来負担比率（分子）の構造'!L$53), IF('将来負担比率（分子）の構造'!L$53 &lt; 0, 0, '将来負担比率（分子）の構造'!L$53), NA())</f>
        <v>24</v>
      </c>
      <c r="M67" s="160" t="e">
        <f>NA()</f>
        <v>#N/A</v>
      </c>
      <c r="N67" s="160" t="e">
        <f>NA()</f>
        <v>#N/A</v>
      </c>
      <c r="O67" s="160">
        <f>IF(ISNUMBER('将来負担比率（分子）の構造'!M$53), IF('将来負担比率（分子）の構造'!M$53 &lt; 0, 0, '将来負担比率（分子）の構造'!M$53), NA())</f>
        <v>0</v>
      </c>
      <c r="P67" s="160" t="e">
        <f>NA()</f>
        <v>#N/A</v>
      </c>
    </row>
    <row r="70" spans="1:16" x14ac:dyDescent="0.2">
      <c r="A70" s="162" t="s">
        <v>70</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71</v>
      </c>
      <c r="B72" s="164">
        <f>基金残高に係る経年分析!F55</f>
        <v>1554</v>
      </c>
      <c r="C72" s="164">
        <f>基金残高に係る経年分析!G55</f>
        <v>1641</v>
      </c>
      <c r="D72" s="164">
        <f>基金残高に係る経年分析!H55</f>
        <v>1730</v>
      </c>
    </row>
    <row r="73" spans="1:16" x14ac:dyDescent="0.2">
      <c r="A73" s="163" t="s">
        <v>72</v>
      </c>
      <c r="B73" s="164">
        <f>基金残高に係る経年分析!F56</f>
        <v>617</v>
      </c>
      <c r="C73" s="164">
        <f>基金残高に係る経年分析!G56</f>
        <v>618</v>
      </c>
      <c r="D73" s="164">
        <f>基金残高に係る経年分析!H56</f>
        <v>618</v>
      </c>
    </row>
    <row r="74" spans="1:16" x14ac:dyDescent="0.2">
      <c r="A74" s="163" t="s">
        <v>73</v>
      </c>
      <c r="B74" s="164">
        <f>基金残高に係る経年分析!F57</f>
        <v>910</v>
      </c>
      <c r="C74" s="164">
        <f>基金残高に係る経年分析!G57</f>
        <v>1110</v>
      </c>
      <c r="D74" s="164">
        <f>基金残高に係る経年分析!H57</f>
        <v>1171</v>
      </c>
    </row>
  </sheetData>
  <sheetProtection algorithmName="SHA-512" hashValue="LELuOPmyAQF8KttKRcpYz4MfPrgROcOPt4ClYQr1tYF3RnAaF8Ka2CdZBcHSo7pEeWk1domLgUMxaXv1x10nvw==" saltValue="Yp8Y2s8qcXTYtOcAw2N8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2">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2">
      <c r="B5" s="645" t="s">
        <v>223</v>
      </c>
      <c r="C5" s="646"/>
      <c r="D5" s="646"/>
      <c r="E5" s="646"/>
      <c r="F5" s="646"/>
      <c r="G5" s="646"/>
      <c r="H5" s="646"/>
      <c r="I5" s="646"/>
      <c r="J5" s="646"/>
      <c r="K5" s="646"/>
      <c r="L5" s="646"/>
      <c r="M5" s="646"/>
      <c r="N5" s="646"/>
      <c r="O5" s="646"/>
      <c r="P5" s="646"/>
      <c r="Q5" s="647"/>
      <c r="R5" s="648">
        <v>395620</v>
      </c>
      <c r="S5" s="649"/>
      <c r="T5" s="649"/>
      <c r="U5" s="649"/>
      <c r="V5" s="649"/>
      <c r="W5" s="649"/>
      <c r="X5" s="649"/>
      <c r="Y5" s="650"/>
      <c r="Z5" s="651">
        <v>7.2</v>
      </c>
      <c r="AA5" s="651"/>
      <c r="AB5" s="651"/>
      <c r="AC5" s="651"/>
      <c r="AD5" s="652">
        <v>395620</v>
      </c>
      <c r="AE5" s="652"/>
      <c r="AF5" s="652"/>
      <c r="AG5" s="652"/>
      <c r="AH5" s="652"/>
      <c r="AI5" s="652"/>
      <c r="AJ5" s="652"/>
      <c r="AK5" s="652"/>
      <c r="AL5" s="653">
        <v>13.9</v>
      </c>
      <c r="AM5" s="654"/>
      <c r="AN5" s="654"/>
      <c r="AO5" s="655"/>
      <c r="AP5" s="645" t="s">
        <v>224</v>
      </c>
      <c r="AQ5" s="646"/>
      <c r="AR5" s="646"/>
      <c r="AS5" s="646"/>
      <c r="AT5" s="646"/>
      <c r="AU5" s="646"/>
      <c r="AV5" s="646"/>
      <c r="AW5" s="646"/>
      <c r="AX5" s="646"/>
      <c r="AY5" s="646"/>
      <c r="AZ5" s="646"/>
      <c r="BA5" s="646"/>
      <c r="BB5" s="646"/>
      <c r="BC5" s="646"/>
      <c r="BD5" s="646"/>
      <c r="BE5" s="646"/>
      <c r="BF5" s="647"/>
      <c r="BG5" s="659">
        <v>395620</v>
      </c>
      <c r="BH5" s="660"/>
      <c r="BI5" s="660"/>
      <c r="BJ5" s="660"/>
      <c r="BK5" s="660"/>
      <c r="BL5" s="660"/>
      <c r="BM5" s="660"/>
      <c r="BN5" s="661"/>
      <c r="BO5" s="662">
        <v>100</v>
      </c>
      <c r="BP5" s="662"/>
      <c r="BQ5" s="662"/>
      <c r="BR5" s="662"/>
      <c r="BS5" s="663">
        <v>51833</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x14ac:dyDescent="0.2">
      <c r="B6" s="656" t="s">
        <v>228</v>
      </c>
      <c r="C6" s="657"/>
      <c r="D6" s="657"/>
      <c r="E6" s="657"/>
      <c r="F6" s="657"/>
      <c r="G6" s="657"/>
      <c r="H6" s="657"/>
      <c r="I6" s="657"/>
      <c r="J6" s="657"/>
      <c r="K6" s="657"/>
      <c r="L6" s="657"/>
      <c r="M6" s="657"/>
      <c r="N6" s="657"/>
      <c r="O6" s="657"/>
      <c r="P6" s="657"/>
      <c r="Q6" s="658"/>
      <c r="R6" s="659">
        <v>102517</v>
      </c>
      <c r="S6" s="660"/>
      <c r="T6" s="660"/>
      <c r="U6" s="660"/>
      <c r="V6" s="660"/>
      <c r="W6" s="660"/>
      <c r="X6" s="660"/>
      <c r="Y6" s="661"/>
      <c r="Z6" s="662">
        <v>1.9</v>
      </c>
      <c r="AA6" s="662"/>
      <c r="AB6" s="662"/>
      <c r="AC6" s="662"/>
      <c r="AD6" s="663">
        <v>102517</v>
      </c>
      <c r="AE6" s="663"/>
      <c r="AF6" s="663"/>
      <c r="AG6" s="663"/>
      <c r="AH6" s="663"/>
      <c r="AI6" s="663"/>
      <c r="AJ6" s="663"/>
      <c r="AK6" s="663"/>
      <c r="AL6" s="664">
        <v>3.6</v>
      </c>
      <c r="AM6" s="665"/>
      <c r="AN6" s="665"/>
      <c r="AO6" s="666"/>
      <c r="AP6" s="656" t="s">
        <v>229</v>
      </c>
      <c r="AQ6" s="657"/>
      <c r="AR6" s="657"/>
      <c r="AS6" s="657"/>
      <c r="AT6" s="657"/>
      <c r="AU6" s="657"/>
      <c r="AV6" s="657"/>
      <c r="AW6" s="657"/>
      <c r="AX6" s="657"/>
      <c r="AY6" s="657"/>
      <c r="AZ6" s="657"/>
      <c r="BA6" s="657"/>
      <c r="BB6" s="657"/>
      <c r="BC6" s="657"/>
      <c r="BD6" s="657"/>
      <c r="BE6" s="657"/>
      <c r="BF6" s="658"/>
      <c r="BG6" s="659">
        <v>395620</v>
      </c>
      <c r="BH6" s="660"/>
      <c r="BI6" s="660"/>
      <c r="BJ6" s="660"/>
      <c r="BK6" s="660"/>
      <c r="BL6" s="660"/>
      <c r="BM6" s="660"/>
      <c r="BN6" s="661"/>
      <c r="BO6" s="662">
        <v>100</v>
      </c>
      <c r="BP6" s="662"/>
      <c r="BQ6" s="662"/>
      <c r="BR6" s="662"/>
      <c r="BS6" s="663">
        <v>51833</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65193</v>
      </c>
      <c r="CS6" s="660"/>
      <c r="CT6" s="660"/>
      <c r="CU6" s="660"/>
      <c r="CV6" s="660"/>
      <c r="CW6" s="660"/>
      <c r="CX6" s="660"/>
      <c r="CY6" s="661"/>
      <c r="CZ6" s="653">
        <v>1.3</v>
      </c>
      <c r="DA6" s="654"/>
      <c r="DB6" s="654"/>
      <c r="DC6" s="673"/>
      <c r="DD6" s="668" t="s">
        <v>170</v>
      </c>
      <c r="DE6" s="660"/>
      <c r="DF6" s="660"/>
      <c r="DG6" s="660"/>
      <c r="DH6" s="660"/>
      <c r="DI6" s="660"/>
      <c r="DJ6" s="660"/>
      <c r="DK6" s="660"/>
      <c r="DL6" s="660"/>
      <c r="DM6" s="660"/>
      <c r="DN6" s="660"/>
      <c r="DO6" s="660"/>
      <c r="DP6" s="661"/>
      <c r="DQ6" s="668">
        <v>65193</v>
      </c>
      <c r="DR6" s="660"/>
      <c r="DS6" s="660"/>
      <c r="DT6" s="660"/>
      <c r="DU6" s="660"/>
      <c r="DV6" s="660"/>
      <c r="DW6" s="660"/>
      <c r="DX6" s="660"/>
      <c r="DY6" s="660"/>
      <c r="DZ6" s="660"/>
      <c r="EA6" s="660"/>
      <c r="EB6" s="660"/>
      <c r="EC6" s="669"/>
    </row>
    <row r="7" spans="2:143" ht="11.25" customHeight="1" x14ac:dyDescent="0.2">
      <c r="B7" s="656" t="s">
        <v>231</v>
      </c>
      <c r="C7" s="657"/>
      <c r="D7" s="657"/>
      <c r="E7" s="657"/>
      <c r="F7" s="657"/>
      <c r="G7" s="657"/>
      <c r="H7" s="657"/>
      <c r="I7" s="657"/>
      <c r="J7" s="657"/>
      <c r="K7" s="657"/>
      <c r="L7" s="657"/>
      <c r="M7" s="657"/>
      <c r="N7" s="657"/>
      <c r="O7" s="657"/>
      <c r="P7" s="657"/>
      <c r="Q7" s="658"/>
      <c r="R7" s="659">
        <v>267</v>
      </c>
      <c r="S7" s="660"/>
      <c r="T7" s="660"/>
      <c r="U7" s="660"/>
      <c r="V7" s="660"/>
      <c r="W7" s="660"/>
      <c r="X7" s="660"/>
      <c r="Y7" s="661"/>
      <c r="Z7" s="662">
        <v>0</v>
      </c>
      <c r="AA7" s="662"/>
      <c r="AB7" s="662"/>
      <c r="AC7" s="662"/>
      <c r="AD7" s="663">
        <v>267</v>
      </c>
      <c r="AE7" s="663"/>
      <c r="AF7" s="663"/>
      <c r="AG7" s="663"/>
      <c r="AH7" s="663"/>
      <c r="AI7" s="663"/>
      <c r="AJ7" s="663"/>
      <c r="AK7" s="663"/>
      <c r="AL7" s="664">
        <v>0</v>
      </c>
      <c r="AM7" s="665"/>
      <c r="AN7" s="665"/>
      <c r="AO7" s="666"/>
      <c r="AP7" s="656" t="s">
        <v>232</v>
      </c>
      <c r="AQ7" s="657"/>
      <c r="AR7" s="657"/>
      <c r="AS7" s="657"/>
      <c r="AT7" s="657"/>
      <c r="AU7" s="657"/>
      <c r="AV7" s="657"/>
      <c r="AW7" s="657"/>
      <c r="AX7" s="657"/>
      <c r="AY7" s="657"/>
      <c r="AZ7" s="657"/>
      <c r="BA7" s="657"/>
      <c r="BB7" s="657"/>
      <c r="BC7" s="657"/>
      <c r="BD7" s="657"/>
      <c r="BE7" s="657"/>
      <c r="BF7" s="658"/>
      <c r="BG7" s="659">
        <v>89534</v>
      </c>
      <c r="BH7" s="660"/>
      <c r="BI7" s="660"/>
      <c r="BJ7" s="660"/>
      <c r="BK7" s="660"/>
      <c r="BL7" s="660"/>
      <c r="BM7" s="660"/>
      <c r="BN7" s="661"/>
      <c r="BO7" s="662">
        <v>22.6</v>
      </c>
      <c r="BP7" s="662"/>
      <c r="BQ7" s="662"/>
      <c r="BR7" s="662"/>
      <c r="BS7" s="663">
        <v>2581</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949118</v>
      </c>
      <c r="CS7" s="660"/>
      <c r="CT7" s="660"/>
      <c r="CU7" s="660"/>
      <c r="CV7" s="660"/>
      <c r="CW7" s="660"/>
      <c r="CX7" s="660"/>
      <c r="CY7" s="661"/>
      <c r="CZ7" s="662">
        <v>18.2</v>
      </c>
      <c r="DA7" s="662"/>
      <c r="DB7" s="662"/>
      <c r="DC7" s="662"/>
      <c r="DD7" s="668">
        <v>136795</v>
      </c>
      <c r="DE7" s="660"/>
      <c r="DF7" s="660"/>
      <c r="DG7" s="660"/>
      <c r="DH7" s="660"/>
      <c r="DI7" s="660"/>
      <c r="DJ7" s="660"/>
      <c r="DK7" s="660"/>
      <c r="DL7" s="660"/>
      <c r="DM7" s="660"/>
      <c r="DN7" s="660"/>
      <c r="DO7" s="660"/>
      <c r="DP7" s="661"/>
      <c r="DQ7" s="668">
        <v>614610</v>
      </c>
      <c r="DR7" s="660"/>
      <c r="DS7" s="660"/>
      <c r="DT7" s="660"/>
      <c r="DU7" s="660"/>
      <c r="DV7" s="660"/>
      <c r="DW7" s="660"/>
      <c r="DX7" s="660"/>
      <c r="DY7" s="660"/>
      <c r="DZ7" s="660"/>
      <c r="EA7" s="660"/>
      <c r="EB7" s="660"/>
      <c r="EC7" s="669"/>
    </row>
    <row r="8" spans="2:143" ht="11.25" customHeight="1" x14ac:dyDescent="0.2">
      <c r="B8" s="656" t="s">
        <v>234</v>
      </c>
      <c r="C8" s="657"/>
      <c r="D8" s="657"/>
      <c r="E8" s="657"/>
      <c r="F8" s="657"/>
      <c r="G8" s="657"/>
      <c r="H8" s="657"/>
      <c r="I8" s="657"/>
      <c r="J8" s="657"/>
      <c r="K8" s="657"/>
      <c r="L8" s="657"/>
      <c r="M8" s="657"/>
      <c r="N8" s="657"/>
      <c r="O8" s="657"/>
      <c r="P8" s="657"/>
      <c r="Q8" s="658"/>
      <c r="R8" s="659">
        <v>531</v>
      </c>
      <c r="S8" s="660"/>
      <c r="T8" s="660"/>
      <c r="U8" s="660"/>
      <c r="V8" s="660"/>
      <c r="W8" s="660"/>
      <c r="X8" s="660"/>
      <c r="Y8" s="661"/>
      <c r="Z8" s="662">
        <v>0</v>
      </c>
      <c r="AA8" s="662"/>
      <c r="AB8" s="662"/>
      <c r="AC8" s="662"/>
      <c r="AD8" s="663">
        <v>531</v>
      </c>
      <c r="AE8" s="663"/>
      <c r="AF8" s="663"/>
      <c r="AG8" s="663"/>
      <c r="AH8" s="663"/>
      <c r="AI8" s="663"/>
      <c r="AJ8" s="663"/>
      <c r="AK8" s="663"/>
      <c r="AL8" s="664">
        <v>0</v>
      </c>
      <c r="AM8" s="665"/>
      <c r="AN8" s="665"/>
      <c r="AO8" s="666"/>
      <c r="AP8" s="656" t="s">
        <v>235</v>
      </c>
      <c r="AQ8" s="657"/>
      <c r="AR8" s="657"/>
      <c r="AS8" s="657"/>
      <c r="AT8" s="657"/>
      <c r="AU8" s="657"/>
      <c r="AV8" s="657"/>
      <c r="AW8" s="657"/>
      <c r="AX8" s="657"/>
      <c r="AY8" s="657"/>
      <c r="AZ8" s="657"/>
      <c r="BA8" s="657"/>
      <c r="BB8" s="657"/>
      <c r="BC8" s="657"/>
      <c r="BD8" s="657"/>
      <c r="BE8" s="657"/>
      <c r="BF8" s="658"/>
      <c r="BG8" s="659">
        <v>3713</v>
      </c>
      <c r="BH8" s="660"/>
      <c r="BI8" s="660"/>
      <c r="BJ8" s="660"/>
      <c r="BK8" s="660"/>
      <c r="BL8" s="660"/>
      <c r="BM8" s="660"/>
      <c r="BN8" s="661"/>
      <c r="BO8" s="662">
        <v>0.9</v>
      </c>
      <c r="BP8" s="662"/>
      <c r="BQ8" s="662"/>
      <c r="BR8" s="662"/>
      <c r="BS8" s="668" t="s">
        <v>170</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653308</v>
      </c>
      <c r="CS8" s="660"/>
      <c r="CT8" s="660"/>
      <c r="CU8" s="660"/>
      <c r="CV8" s="660"/>
      <c r="CW8" s="660"/>
      <c r="CX8" s="660"/>
      <c r="CY8" s="661"/>
      <c r="CZ8" s="662">
        <v>12.5</v>
      </c>
      <c r="DA8" s="662"/>
      <c r="DB8" s="662"/>
      <c r="DC8" s="662"/>
      <c r="DD8" s="668">
        <v>65369</v>
      </c>
      <c r="DE8" s="660"/>
      <c r="DF8" s="660"/>
      <c r="DG8" s="660"/>
      <c r="DH8" s="660"/>
      <c r="DI8" s="660"/>
      <c r="DJ8" s="660"/>
      <c r="DK8" s="660"/>
      <c r="DL8" s="660"/>
      <c r="DM8" s="660"/>
      <c r="DN8" s="660"/>
      <c r="DO8" s="660"/>
      <c r="DP8" s="661"/>
      <c r="DQ8" s="668">
        <v>388177</v>
      </c>
      <c r="DR8" s="660"/>
      <c r="DS8" s="660"/>
      <c r="DT8" s="660"/>
      <c r="DU8" s="660"/>
      <c r="DV8" s="660"/>
      <c r="DW8" s="660"/>
      <c r="DX8" s="660"/>
      <c r="DY8" s="660"/>
      <c r="DZ8" s="660"/>
      <c r="EA8" s="660"/>
      <c r="EB8" s="660"/>
      <c r="EC8" s="669"/>
    </row>
    <row r="9" spans="2:143" ht="11.25" customHeight="1" x14ac:dyDescent="0.2">
      <c r="B9" s="656" t="s">
        <v>237</v>
      </c>
      <c r="C9" s="657"/>
      <c r="D9" s="657"/>
      <c r="E9" s="657"/>
      <c r="F9" s="657"/>
      <c r="G9" s="657"/>
      <c r="H9" s="657"/>
      <c r="I9" s="657"/>
      <c r="J9" s="657"/>
      <c r="K9" s="657"/>
      <c r="L9" s="657"/>
      <c r="M9" s="657"/>
      <c r="N9" s="657"/>
      <c r="O9" s="657"/>
      <c r="P9" s="657"/>
      <c r="Q9" s="658"/>
      <c r="R9" s="659">
        <v>511</v>
      </c>
      <c r="S9" s="660"/>
      <c r="T9" s="660"/>
      <c r="U9" s="660"/>
      <c r="V9" s="660"/>
      <c r="W9" s="660"/>
      <c r="X9" s="660"/>
      <c r="Y9" s="661"/>
      <c r="Z9" s="662">
        <v>0</v>
      </c>
      <c r="AA9" s="662"/>
      <c r="AB9" s="662"/>
      <c r="AC9" s="662"/>
      <c r="AD9" s="663">
        <v>511</v>
      </c>
      <c r="AE9" s="663"/>
      <c r="AF9" s="663"/>
      <c r="AG9" s="663"/>
      <c r="AH9" s="663"/>
      <c r="AI9" s="663"/>
      <c r="AJ9" s="663"/>
      <c r="AK9" s="663"/>
      <c r="AL9" s="664">
        <v>0</v>
      </c>
      <c r="AM9" s="665"/>
      <c r="AN9" s="665"/>
      <c r="AO9" s="666"/>
      <c r="AP9" s="656" t="s">
        <v>238</v>
      </c>
      <c r="AQ9" s="657"/>
      <c r="AR9" s="657"/>
      <c r="AS9" s="657"/>
      <c r="AT9" s="657"/>
      <c r="AU9" s="657"/>
      <c r="AV9" s="657"/>
      <c r="AW9" s="657"/>
      <c r="AX9" s="657"/>
      <c r="AY9" s="657"/>
      <c r="AZ9" s="657"/>
      <c r="BA9" s="657"/>
      <c r="BB9" s="657"/>
      <c r="BC9" s="657"/>
      <c r="BD9" s="657"/>
      <c r="BE9" s="657"/>
      <c r="BF9" s="658"/>
      <c r="BG9" s="659">
        <v>72809</v>
      </c>
      <c r="BH9" s="660"/>
      <c r="BI9" s="660"/>
      <c r="BJ9" s="660"/>
      <c r="BK9" s="660"/>
      <c r="BL9" s="660"/>
      <c r="BM9" s="660"/>
      <c r="BN9" s="661"/>
      <c r="BO9" s="662">
        <v>18.399999999999999</v>
      </c>
      <c r="BP9" s="662"/>
      <c r="BQ9" s="662"/>
      <c r="BR9" s="662"/>
      <c r="BS9" s="668" t="s">
        <v>122</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397756</v>
      </c>
      <c r="CS9" s="660"/>
      <c r="CT9" s="660"/>
      <c r="CU9" s="660"/>
      <c r="CV9" s="660"/>
      <c r="CW9" s="660"/>
      <c r="CX9" s="660"/>
      <c r="CY9" s="661"/>
      <c r="CZ9" s="662">
        <v>7.6</v>
      </c>
      <c r="DA9" s="662"/>
      <c r="DB9" s="662"/>
      <c r="DC9" s="662"/>
      <c r="DD9" s="668">
        <v>13872</v>
      </c>
      <c r="DE9" s="660"/>
      <c r="DF9" s="660"/>
      <c r="DG9" s="660"/>
      <c r="DH9" s="660"/>
      <c r="DI9" s="660"/>
      <c r="DJ9" s="660"/>
      <c r="DK9" s="660"/>
      <c r="DL9" s="660"/>
      <c r="DM9" s="660"/>
      <c r="DN9" s="660"/>
      <c r="DO9" s="660"/>
      <c r="DP9" s="661"/>
      <c r="DQ9" s="668">
        <v>369127</v>
      </c>
      <c r="DR9" s="660"/>
      <c r="DS9" s="660"/>
      <c r="DT9" s="660"/>
      <c r="DU9" s="660"/>
      <c r="DV9" s="660"/>
      <c r="DW9" s="660"/>
      <c r="DX9" s="660"/>
      <c r="DY9" s="660"/>
      <c r="DZ9" s="660"/>
      <c r="EA9" s="660"/>
      <c r="EB9" s="660"/>
      <c r="EC9" s="669"/>
    </row>
    <row r="10" spans="2:143" ht="11.25" customHeight="1" x14ac:dyDescent="0.2">
      <c r="B10" s="656" t="s">
        <v>240</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170</v>
      </c>
      <c r="AA10" s="662"/>
      <c r="AB10" s="662"/>
      <c r="AC10" s="662"/>
      <c r="AD10" s="663" t="s">
        <v>170</v>
      </c>
      <c r="AE10" s="663"/>
      <c r="AF10" s="663"/>
      <c r="AG10" s="663"/>
      <c r="AH10" s="663"/>
      <c r="AI10" s="663"/>
      <c r="AJ10" s="663"/>
      <c r="AK10" s="663"/>
      <c r="AL10" s="664" t="s">
        <v>122</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8293</v>
      </c>
      <c r="BH10" s="660"/>
      <c r="BI10" s="660"/>
      <c r="BJ10" s="660"/>
      <c r="BK10" s="660"/>
      <c r="BL10" s="660"/>
      <c r="BM10" s="660"/>
      <c r="BN10" s="661"/>
      <c r="BO10" s="662">
        <v>2.1</v>
      </c>
      <c r="BP10" s="662"/>
      <c r="BQ10" s="662"/>
      <c r="BR10" s="662"/>
      <c r="BS10" s="668">
        <v>1645</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v>2960</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2960</v>
      </c>
      <c r="DR10" s="660"/>
      <c r="DS10" s="660"/>
      <c r="DT10" s="660"/>
      <c r="DU10" s="660"/>
      <c r="DV10" s="660"/>
      <c r="DW10" s="660"/>
      <c r="DX10" s="660"/>
      <c r="DY10" s="660"/>
      <c r="DZ10" s="660"/>
      <c r="EA10" s="660"/>
      <c r="EB10" s="660"/>
      <c r="EC10" s="669"/>
    </row>
    <row r="11" spans="2:143" ht="11.25" customHeight="1" x14ac:dyDescent="0.2">
      <c r="B11" s="656" t="s">
        <v>243</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122</v>
      </c>
      <c r="AA11" s="662"/>
      <c r="AB11" s="662"/>
      <c r="AC11" s="662"/>
      <c r="AD11" s="663" t="s">
        <v>122</v>
      </c>
      <c r="AE11" s="663"/>
      <c r="AF11" s="663"/>
      <c r="AG11" s="663"/>
      <c r="AH11" s="663"/>
      <c r="AI11" s="663"/>
      <c r="AJ11" s="663"/>
      <c r="AK11" s="663"/>
      <c r="AL11" s="664" t="s">
        <v>122</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4719</v>
      </c>
      <c r="BH11" s="660"/>
      <c r="BI11" s="660"/>
      <c r="BJ11" s="660"/>
      <c r="BK11" s="660"/>
      <c r="BL11" s="660"/>
      <c r="BM11" s="660"/>
      <c r="BN11" s="661"/>
      <c r="BO11" s="662">
        <v>1.2</v>
      </c>
      <c r="BP11" s="662"/>
      <c r="BQ11" s="662"/>
      <c r="BR11" s="662"/>
      <c r="BS11" s="668">
        <v>936</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777959</v>
      </c>
      <c r="CS11" s="660"/>
      <c r="CT11" s="660"/>
      <c r="CU11" s="660"/>
      <c r="CV11" s="660"/>
      <c r="CW11" s="660"/>
      <c r="CX11" s="660"/>
      <c r="CY11" s="661"/>
      <c r="CZ11" s="662">
        <v>14.9</v>
      </c>
      <c r="DA11" s="662"/>
      <c r="DB11" s="662"/>
      <c r="DC11" s="662"/>
      <c r="DD11" s="668">
        <v>276221</v>
      </c>
      <c r="DE11" s="660"/>
      <c r="DF11" s="660"/>
      <c r="DG11" s="660"/>
      <c r="DH11" s="660"/>
      <c r="DI11" s="660"/>
      <c r="DJ11" s="660"/>
      <c r="DK11" s="660"/>
      <c r="DL11" s="660"/>
      <c r="DM11" s="660"/>
      <c r="DN11" s="660"/>
      <c r="DO11" s="660"/>
      <c r="DP11" s="661"/>
      <c r="DQ11" s="668">
        <v>393224</v>
      </c>
      <c r="DR11" s="660"/>
      <c r="DS11" s="660"/>
      <c r="DT11" s="660"/>
      <c r="DU11" s="660"/>
      <c r="DV11" s="660"/>
      <c r="DW11" s="660"/>
      <c r="DX11" s="660"/>
      <c r="DY11" s="660"/>
      <c r="DZ11" s="660"/>
      <c r="EA11" s="660"/>
      <c r="EB11" s="660"/>
      <c r="EC11" s="669"/>
    </row>
    <row r="12" spans="2:143" ht="11.25" customHeight="1" x14ac:dyDescent="0.2">
      <c r="B12" s="656" t="s">
        <v>246</v>
      </c>
      <c r="C12" s="657"/>
      <c r="D12" s="657"/>
      <c r="E12" s="657"/>
      <c r="F12" s="657"/>
      <c r="G12" s="657"/>
      <c r="H12" s="657"/>
      <c r="I12" s="657"/>
      <c r="J12" s="657"/>
      <c r="K12" s="657"/>
      <c r="L12" s="657"/>
      <c r="M12" s="657"/>
      <c r="N12" s="657"/>
      <c r="O12" s="657"/>
      <c r="P12" s="657"/>
      <c r="Q12" s="658"/>
      <c r="R12" s="659">
        <v>50558</v>
      </c>
      <c r="S12" s="660"/>
      <c r="T12" s="660"/>
      <c r="U12" s="660"/>
      <c r="V12" s="660"/>
      <c r="W12" s="660"/>
      <c r="X12" s="660"/>
      <c r="Y12" s="661"/>
      <c r="Z12" s="662">
        <v>0.9</v>
      </c>
      <c r="AA12" s="662"/>
      <c r="AB12" s="662"/>
      <c r="AC12" s="662"/>
      <c r="AD12" s="663">
        <v>50558</v>
      </c>
      <c r="AE12" s="663"/>
      <c r="AF12" s="663"/>
      <c r="AG12" s="663"/>
      <c r="AH12" s="663"/>
      <c r="AI12" s="663"/>
      <c r="AJ12" s="663"/>
      <c r="AK12" s="663"/>
      <c r="AL12" s="664">
        <v>1.8</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286590</v>
      </c>
      <c r="BH12" s="660"/>
      <c r="BI12" s="660"/>
      <c r="BJ12" s="660"/>
      <c r="BK12" s="660"/>
      <c r="BL12" s="660"/>
      <c r="BM12" s="660"/>
      <c r="BN12" s="661"/>
      <c r="BO12" s="662">
        <v>72.400000000000006</v>
      </c>
      <c r="BP12" s="662"/>
      <c r="BQ12" s="662"/>
      <c r="BR12" s="662"/>
      <c r="BS12" s="668">
        <v>49252</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112990</v>
      </c>
      <c r="CS12" s="660"/>
      <c r="CT12" s="660"/>
      <c r="CU12" s="660"/>
      <c r="CV12" s="660"/>
      <c r="CW12" s="660"/>
      <c r="CX12" s="660"/>
      <c r="CY12" s="661"/>
      <c r="CZ12" s="662">
        <v>2.2000000000000002</v>
      </c>
      <c r="DA12" s="662"/>
      <c r="DB12" s="662"/>
      <c r="DC12" s="662"/>
      <c r="DD12" s="668">
        <v>12558</v>
      </c>
      <c r="DE12" s="660"/>
      <c r="DF12" s="660"/>
      <c r="DG12" s="660"/>
      <c r="DH12" s="660"/>
      <c r="DI12" s="660"/>
      <c r="DJ12" s="660"/>
      <c r="DK12" s="660"/>
      <c r="DL12" s="660"/>
      <c r="DM12" s="660"/>
      <c r="DN12" s="660"/>
      <c r="DO12" s="660"/>
      <c r="DP12" s="661"/>
      <c r="DQ12" s="668">
        <v>98689</v>
      </c>
      <c r="DR12" s="660"/>
      <c r="DS12" s="660"/>
      <c r="DT12" s="660"/>
      <c r="DU12" s="660"/>
      <c r="DV12" s="660"/>
      <c r="DW12" s="660"/>
      <c r="DX12" s="660"/>
      <c r="DY12" s="660"/>
      <c r="DZ12" s="660"/>
      <c r="EA12" s="660"/>
      <c r="EB12" s="660"/>
      <c r="EC12" s="669"/>
    </row>
    <row r="13" spans="2:143" ht="11.25" customHeight="1" x14ac:dyDescent="0.2">
      <c r="B13" s="656" t="s">
        <v>249</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170</v>
      </c>
      <c r="AA13" s="662"/>
      <c r="AB13" s="662"/>
      <c r="AC13" s="662"/>
      <c r="AD13" s="663" t="s">
        <v>122</v>
      </c>
      <c r="AE13" s="663"/>
      <c r="AF13" s="663"/>
      <c r="AG13" s="663"/>
      <c r="AH13" s="663"/>
      <c r="AI13" s="663"/>
      <c r="AJ13" s="663"/>
      <c r="AK13" s="663"/>
      <c r="AL13" s="664" t="s">
        <v>122</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279029</v>
      </c>
      <c r="BH13" s="660"/>
      <c r="BI13" s="660"/>
      <c r="BJ13" s="660"/>
      <c r="BK13" s="660"/>
      <c r="BL13" s="660"/>
      <c r="BM13" s="660"/>
      <c r="BN13" s="661"/>
      <c r="BO13" s="662">
        <v>70.5</v>
      </c>
      <c r="BP13" s="662"/>
      <c r="BQ13" s="662"/>
      <c r="BR13" s="662"/>
      <c r="BS13" s="668">
        <v>49252</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677059</v>
      </c>
      <c r="CS13" s="660"/>
      <c r="CT13" s="660"/>
      <c r="CU13" s="660"/>
      <c r="CV13" s="660"/>
      <c r="CW13" s="660"/>
      <c r="CX13" s="660"/>
      <c r="CY13" s="661"/>
      <c r="CZ13" s="662">
        <v>13</v>
      </c>
      <c r="DA13" s="662"/>
      <c r="DB13" s="662"/>
      <c r="DC13" s="662"/>
      <c r="DD13" s="668">
        <v>618741</v>
      </c>
      <c r="DE13" s="660"/>
      <c r="DF13" s="660"/>
      <c r="DG13" s="660"/>
      <c r="DH13" s="660"/>
      <c r="DI13" s="660"/>
      <c r="DJ13" s="660"/>
      <c r="DK13" s="660"/>
      <c r="DL13" s="660"/>
      <c r="DM13" s="660"/>
      <c r="DN13" s="660"/>
      <c r="DO13" s="660"/>
      <c r="DP13" s="661"/>
      <c r="DQ13" s="668">
        <v>271320</v>
      </c>
      <c r="DR13" s="660"/>
      <c r="DS13" s="660"/>
      <c r="DT13" s="660"/>
      <c r="DU13" s="660"/>
      <c r="DV13" s="660"/>
      <c r="DW13" s="660"/>
      <c r="DX13" s="660"/>
      <c r="DY13" s="660"/>
      <c r="DZ13" s="660"/>
      <c r="EA13" s="660"/>
      <c r="EB13" s="660"/>
      <c r="EC13" s="669"/>
    </row>
    <row r="14" spans="2:143" ht="11.25" customHeight="1" x14ac:dyDescent="0.2">
      <c r="B14" s="656" t="s">
        <v>252</v>
      </c>
      <c r="C14" s="657"/>
      <c r="D14" s="657"/>
      <c r="E14" s="657"/>
      <c r="F14" s="657"/>
      <c r="G14" s="657"/>
      <c r="H14" s="657"/>
      <c r="I14" s="657"/>
      <c r="J14" s="657"/>
      <c r="K14" s="657"/>
      <c r="L14" s="657"/>
      <c r="M14" s="657"/>
      <c r="N14" s="657"/>
      <c r="O14" s="657"/>
      <c r="P14" s="657"/>
      <c r="Q14" s="658"/>
      <c r="R14" s="659" t="s">
        <v>170</v>
      </c>
      <c r="S14" s="660"/>
      <c r="T14" s="660"/>
      <c r="U14" s="660"/>
      <c r="V14" s="660"/>
      <c r="W14" s="660"/>
      <c r="X14" s="660"/>
      <c r="Y14" s="661"/>
      <c r="Z14" s="662" t="s">
        <v>170</v>
      </c>
      <c r="AA14" s="662"/>
      <c r="AB14" s="662"/>
      <c r="AC14" s="662"/>
      <c r="AD14" s="663" t="s">
        <v>170</v>
      </c>
      <c r="AE14" s="663"/>
      <c r="AF14" s="663"/>
      <c r="AG14" s="663"/>
      <c r="AH14" s="663"/>
      <c r="AI14" s="663"/>
      <c r="AJ14" s="663"/>
      <c r="AK14" s="663"/>
      <c r="AL14" s="664" t="s">
        <v>122</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10944</v>
      </c>
      <c r="BH14" s="660"/>
      <c r="BI14" s="660"/>
      <c r="BJ14" s="660"/>
      <c r="BK14" s="660"/>
      <c r="BL14" s="660"/>
      <c r="BM14" s="660"/>
      <c r="BN14" s="661"/>
      <c r="BO14" s="662">
        <v>2.8</v>
      </c>
      <c r="BP14" s="662"/>
      <c r="BQ14" s="662"/>
      <c r="BR14" s="662"/>
      <c r="BS14" s="668" t="s">
        <v>122</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66208</v>
      </c>
      <c r="CS14" s="660"/>
      <c r="CT14" s="660"/>
      <c r="CU14" s="660"/>
      <c r="CV14" s="660"/>
      <c r="CW14" s="660"/>
      <c r="CX14" s="660"/>
      <c r="CY14" s="661"/>
      <c r="CZ14" s="662">
        <v>1.3</v>
      </c>
      <c r="DA14" s="662"/>
      <c r="DB14" s="662"/>
      <c r="DC14" s="662"/>
      <c r="DD14" s="668">
        <v>11687</v>
      </c>
      <c r="DE14" s="660"/>
      <c r="DF14" s="660"/>
      <c r="DG14" s="660"/>
      <c r="DH14" s="660"/>
      <c r="DI14" s="660"/>
      <c r="DJ14" s="660"/>
      <c r="DK14" s="660"/>
      <c r="DL14" s="660"/>
      <c r="DM14" s="660"/>
      <c r="DN14" s="660"/>
      <c r="DO14" s="660"/>
      <c r="DP14" s="661"/>
      <c r="DQ14" s="668">
        <v>62691</v>
      </c>
      <c r="DR14" s="660"/>
      <c r="DS14" s="660"/>
      <c r="DT14" s="660"/>
      <c r="DU14" s="660"/>
      <c r="DV14" s="660"/>
      <c r="DW14" s="660"/>
      <c r="DX14" s="660"/>
      <c r="DY14" s="660"/>
      <c r="DZ14" s="660"/>
      <c r="EA14" s="660"/>
      <c r="EB14" s="660"/>
      <c r="EC14" s="669"/>
    </row>
    <row r="15" spans="2:143" ht="11.25" customHeight="1" x14ac:dyDescent="0.2">
      <c r="B15" s="656" t="s">
        <v>255</v>
      </c>
      <c r="C15" s="657"/>
      <c r="D15" s="657"/>
      <c r="E15" s="657"/>
      <c r="F15" s="657"/>
      <c r="G15" s="657"/>
      <c r="H15" s="657"/>
      <c r="I15" s="657"/>
      <c r="J15" s="657"/>
      <c r="K15" s="657"/>
      <c r="L15" s="657"/>
      <c r="M15" s="657"/>
      <c r="N15" s="657"/>
      <c r="O15" s="657"/>
      <c r="P15" s="657"/>
      <c r="Q15" s="658"/>
      <c r="R15" s="659">
        <v>19098</v>
      </c>
      <c r="S15" s="660"/>
      <c r="T15" s="660"/>
      <c r="U15" s="660"/>
      <c r="V15" s="660"/>
      <c r="W15" s="660"/>
      <c r="X15" s="660"/>
      <c r="Y15" s="661"/>
      <c r="Z15" s="662">
        <v>0.3</v>
      </c>
      <c r="AA15" s="662"/>
      <c r="AB15" s="662"/>
      <c r="AC15" s="662"/>
      <c r="AD15" s="663">
        <v>19098</v>
      </c>
      <c r="AE15" s="663"/>
      <c r="AF15" s="663"/>
      <c r="AG15" s="663"/>
      <c r="AH15" s="663"/>
      <c r="AI15" s="663"/>
      <c r="AJ15" s="663"/>
      <c r="AK15" s="663"/>
      <c r="AL15" s="664">
        <v>0.7</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8552</v>
      </c>
      <c r="BH15" s="660"/>
      <c r="BI15" s="660"/>
      <c r="BJ15" s="660"/>
      <c r="BK15" s="660"/>
      <c r="BL15" s="660"/>
      <c r="BM15" s="660"/>
      <c r="BN15" s="661"/>
      <c r="BO15" s="662">
        <v>2.2000000000000002</v>
      </c>
      <c r="BP15" s="662"/>
      <c r="BQ15" s="662"/>
      <c r="BR15" s="662"/>
      <c r="BS15" s="668" t="s">
        <v>170</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536479</v>
      </c>
      <c r="CS15" s="660"/>
      <c r="CT15" s="660"/>
      <c r="CU15" s="660"/>
      <c r="CV15" s="660"/>
      <c r="CW15" s="660"/>
      <c r="CX15" s="660"/>
      <c r="CY15" s="661"/>
      <c r="CZ15" s="662">
        <v>10.3</v>
      </c>
      <c r="DA15" s="662"/>
      <c r="DB15" s="662"/>
      <c r="DC15" s="662"/>
      <c r="DD15" s="668">
        <v>223487</v>
      </c>
      <c r="DE15" s="660"/>
      <c r="DF15" s="660"/>
      <c r="DG15" s="660"/>
      <c r="DH15" s="660"/>
      <c r="DI15" s="660"/>
      <c r="DJ15" s="660"/>
      <c r="DK15" s="660"/>
      <c r="DL15" s="660"/>
      <c r="DM15" s="660"/>
      <c r="DN15" s="660"/>
      <c r="DO15" s="660"/>
      <c r="DP15" s="661"/>
      <c r="DQ15" s="668">
        <v>356164</v>
      </c>
      <c r="DR15" s="660"/>
      <c r="DS15" s="660"/>
      <c r="DT15" s="660"/>
      <c r="DU15" s="660"/>
      <c r="DV15" s="660"/>
      <c r="DW15" s="660"/>
      <c r="DX15" s="660"/>
      <c r="DY15" s="660"/>
      <c r="DZ15" s="660"/>
      <c r="EA15" s="660"/>
      <c r="EB15" s="660"/>
      <c r="EC15" s="669"/>
    </row>
    <row r="16" spans="2:143" ht="11.25" customHeight="1" x14ac:dyDescent="0.2">
      <c r="B16" s="656" t="s">
        <v>258</v>
      </c>
      <c r="C16" s="657"/>
      <c r="D16" s="657"/>
      <c r="E16" s="657"/>
      <c r="F16" s="657"/>
      <c r="G16" s="657"/>
      <c r="H16" s="657"/>
      <c r="I16" s="657"/>
      <c r="J16" s="657"/>
      <c r="K16" s="657"/>
      <c r="L16" s="657"/>
      <c r="M16" s="657"/>
      <c r="N16" s="657"/>
      <c r="O16" s="657"/>
      <c r="P16" s="657"/>
      <c r="Q16" s="658"/>
      <c r="R16" s="659" t="s">
        <v>170</v>
      </c>
      <c r="S16" s="660"/>
      <c r="T16" s="660"/>
      <c r="U16" s="660"/>
      <c r="V16" s="660"/>
      <c r="W16" s="660"/>
      <c r="X16" s="660"/>
      <c r="Y16" s="661"/>
      <c r="Z16" s="662" t="s">
        <v>122</v>
      </c>
      <c r="AA16" s="662"/>
      <c r="AB16" s="662"/>
      <c r="AC16" s="662"/>
      <c r="AD16" s="663" t="s">
        <v>170</v>
      </c>
      <c r="AE16" s="663"/>
      <c r="AF16" s="663"/>
      <c r="AG16" s="663"/>
      <c r="AH16" s="663"/>
      <c r="AI16" s="663"/>
      <c r="AJ16" s="663"/>
      <c r="AK16" s="663"/>
      <c r="AL16" s="664" t="s">
        <v>170</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170</v>
      </c>
      <c r="BP16" s="662"/>
      <c r="BQ16" s="662"/>
      <c r="BR16" s="662"/>
      <c r="BS16" s="668" t="s">
        <v>170</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221625</v>
      </c>
      <c r="CS16" s="660"/>
      <c r="CT16" s="660"/>
      <c r="CU16" s="660"/>
      <c r="CV16" s="660"/>
      <c r="CW16" s="660"/>
      <c r="CX16" s="660"/>
      <c r="CY16" s="661"/>
      <c r="CZ16" s="662">
        <v>4.3</v>
      </c>
      <c r="DA16" s="662"/>
      <c r="DB16" s="662"/>
      <c r="DC16" s="662"/>
      <c r="DD16" s="668" t="s">
        <v>170</v>
      </c>
      <c r="DE16" s="660"/>
      <c r="DF16" s="660"/>
      <c r="DG16" s="660"/>
      <c r="DH16" s="660"/>
      <c r="DI16" s="660"/>
      <c r="DJ16" s="660"/>
      <c r="DK16" s="660"/>
      <c r="DL16" s="660"/>
      <c r="DM16" s="660"/>
      <c r="DN16" s="660"/>
      <c r="DO16" s="660"/>
      <c r="DP16" s="661"/>
      <c r="DQ16" s="668">
        <v>45018</v>
      </c>
      <c r="DR16" s="660"/>
      <c r="DS16" s="660"/>
      <c r="DT16" s="660"/>
      <c r="DU16" s="660"/>
      <c r="DV16" s="660"/>
      <c r="DW16" s="660"/>
      <c r="DX16" s="660"/>
      <c r="DY16" s="660"/>
      <c r="DZ16" s="660"/>
      <c r="EA16" s="660"/>
      <c r="EB16" s="660"/>
      <c r="EC16" s="669"/>
    </row>
    <row r="17" spans="2:133" ht="11.25" customHeight="1" x14ac:dyDescent="0.2">
      <c r="B17" s="656" t="s">
        <v>261</v>
      </c>
      <c r="C17" s="657"/>
      <c r="D17" s="657"/>
      <c r="E17" s="657"/>
      <c r="F17" s="657"/>
      <c r="G17" s="657"/>
      <c r="H17" s="657"/>
      <c r="I17" s="657"/>
      <c r="J17" s="657"/>
      <c r="K17" s="657"/>
      <c r="L17" s="657"/>
      <c r="M17" s="657"/>
      <c r="N17" s="657"/>
      <c r="O17" s="657"/>
      <c r="P17" s="657"/>
      <c r="Q17" s="658"/>
      <c r="R17" s="659">
        <v>152</v>
      </c>
      <c r="S17" s="660"/>
      <c r="T17" s="660"/>
      <c r="U17" s="660"/>
      <c r="V17" s="660"/>
      <c r="W17" s="660"/>
      <c r="X17" s="660"/>
      <c r="Y17" s="661"/>
      <c r="Z17" s="662">
        <v>0</v>
      </c>
      <c r="AA17" s="662"/>
      <c r="AB17" s="662"/>
      <c r="AC17" s="662"/>
      <c r="AD17" s="663">
        <v>152</v>
      </c>
      <c r="AE17" s="663"/>
      <c r="AF17" s="663"/>
      <c r="AG17" s="663"/>
      <c r="AH17" s="663"/>
      <c r="AI17" s="663"/>
      <c r="AJ17" s="663"/>
      <c r="AK17" s="663"/>
      <c r="AL17" s="664">
        <v>0</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170</v>
      </c>
      <c r="BH17" s="660"/>
      <c r="BI17" s="660"/>
      <c r="BJ17" s="660"/>
      <c r="BK17" s="660"/>
      <c r="BL17" s="660"/>
      <c r="BM17" s="660"/>
      <c r="BN17" s="661"/>
      <c r="BO17" s="662" t="s">
        <v>122</v>
      </c>
      <c r="BP17" s="662"/>
      <c r="BQ17" s="662"/>
      <c r="BR17" s="662"/>
      <c r="BS17" s="668" t="s">
        <v>170</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752820</v>
      </c>
      <c r="CS17" s="660"/>
      <c r="CT17" s="660"/>
      <c r="CU17" s="660"/>
      <c r="CV17" s="660"/>
      <c r="CW17" s="660"/>
      <c r="CX17" s="660"/>
      <c r="CY17" s="661"/>
      <c r="CZ17" s="662">
        <v>14.4</v>
      </c>
      <c r="DA17" s="662"/>
      <c r="DB17" s="662"/>
      <c r="DC17" s="662"/>
      <c r="DD17" s="668" t="s">
        <v>122</v>
      </c>
      <c r="DE17" s="660"/>
      <c r="DF17" s="660"/>
      <c r="DG17" s="660"/>
      <c r="DH17" s="660"/>
      <c r="DI17" s="660"/>
      <c r="DJ17" s="660"/>
      <c r="DK17" s="660"/>
      <c r="DL17" s="660"/>
      <c r="DM17" s="660"/>
      <c r="DN17" s="660"/>
      <c r="DO17" s="660"/>
      <c r="DP17" s="661"/>
      <c r="DQ17" s="668">
        <v>752820</v>
      </c>
      <c r="DR17" s="660"/>
      <c r="DS17" s="660"/>
      <c r="DT17" s="660"/>
      <c r="DU17" s="660"/>
      <c r="DV17" s="660"/>
      <c r="DW17" s="660"/>
      <c r="DX17" s="660"/>
      <c r="DY17" s="660"/>
      <c r="DZ17" s="660"/>
      <c r="EA17" s="660"/>
      <c r="EB17" s="660"/>
      <c r="EC17" s="669"/>
    </row>
    <row r="18" spans="2:133" ht="11.25" customHeight="1" x14ac:dyDescent="0.2">
      <c r="B18" s="656" t="s">
        <v>264</v>
      </c>
      <c r="C18" s="657"/>
      <c r="D18" s="657"/>
      <c r="E18" s="657"/>
      <c r="F18" s="657"/>
      <c r="G18" s="657"/>
      <c r="H18" s="657"/>
      <c r="I18" s="657"/>
      <c r="J18" s="657"/>
      <c r="K18" s="657"/>
      <c r="L18" s="657"/>
      <c r="M18" s="657"/>
      <c r="N18" s="657"/>
      <c r="O18" s="657"/>
      <c r="P18" s="657"/>
      <c r="Q18" s="658"/>
      <c r="R18" s="659">
        <v>2730493</v>
      </c>
      <c r="S18" s="660"/>
      <c r="T18" s="660"/>
      <c r="U18" s="660"/>
      <c r="V18" s="660"/>
      <c r="W18" s="660"/>
      <c r="X18" s="660"/>
      <c r="Y18" s="661"/>
      <c r="Z18" s="662">
        <v>49.6</v>
      </c>
      <c r="AA18" s="662"/>
      <c r="AB18" s="662"/>
      <c r="AC18" s="662"/>
      <c r="AD18" s="663">
        <v>2253830</v>
      </c>
      <c r="AE18" s="663"/>
      <c r="AF18" s="663"/>
      <c r="AG18" s="663"/>
      <c r="AH18" s="663"/>
      <c r="AI18" s="663"/>
      <c r="AJ18" s="663"/>
      <c r="AK18" s="663"/>
      <c r="AL18" s="664">
        <v>79</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170</v>
      </c>
      <c r="CS18" s="660"/>
      <c r="CT18" s="660"/>
      <c r="CU18" s="660"/>
      <c r="CV18" s="660"/>
      <c r="CW18" s="660"/>
      <c r="CX18" s="660"/>
      <c r="CY18" s="661"/>
      <c r="CZ18" s="662" t="s">
        <v>122</v>
      </c>
      <c r="DA18" s="662"/>
      <c r="DB18" s="662"/>
      <c r="DC18" s="662"/>
      <c r="DD18" s="668" t="s">
        <v>170</v>
      </c>
      <c r="DE18" s="660"/>
      <c r="DF18" s="660"/>
      <c r="DG18" s="660"/>
      <c r="DH18" s="660"/>
      <c r="DI18" s="660"/>
      <c r="DJ18" s="660"/>
      <c r="DK18" s="660"/>
      <c r="DL18" s="660"/>
      <c r="DM18" s="660"/>
      <c r="DN18" s="660"/>
      <c r="DO18" s="660"/>
      <c r="DP18" s="661"/>
      <c r="DQ18" s="668" t="s">
        <v>170</v>
      </c>
      <c r="DR18" s="660"/>
      <c r="DS18" s="660"/>
      <c r="DT18" s="660"/>
      <c r="DU18" s="660"/>
      <c r="DV18" s="660"/>
      <c r="DW18" s="660"/>
      <c r="DX18" s="660"/>
      <c r="DY18" s="660"/>
      <c r="DZ18" s="660"/>
      <c r="EA18" s="660"/>
      <c r="EB18" s="660"/>
      <c r="EC18" s="669"/>
    </row>
    <row r="19" spans="2:133" ht="11.25" customHeight="1" x14ac:dyDescent="0.2">
      <c r="B19" s="656" t="s">
        <v>267</v>
      </c>
      <c r="C19" s="657"/>
      <c r="D19" s="657"/>
      <c r="E19" s="657"/>
      <c r="F19" s="657"/>
      <c r="G19" s="657"/>
      <c r="H19" s="657"/>
      <c r="I19" s="657"/>
      <c r="J19" s="657"/>
      <c r="K19" s="657"/>
      <c r="L19" s="657"/>
      <c r="M19" s="657"/>
      <c r="N19" s="657"/>
      <c r="O19" s="657"/>
      <c r="P19" s="657"/>
      <c r="Q19" s="658"/>
      <c r="R19" s="659">
        <v>2253830</v>
      </c>
      <c r="S19" s="660"/>
      <c r="T19" s="660"/>
      <c r="U19" s="660"/>
      <c r="V19" s="660"/>
      <c r="W19" s="660"/>
      <c r="X19" s="660"/>
      <c r="Y19" s="661"/>
      <c r="Z19" s="662">
        <v>40.9</v>
      </c>
      <c r="AA19" s="662"/>
      <c r="AB19" s="662"/>
      <c r="AC19" s="662"/>
      <c r="AD19" s="663">
        <v>2253830</v>
      </c>
      <c r="AE19" s="663"/>
      <c r="AF19" s="663"/>
      <c r="AG19" s="663"/>
      <c r="AH19" s="663"/>
      <c r="AI19" s="663"/>
      <c r="AJ19" s="663"/>
      <c r="AK19" s="663"/>
      <c r="AL19" s="664">
        <v>79</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t="s">
        <v>170</v>
      </c>
      <c r="BH19" s="660"/>
      <c r="BI19" s="660"/>
      <c r="BJ19" s="660"/>
      <c r="BK19" s="660"/>
      <c r="BL19" s="660"/>
      <c r="BM19" s="660"/>
      <c r="BN19" s="661"/>
      <c r="BO19" s="662" t="s">
        <v>122</v>
      </c>
      <c r="BP19" s="662"/>
      <c r="BQ19" s="662"/>
      <c r="BR19" s="662"/>
      <c r="BS19" s="668" t="s">
        <v>122</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170</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56" t="s">
        <v>270</v>
      </c>
      <c r="C20" s="657"/>
      <c r="D20" s="657"/>
      <c r="E20" s="657"/>
      <c r="F20" s="657"/>
      <c r="G20" s="657"/>
      <c r="H20" s="657"/>
      <c r="I20" s="657"/>
      <c r="J20" s="657"/>
      <c r="K20" s="657"/>
      <c r="L20" s="657"/>
      <c r="M20" s="657"/>
      <c r="N20" s="657"/>
      <c r="O20" s="657"/>
      <c r="P20" s="657"/>
      <c r="Q20" s="658"/>
      <c r="R20" s="659">
        <v>476663</v>
      </c>
      <c r="S20" s="660"/>
      <c r="T20" s="660"/>
      <c r="U20" s="660"/>
      <c r="V20" s="660"/>
      <c r="W20" s="660"/>
      <c r="X20" s="660"/>
      <c r="Y20" s="661"/>
      <c r="Z20" s="662">
        <v>8.6999999999999993</v>
      </c>
      <c r="AA20" s="662"/>
      <c r="AB20" s="662"/>
      <c r="AC20" s="662"/>
      <c r="AD20" s="663" t="s">
        <v>170</v>
      </c>
      <c r="AE20" s="663"/>
      <c r="AF20" s="663"/>
      <c r="AG20" s="663"/>
      <c r="AH20" s="663"/>
      <c r="AI20" s="663"/>
      <c r="AJ20" s="663"/>
      <c r="AK20" s="663"/>
      <c r="AL20" s="664" t="s">
        <v>122</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170</v>
      </c>
      <c r="BP20" s="662"/>
      <c r="BQ20" s="662"/>
      <c r="BR20" s="662"/>
      <c r="BS20" s="668" t="s">
        <v>170</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5213475</v>
      </c>
      <c r="CS20" s="660"/>
      <c r="CT20" s="660"/>
      <c r="CU20" s="660"/>
      <c r="CV20" s="660"/>
      <c r="CW20" s="660"/>
      <c r="CX20" s="660"/>
      <c r="CY20" s="661"/>
      <c r="CZ20" s="662">
        <v>100</v>
      </c>
      <c r="DA20" s="662"/>
      <c r="DB20" s="662"/>
      <c r="DC20" s="662"/>
      <c r="DD20" s="668">
        <v>1358730</v>
      </c>
      <c r="DE20" s="660"/>
      <c r="DF20" s="660"/>
      <c r="DG20" s="660"/>
      <c r="DH20" s="660"/>
      <c r="DI20" s="660"/>
      <c r="DJ20" s="660"/>
      <c r="DK20" s="660"/>
      <c r="DL20" s="660"/>
      <c r="DM20" s="660"/>
      <c r="DN20" s="660"/>
      <c r="DO20" s="660"/>
      <c r="DP20" s="661"/>
      <c r="DQ20" s="668">
        <v>3419993</v>
      </c>
      <c r="DR20" s="660"/>
      <c r="DS20" s="660"/>
      <c r="DT20" s="660"/>
      <c r="DU20" s="660"/>
      <c r="DV20" s="660"/>
      <c r="DW20" s="660"/>
      <c r="DX20" s="660"/>
      <c r="DY20" s="660"/>
      <c r="DZ20" s="660"/>
      <c r="EA20" s="660"/>
      <c r="EB20" s="660"/>
      <c r="EC20" s="669"/>
    </row>
    <row r="21" spans="2:133" ht="11.25" customHeight="1" x14ac:dyDescent="0.2">
      <c r="B21" s="656" t="s">
        <v>273</v>
      </c>
      <c r="C21" s="657"/>
      <c r="D21" s="657"/>
      <c r="E21" s="657"/>
      <c r="F21" s="657"/>
      <c r="G21" s="657"/>
      <c r="H21" s="657"/>
      <c r="I21" s="657"/>
      <c r="J21" s="657"/>
      <c r="K21" s="657"/>
      <c r="L21" s="657"/>
      <c r="M21" s="657"/>
      <c r="N21" s="657"/>
      <c r="O21" s="657"/>
      <c r="P21" s="657"/>
      <c r="Q21" s="658"/>
      <c r="R21" s="659" t="s">
        <v>170</v>
      </c>
      <c r="S21" s="660"/>
      <c r="T21" s="660"/>
      <c r="U21" s="660"/>
      <c r="V21" s="660"/>
      <c r="W21" s="660"/>
      <c r="X21" s="660"/>
      <c r="Y21" s="661"/>
      <c r="Z21" s="662" t="s">
        <v>170</v>
      </c>
      <c r="AA21" s="662"/>
      <c r="AB21" s="662"/>
      <c r="AC21" s="662"/>
      <c r="AD21" s="663" t="s">
        <v>122</v>
      </c>
      <c r="AE21" s="663"/>
      <c r="AF21" s="663"/>
      <c r="AG21" s="663"/>
      <c r="AH21" s="663"/>
      <c r="AI21" s="663"/>
      <c r="AJ21" s="663"/>
      <c r="AK21" s="663"/>
      <c r="AL21" s="664" t="s">
        <v>170</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t="s">
        <v>122</v>
      </c>
      <c r="BH21" s="660"/>
      <c r="BI21" s="660"/>
      <c r="BJ21" s="660"/>
      <c r="BK21" s="660"/>
      <c r="BL21" s="660"/>
      <c r="BM21" s="660"/>
      <c r="BN21" s="661"/>
      <c r="BO21" s="662" t="s">
        <v>170</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2">
      <c r="B22" s="656" t="s">
        <v>275</v>
      </c>
      <c r="C22" s="657"/>
      <c r="D22" s="657"/>
      <c r="E22" s="657"/>
      <c r="F22" s="657"/>
      <c r="G22" s="657"/>
      <c r="H22" s="657"/>
      <c r="I22" s="657"/>
      <c r="J22" s="657"/>
      <c r="K22" s="657"/>
      <c r="L22" s="657"/>
      <c r="M22" s="657"/>
      <c r="N22" s="657"/>
      <c r="O22" s="657"/>
      <c r="P22" s="657"/>
      <c r="Q22" s="658"/>
      <c r="R22" s="659">
        <v>3299747</v>
      </c>
      <c r="S22" s="660"/>
      <c r="T22" s="660"/>
      <c r="U22" s="660"/>
      <c r="V22" s="660"/>
      <c r="W22" s="660"/>
      <c r="X22" s="660"/>
      <c r="Y22" s="661"/>
      <c r="Z22" s="662">
        <v>59.9</v>
      </c>
      <c r="AA22" s="662"/>
      <c r="AB22" s="662"/>
      <c r="AC22" s="662"/>
      <c r="AD22" s="663">
        <v>2823084</v>
      </c>
      <c r="AE22" s="663"/>
      <c r="AF22" s="663"/>
      <c r="AG22" s="663"/>
      <c r="AH22" s="663"/>
      <c r="AI22" s="663"/>
      <c r="AJ22" s="663"/>
      <c r="AK22" s="663"/>
      <c r="AL22" s="664">
        <v>98.9</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170</v>
      </c>
      <c r="BH22" s="660"/>
      <c r="BI22" s="660"/>
      <c r="BJ22" s="660"/>
      <c r="BK22" s="660"/>
      <c r="BL22" s="660"/>
      <c r="BM22" s="660"/>
      <c r="BN22" s="661"/>
      <c r="BO22" s="662" t="s">
        <v>170</v>
      </c>
      <c r="BP22" s="662"/>
      <c r="BQ22" s="662"/>
      <c r="BR22" s="662"/>
      <c r="BS22" s="668" t="s">
        <v>170</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278</v>
      </c>
      <c r="C23" s="657"/>
      <c r="D23" s="657"/>
      <c r="E23" s="657"/>
      <c r="F23" s="657"/>
      <c r="G23" s="657"/>
      <c r="H23" s="657"/>
      <c r="I23" s="657"/>
      <c r="J23" s="657"/>
      <c r="K23" s="657"/>
      <c r="L23" s="657"/>
      <c r="M23" s="657"/>
      <c r="N23" s="657"/>
      <c r="O23" s="657"/>
      <c r="P23" s="657"/>
      <c r="Q23" s="658"/>
      <c r="R23" s="659" t="s">
        <v>122</v>
      </c>
      <c r="S23" s="660"/>
      <c r="T23" s="660"/>
      <c r="U23" s="660"/>
      <c r="V23" s="660"/>
      <c r="W23" s="660"/>
      <c r="X23" s="660"/>
      <c r="Y23" s="661"/>
      <c r="Z23" s="662" t="s">
        <v>122</v>
      </c>
      <c r="AA23" s="662"/>
      <c r="AB23" s="662"/>
      <c r="AC23" s="662"/>
      <c r="AD23" s="663" t="s">
        <v>170</v>
      </c>
      <c r="AE23" s="663"/>
      <c r="AF23" s="663"/>
      <c r="AG23" s="663"/>
      <c r="AH23" s="663"/>
      <c r="AI23" s="663"/>
      <c r="AJ23" s="663"/>
      <c r="AK23" s="663"/>
      <c r="AL23" s="664" t="s">
        <v>122</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170</v>
      </c>
      <c r="BH23" s="660"/>
      <c r="BI23" s="660"/>
      <c r="BJ23" s="660"/>
      <c r="BK23" s="660"/>
      <c r="BL23" s="660"/>
      <c r="BM23" s="660"/>
      <c r="BN23" s="661"/>
      <c r="BO23" s="662" t="s">
        <v>170</v>
      </c>
      <c r="BP23" s="662"/>
      <c r="BQ23" s="662"/>
      <c r="BR23" s="662"/>
      <c r="BS23" s="668" t="s">
        <v>170</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x14ac:dyDescent="0.2">
      <c r="B24" s="656" t="s">
        <v>285</v>
      </c>
      <c r="C24" s="657"/>
      <c r="D24" s="657"/>
      <c r="E24" s="657"/>
      <c r="F24" s="657"/>
      <c r="G24" s="657"/>
      <c r="H24" s="657"/>
      <c r="I24" s="657"/>
      <c r="J24" s="657"/>
      <c r="K24" s="657"/>
      <c r="L24" s="657"/>
      <c r="M24" s="657"/>
      <c r="N24" s="657"/>
      <c r="O24" s="657"/>
      <c r="P24" s="657"/>
      <c r="Q24" s="658"/>
      <c r="R24" s="659">
        <v>7272</v>
      </c>
      <c r="S24" s="660"/>
      <c r="T24" s="660"/>
      <c r="U24" s="660"/>
      <c r="V24" s="660"/>
      <c r="W24" s="660"/>
      <c r="X24" s="660"/>
      <c r="Y24" s="661"/>
      <c r="Z24" s="662">
        <v>0.1</v>
      </c>
      <c r="AA24" s="662"/>
      <c r="AB24" s="662"/>
      <c r="AC24" s="662"/>
      <c r="AD24" s="663" t="s">
        <v>170</v>
      </c>
      <c r="AE24" s="663"/>
      <c r="AF24" s="663"/>
      <c r="AG24" s="663"/>
      <c r="AH24" s="663"/>
      <c r="AI24" s="663"/>
      <c r="AJ24" s="663"/>
      <c r="AK24" s="663"/>
      <c r="AL24" s="664" t="s">
        <v>170</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170</v>
      </c>
      <c r="BH24" s="660"/>
      <c r="BI24" s="660"/>
      <c r="BJ24" s="660"/>
      <c r="BK24" s="660"/>
      <c r="BL24" s="660"/>
      <c r="BM24" s="660"/>
      <c r="BN24" s="661"/>
      <c r="BO24" s="662" t="s">
        <v>170</v>
      </c>
      <c r="BP24" s="662"/>
      <c r="BQ24" s="662"/>
      <c r="BR24" s="662"/>
      <c r="BS24" s="668" t="s">
        <v>170</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1785159</v>
      </c>
      <c r="CS24" s="649"/>
      <c r="CT24" s="649"/>
      <c r="CU24" s="649"/>
      <c r="CV24" s="649"/>
      <c r="CW24" s="649"/>
      <c r="CX24" s="649"/>
      <c r="CY24" s="650"/>
      <c r="CZ24" s="653">
        <v>34.200000000000003</v>
      </c>
      <c r="DA24" s="654"/>
      <c r="DB24" s="654"/>
      <c r="DC24" s="673"/>
      <c r="DD24" s="692">
        <v>1596216</v>
      </c>
      <c r="DE24" s="649"/>
      <c r="DF24" s="649"/>
      <c r="DG24" s="649"/>
      <c r="DH24" s="649"/>
      <c r="DI24" s="649"/>
      <c r="DJ24" s="649"/>
      <c r="DK24" s="650"/>
      <c r="DL24" s="692">
        <v>1562636</v>
      </c>
      <c r="DM24" s="649"/>
      <c r="DN24" s="649"/>
      <c r="DO24" s="649"/>
      <c r="DP24" s="649"/>
      <c r="DQ24" s="649"/>
      <c r="DR24" s="649"/>
      <c r="DS24" s="649"/>
      <c r="DT24" s="649"/>
      <c r="DU24" s="649"/>
      <c r="DV24" s="650"/>
      <c r="DW24" s="653">
        <v>52.6</v>
      </c>
      <c r="DX24" s="654"/>
      <c r="DY24" s="654"/>
      <c r="DZ24" s="654"/>
      <c r="EA24" s="654"/>
      <c r="EB24" s="654"/>
      <c r="EC24" s="655"/>
    </row>
    <row r="25" spans="2:133" ht="11.25" customHeight="1" x14ac:dyDescent="0.2">
      <c r="B25" s="656" t="s">
        <v>288</v>
      </c>
      <c r="C25" s="657"/>
      <c r="D25" s="657"/>
      <c r="E25" s="657"/>
      <c r="F25" s="657"/>
      <c r="G25" s="657"/>
      <c r="H25" s="657"/>
      <c r="I25" s="657"/>
      <c r="J25" s="657"/>
      <c r="K25" s="657"/>
      <c r="L25" s="657"/>
      <c r="M25" s="657"/>
      <c r="N25" s="657"/>
      <c r="O25" s="657"/>
      <c r="P25" s="657"/>
      <c r="Q25" s="658"/>
      <c r="R25" s="659">
        <v>62754</v>
      </c>
      <c r="S25" s="660"/>
      <c r="T25" s="660"/>
      <c r="U25" s="660"/>
      <c r="V25" s="660"/>
      <c r="W25" s="660"/>
      <c r="X25" s="660"/>
      <c r="Y25" s="661"/>
      <c r="Z25" s="662">
        <v>1.1000000000000001</v>
      </c>
      <c r="AA25" s="662"/>
      <c r="AB25" s="662"/>
      <c r="AC25" s="662"/>
      <c r="AD25" s="663" t="s">
        <v>122</v>
      </c>
      <c r="AE25" s="663"/>
      <c r="AF25" s="663"/>
      <c r="AG25" s="663"/>
      <c r="AH25" s="663"/>
      <c r="AI25" s="663"/>
      <c r="AJ25" s="663"/>
      <c r="AK25" s="663"/>
      <c r="AL25" s="664" t="s">
        <v>122</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170</v>
      </c>
      <c r="BP25" s="662"/>
      <c r="BQ25" s="662"/>
      <c r="BR25" s="662"/>
      <c r="BS25" s="668" t="s">
        <v>170</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827427</v>
      </c>
      <c r="CS25" s="695"/>
      <c r="CT25" s="695"/>
      <c r="CU25" s="695"/>
      <c r="CV25" s="695"/>
      <c r="CW25" s="695"/>
      <c r="CX25" s="695"/>
      <c r="CY25" s="696"/>
      <c r="CZ25" s="664">
        <v>15.9</v>
      </c>
      <c r="DA25" s="693"/>
      <c r="DB25" s="693"/>
      <c r="DC25" s="697"/>
      <c r="DD25" s="668">
        <v>773623</v>
      </c>
      <c r="DE25" s="695"/>
      <c r="DF25" s="695"/>
      <c r="DG25" s="695"/>
      <c r="DH25" s="695"/>
      <c r="DI25" s="695"/>
      <c r="DJ25" s="695"/>
      <c r="DK25" s="696"/>
      <c r="DL25" s="668">
        <v>740795</v>
      </c>
      <c r="DM25" s="695"/>
      <c r="DN25" s="695"/>
      <c r="DO25" s="695"/>
      <c r="DP25" s="695"/>
      <c r="DQ25" s="695"/>
      <c r="DR25" s="695"/>
      <c r="DS25" s="695"/>
      <c r="DT25" s="695"/>
      <c r="DU25" s="695"/>
      <c r="DV25" s="696"/>
      <c r="DW25" s="664">
        <v>25</v>
      </c>
      <c r="DX25" s="693"/>
      <c r="DY25" s="693"/>
      <c r="DZ25" s="693"/>
      <c r="EA25" s="693"/>
      <c r="EB25" s="693"/>
      <c r="EC25" s="694"/>
    </row>
    <row r="26" spans="2:133" ht="11.25" customHeight="1" x14ac:dyDescent="0.2">
      <c r="B26" s="656" t="s">
        <v>291</v>
      </c>
      <c r="C26" s="657"/>
      <c r="D26" s="657"/>
      <c r="E26" s="657"/>
      <c r="F26" s="657"/>
      <c r="G26" s="657"/>
      <c r="H26" s="657"/>
      <c r="I26" s="657"/>
      <c r="J26" s="657"/>
      <c r="K26" s="657"/>
      <c r="L26" s="657"/>
      <c r="M26" s="657"/>
      <c r="N26" s="657"/>
      <c r="O26" s="657"/>
      <c r="P26" s="657"/>
      <c r="Q26" s="658"/>
      <c r="R26" s="659">
        <v>2319</v>
      </c>
      <c r="S26" s="660"/>
      <c r="T26" s="660"/>
      <c r="U26" s="660"/>
      <c r="V26" s="660"/>
      <c r="W26" s="660"/>
      <c r="X26" s="660"/>
      <c r="Y26" s="661"/>
      <c r="Z26" s="662">
        <v>0</v>
      </c>
      <c r="AA26" s="662"/>
      <c r="AB26" s="662"/>
      <c r="AC26" s="662"/>
      <c r="AD26" s="663" t="s">
        <v>170</v>
      </c>
      <c r="AE26" s="663"/>
      <c r="AF26" s="663"/>
      <c r="AG26" s="663"/>
      <c r="AH26" s="663"/>
      <c r="AI26" s="663"/>
      <c r="AJ26" s="663"/>
      <c r="AK26" s="663"/>
      <c r="AL26" s="664" t="s">
        <v>170</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170</v>
      </c>
      <c r="BH26" s="660"/>
      <c r="BI26" s="660"/>
      <c r="BJ26" s="660"/>
      <c r="BK26" s="660"/>
      <c r="BL26" s="660"/>
      <c r="BM26" s="660"/>
      <c r="BN26" s="661"/>
      <c r="BO26" s="662" t="s">
        <v>170</v>
      </c>
      <c r="BP26" s="662"/>
      <c r="BQ26" s="662"/>
      <c r="BR26" s="662"/>
      <c r="BS26" s="668" t="s">
        <v>122</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459363</v>
      </c>
      <c r="CS26" s="660"/>
      <c r="CT26" s="660"/>
      <c r="CU26" s="660"/>
      <c r="CV26" s="660"/>
      <c r="CW26" s="660"/>
      <c r="CX26" s="660"/>
      <c r="CY26" s="661"/>
      <c r="CZ26" s="664">
        <v>8.8000000000000007</v>
      </c>
      <c r="DA26" s="693"/>
      <c r="DB26" s="693"/>
      <c r="DC26" s="697"/>
      <c r="DD26" s="668">
        <v>412817</v>
      </c>
      <c r="DE26" s="660"/>
      <c r="DF26" s="660"/>
      <c r="DG26" s="660"/>
      <c r="DH26" s="660"/>
      <c r="DI26" s="660"/>
      <c r="DJ26" s="660"/>
      <c r="DK26" s="661"/>
      <c r="DL26" s="668" t="s">
        <v>170</v>
      </c>
      <c r="DM26" s="660"/>
      <c r="DN26" s="660"/>
      <c r="DO26" s="660"/>
      <c r="DP26" s="660"/>
      <c r="DQ26" s="660"/>
      <c r="DR26" s="660"/>
      <c r="DS26" s="660"/>
      <c r="DT26" s="660"/>
      <c r="DU26" s="660"/>
      <c r="DV26" s="661"/>
      <c r="DW26" s="664" t="s">
        <v>170</v>
      </c>
      <c r="DX26" s="693"/>
      <c r="DY26" s="693"/>
      <c r="DZ26" s="693"/>
      <c r="EA26" s="693"/>
      <c r="EB26" s="693"/>
      <c r="EC26" s="694"/>
    </row>
    <row r="27" spans="2:133" ht="11.25" customHeight="1" x14ac:dyDescent="0.2">
      <c r="B27" s="656" t="s">
        <v>294</v>
      </c>
      <c r="C27" s="657"/>
      <c r="D27" s="657"/>
      <c r="E27" s="657"/>
      <c r="F27" s="657"/>
      <c r="G27" s="657"/>
      <c r="H27" s="657"/>
      <c r="I27" s="657"/>
      <c r="J27" s="657"/>
      <c r="K27" s="657"/>
      <c r="L27" s="657"/>
      <c r="M27" s="657"/>
      <c r="N27" s="657"/>
      <c r="O27" s="657"/>
      <c r="P27" s="657"/>
      <c r="Q27" s="658"/>
      <c r="R27" s="659">
        <v>562263</v>
      </c>
      <c r="S27" s="660"/>
      <c r="T27" s="660"/>
      <c r="U27" s="660"/>
      <c r="V27" s="660"/>
      <c r="W27" s="660"/>
      <c r="X27" s="660"/>
      <c r="Y27" s="661"/>
      <c r="Z27" s="662">
        <v>10.199999999999999</v>
      </c>
      <c r="AA27" s="662"/>
      <c r="AB27" s="662"/>
      <c r="AC27" s="662"/>
      <c r="AD27" s="663" t="s">
        <v>170</v>
      </c>
      <c r="AE27" s="663"/>
      <c r="AF27" s="663"/>
      <c r="AG27" s="663"/>
      <c r="AH27" s="663"/>
      <c r="AI27" s="663"/>
      <c r="AJ27" s="663"/>
      <c r="AK27" s="663"/>
      <c r="AL27" s="664" t="s">
        <v>170</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395620</v>
      </c>
      <c r="BH27" s="660"/>
      <c r="BI27" s="660"/>
      <c r="BJ27" s="660"/>
      <c r="BK27" s="660"/>
      <c r="BL27" s="660"/>
      <c r="BM27" s="660"/>
      <c r="BN27" s="661"/>
      <c r="BO27" s="662">
        <v>100</v>
      </c>
      <c r="BP27" s="662"/>
      <c r="BQ27" s="662"/>
      <c r="BR27" s="662"/>
      <c r="BS27" s="668">
        <v>51833</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204912</v>
      </c>
      <c r="CS27" s="695"/>
      <c r="CT27" s="695"/>
      <c r="CU27" s="695"/>
      <c r="CV27" s="695"/>
      <c r="CW27" s="695"/>
      <c r="CX27" s="695"/>
      <c r="CY27" s="696"/>
      <c r="CZ27" s="664">
        <v>3.9</v>
      </c>
      <c r="DA27" s="693"/>
      <c r="DB27" s="693"/>
      <c r="DC27" s="697"/>
      <c r="DD27" s="668">
        <v>69773</v>
      </c>
      <c r="DE27" s="695"/>
      <c r="DF27" s="695"/>
      <c r="DG27" s="695"/>
      <c r="DH27" s="695"/>
      <c r="DI27" s="695"/>
      <c r="DJ27" s="695"/>
      <c r="DK27" s="696"/>
      <c r="DL27" s="668">
        <v>69021</v>
      </c>
      <c r="DM27" s="695"/>
      <c r="DN27" s="695"/>
      <c r="DO27" s="695"/>
      <c r="DP27" s="695"/>
      <c r="DQ27" s="695"/>
      <c r="DR27" s="695"/>
      <c r="DS27" s="695"/>
      <c r="DT27" s="695"/>
      <c r="DU27" s="695"/>
      <c r="DV27" s="696"/>
      <c r="DW27" s="664">
        <v>2.2999999999999998</v>
      </c>
      <c r="DX27" s="693"/>
      <c r="DY27" s="693"/>
      <c r="DZ27" s="693"/>
      <c r="EA27" s="693"/>
      <c r="EB27" s="693"/>
      <c r="EC27" s="694"/>
    </row>
    <row r="28" spans="2:133" ht="11.25" customHeight="1" x14ac:dyDescent="0.2">
      <c r="B28" s="701" t="s">
        <v>297</v>
      </c>
      <c r="C28" s="702"/>
      <c r="D28" s="702"/>
      <c r="E28" s="702"/>
      <c r="F28" s="702"/>
      <c r="G28" s="702"/>
      <c r="H28" s="702"/>
      <c r="I28" s="702"/>
      <c r="J28" s="702"/>
      <c r="K28" s="702"/>
      <c r="L28" s="702"/>
      <c r="M28" s="702"/>
      <c r="N28" s="702"/>
      <c r="O28" s="702"/>
      <c r="P28" s="702"/>
      <c r="Q28" s="703"/>
      <c r="R28" s="659" t="s">
        <v>170</v>
      </c>
      <c r="S28" s="660"/>
      <c r="T28" s="660"/>
      <c r="U28" s="660"/>
      <c r="V28" s="660"/>
      <c r="W28" s="660"/>
      <c r="X28" s="660"/>
      <c r="Y28" s="661"/>
      <c r="Z28" s="662" t="s">
        <v>122</v>
      </c>
      <c r="AA28" s="662"/>
      <c r="AB28" s="662"/>
      <c r="AC28" s="662"/>
      <c r="AD28" s="663" t="s">
        <v>122</v>
      </c>
      <c r="AE28" s="663"/>
      <c r="AF28" s="663"/>
      <c r="AG28" s="663"/>
      <c r="AH28" s="663"/>
      <c r="AI28" s="663"/>
      <c r="AJ28" s="663"/>
      <c r="AK28" s="663"/>
      <c r="AL28" s="664" t="s">
        <v>170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752820</v>
      </c>
      <c r="CS28" s="660"/>
      <c r="CT28" s="660"/>
      <c r="CU28" s="660"/>
      <c r="CV28" s="660"/>
      <c r="CW28" s="660"/>
      <c r="CX28" s="660"/>
      <c r="CY28" s="661"/>
      <c r="CZ28" s="664">
        <v>14.4</v>
      </c>
      <c r="DA28" s="693"/>
      <c r="DB28" s="693"/>
      <c r="DC28" s="697"/>
      <c r="DD28" s="668">
        <v>752820</v>
      </c>
      <c r="DE28" s="660"/>
      <c r="DF28" s="660"/>
      <c r="DG28" s="660"/>
      <c r="DH28" s="660"/>
      <c r="DI28" s="660"/>
      <c r="DJ28" s="660"/>
      <c r="DK28" s="661"/>
      <c r="DL28" s="668">
        <v>752820</v>
      </c>
      <c r="DM28" s="660"/>
      <c r="DN28" s="660"/>
      <c r="DO28" s="660"/>
      <c r="DP28" s="660"/>
      <c r="DQ28" s="660"/>
      <c r="DR28" s="660"/>
      <c r="DS28" s="660"/>
      <c r="DT28" s="660"/>
      <c r="DU28" s="660"/>
      <c r="DV28" s="661"/>
      <c r="DW28" s="664">
        <v>25.4</v>
      </c>
      <c r="DX28" s="693"/>
      <c r="DY28" s="693"/>
      <c r="DZ28" s="693"/>
      <c r="EA28" s="693"/>
      <c r="EB28" s="693"/>
      <c r="EC28" s="694"/>
    </row>
    <row r="29" spans="2:133" ht="11.25" customHeight="1" x14ac:dyDescent="0.2">
      <c r="B29" s="656" t="s">
        <v>299</v>
      </c>
      <c r="C29" s="657"/>
      <c r="D29" s="657"/>
      <c r="E29" s="657"/>
      <c r="F29" s="657"/>
      <c r="G29" s="657"/>
      <c r="H29" s="657"/>
      <c r="I29" s="657"/>
      <c r="J29" s="657"/>
      <c r="K29" s="657"/>
      <c r="L29" s="657"/>
      <c r="M29" s="657"/>
      <c r="N29" s="657"/>
      <c r="O29" s="657"/>
      <c r="P29" s="657"/>
      <c r="Q29" s="658"/>
      <c r="R29" s="659">
        <v>604555</v>
      </c>
      <c r="S29" s="660"/>
      <c r="T29" s="660"/>
      <c r="U29" s="660"/>
      <c r="V29" s="660"/>
      <c r="W29" s="660"/>
      <c r="X29" s="660"/>
      <c r="Y29" s="661"/>
      <c r="Z29" s="662">
        <v>11</v>
      </c>
      <c r="AA29" s="662"/>
      <c r="AB29" s="662"/>
      <c r="AC29" s="662"/>
      <c r="AD29" s="663" t="s">
        <v>170</v>
      </c>
      <c r="AE29" s="663"/>
      <c r="AF29" s="663"/>
      <c r="AG29" s="663"/>
      <c r="AH29" s="663"/>
      <c r="AI29" s="663"/>
      <c r="AJ29" s="663"/>
      <c r="AK29" s="663"/>
      <c r="AL29" s="664" t="s">
        <v>122</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303</v>
      </c>
      <c r="CG29" s="675"/>
      <c r="CH29" s="675"/>
      <c r="CI29" s="675"/>
      <c r="CJ29" s="675"/>
      <c r="CK29" s="675"/>
      <c r="CL29" s="675"/>
      <c r="CM29" s="675"/>
      <c r="CN29" s="675"/>
      <c r="CO29" s="675"/>
      <c r="CP29" s="675"/>
      <c r="CQ29" s="676"/>
      <c r="CR29" s="659">
        <v>752820</v>
      </c>
      <c r="CS29" s="695"/>
      <c r="CT29" s="695"/>
      <c r="CU29" s="695"/>
      <c r="CV29" s="695"/>
      <c r="CW29" s="695"/>
      <c r="CX29" s="695"/>
      <c r="CY29" s="696"/>
      <c r="CZ29" s="664">
        <v>14.4</v>
      </c>
      <c r="DA29" s="693"/>
      <c r="DB29" s="693"/>
      <c r="DC29" s="697"/>
      <c r="DD29" s="668">
        <v>752820</v>
      </c>
      <c r="DE29" s="695"/>
      <c r="DF29" s="695"/>
      <c r="DG29" s="695"/>
      <c r="DH29" s="695"/>
      <c r="DI29" s="695"/>
      <c r="DJ29" s="695"/>
      <c r="DK29" s="696"/>
      <c r="DL29" s="668">
        <v>752820</v>
      </c>
      <c r="DM29" s="695"/>
      <c r="DN29" s="695"/>
      <c r="DO29" s="695"/>
      <c r="DP29" s="695"/>
      <c r="DQ29" s="695"/>
      <c r="DR29" s="695"/>
      <c r="DS29" s="695"/>
      <c r="DT29" s="695"/>
      <c r="DU29" s="695"/>
      <c r="DV29" s="696"/>
      <c r="DW29" s="664">
        <v>25.4</v>
      </c>
      <c r="DX29" s="693"/>
      <c r="DY29" s="693"/>
      <c r="DZ29" s="693"/>
      <c r="EA29" s="693"/>
      <c r="EB29" s="693"/>
      <c r="EC29" s="694"/>
    </row>
    <row r="30" spans="2:133" ht="11.25" customHeight="1" x14ac:dyDescent="0.2">
      <c r="B30" s="656" t="s">
        <v>304</v>
      </c>
      <c r="C30" s="657"/>
      <c r="D30" s="657"/>
      <c r="E30" s="657"/>
      <c r="F30" s="657"/>
      <c r="G30" s="657"/>
      <c r="H30" s="657"/>
      <c r="I30" s="657"/>
      <c r="J30" s="657"/>
      <c r="K30" s="657"/>
      <c r="L30" s="657"/>
      <c r="M30" s="657"/>
      <c r="N30" s="657"/>
      <c r="O30" s="657"/>
      <c r="P30" s="657"/>
      <c r="Q30" s="658"/>
      <c r="R30" s="659">
        <v>42068</v>
      </c>
      <c r="S30" s="660"/>
      <c r="T30" s="660"/>
      <c r="U30" s="660"/>
      <c r="V30" s="660"/>
      <c r="W30" s="660"/>
      <c r="X30" s="660"/>
      <c r="Y30" s="661"/>
      <c r="Z30" s="662">
        <v>0.8</v>
      </c>
      <c r="AA30" s="662"/>
      <c r="AB30" s="662"/>
      <c r="AC30" s="662"/>
      <c r="AD30" s="663">
        <v>22097</v>
      </c>
      <c r="AE30" s="663"/>
      <c r="AF30" s="663"/>
      <c r="AG30" s="663"/>
      <c r="AH30" s="663"/>
      <c r="AI30" s="663"/>
      <c r="AJ30" s="663"/>
      <c r="AK30" s="663"/>
      <c r="AL30" s="664">
        <v>0.8</v>
      </c>
      <c r="AM30" s="665"/>
      <c r="AN30" s="665"/>
      <c r="AO30" s="666"/>
      <c r="AP30" s="707" t="s">
        <v>305</v>
      </c>
      <c r="AQ30" s="708"/>
      <c r="AR30" s="708"/>
      <c r="AS30" s="708"/>
      <c r="AT30" s="713" t="s">
        <v>306</v>
      </c>
      <c r="AU30" s="210"/>
      <c r="AV30" s="210"/>
      <c r="AW30" s="210"/>
      <c r="AX30" s="645" t="s">
        <v>182</v>
      </c>
      <c r="AY30" s="646"/>
      <c r="AZ30" s="646"/>
      <c r="BA30" s="646"/>
      <c r="BB30" s="646"/>
      <c r="BC30" s="646"/>
      <c r="BD30" s="646"/>
      <c r="BE30" s="646"/>
      <c r="BF30" s="647"/>
      <c r="BG30" s="719">
        <v>99.9</v>
      </c>
      <c r="BH30" s="720"/>
      <c r="BI30" s="720"/>
      <c r="BJ30" s="720"/>
      <c r="BK30" s="720"/>
      <c r="BL30" s="720"/>
      <c r="BM30" s="654">
        <v>99.2</v>
      </c>
      <c r="BN30" s="720"/>
      <c r="BO30" s="720"/>
      <c r="BP30" s="720"/>
      <c r="BQ30" s="721"/>
      <c r="BR30" s="719">
        <v>99.9</v>
      </c>
      <c r="BS30" s="720"/>
      <c r="BT30" s="720"/>
      <c r="BU30" s="720"/>
      <c r="BV30" s="720"/>
      <c r="BW30" s="720"/>
      <c r="BX30" s="654">
        <v>99.1</v>
      </c>
      <c r="BY30" s="720"/>
      <c r="BZ30" s="720"/>
      <c r="CA30" s="720"/>
      <c r="CB30" s="721"/>
      <c r="CD30" s="724"/>
      <c r="CE30" s="725"/>
      <c r="CF30" s="674" t="s">
        <v>307</v>
      </c>
      <c r="CG30" s="675"/>
      <c r="CH30" s="675"/>
      <c r="CI30" s="675"/>
      <c r="CJ30" s="675"/>
      <c r="CK30" s="675"/>
      <c r="CL30" s="675"/>
      <c r="CM30" s="675"/>
      <c r="CN30" s="675"/>
      <c r="CO30" s="675"/>
      <c r="CP30" s="675"/>
      <c r="CQ30" s="676"/>
      <c r="CR30" s="659">
        <v>703167</v>
      </c>
      <c r="CS30" s="660"/>
      <c r="CT30" s="660"/>
      <c r="CU30" s="660"/>
      <c r="CV30" s="660"/>
      <c r="CW30" s="660"/>
      <c r="CX30" s="660"/>
      <c r="CY30" s="661"/>
      <c r="CZ30" s="664">
        <v>13.5</v>
      </c>
      <c r="DA30" s="693"/>
      <c r="DB30" s="693"/>
      <c r="DC30" s="697"/>
      <c r="DD30" s="668">
        <v>703167</v>
      </c>
      <c r="DE30" s="660"/>
      <c r="DF30" s="660"/>
      <c r="DG30" s="660"/>
      <c r="DH30" s="660"/>
      <c r="DI30" s="660"/>
      <c r="DJ30" s="660"/>
      <c r="DK30" s="661"/>
      <c r="DL30" s="668">
        <v>703167</v>
      </c>
      <c r="DM30" s="660"/>
      <c r="DN30" s="660"/>
      <c r="DO30" s="660"/>
      <c r="DP30" s="660"/>
      <c r="DQ30" s="660"/>
      <c r="DR30" s="660"/>
      <c r="DS30" s="660"/>
      <c r="DT30" s="660"/>
      <c r="DU30" s="660"/>
      <c r="DV30" s="661"/>
      <c r="DW30" s="664">
        <v>23.7</v>
      </c>
      <c r="DX30" s="693"/>
      <c r="DY30" s="693"/>
      <c r="DZ30" s="693"/>
      <c r="EA30" s="693"/>
      <c r="EB30" s="693"/>
      <c r="EC30" s="694"/>
    </row>
    <row r="31" spans="2:133" ht="11.25" customHeight="1" x14ac:dyDescent="0.2">
      <c r="B31" s="656" t="s">
        <v>308</v>
      </c>
      <c r="C31" s="657"/>
      <c r="D31" s="657"/>
      <c r="E31" s="657"/>
      <c r="F31" s="657"/>
      <c r="G31" s="657"/>
      <c r="H31" s="657"/>
      <c r="I31" s="657"/>
      <c r="J31" s="657"/>
      <c r="K31" s="657"/>
      <c r="L31" s="657"/>
      <c r="M31" s="657"/>
      <c r="N31" s="657"/>
      <c r="O31" s="657"/>
      <c r="P31" s="657"/>
      <c r="Q31" s="658"/>
      <c r="R31" s="659">
        <v>43397</v>
      </c>
      <c r="S31" s="660"/>
      <c r="T31" s="660"/>
      <c r="U31" s="660"/>
      <c r="V31" s="660"/>
      <c r="W31" s="660"/>
      <c r="X31" s="660"/>
      <c r="Y31" s="661"/>
      <c r="Z31" s="662">
        <v>0.8</v>
      </c>
      <c r="AA31" s="662"/>
      <c r="AB31" s="662"/>
      <c r="AC31" s="662"/>
      <c r="AD31" s="663" t="s">
        <v>170</v>
      </c>
      <c r="AE31" s="663"/>
      <c r="AF31" s="663"/>
      <c r="AG31" s="663"/>
      <c r="AH31" s="663"/>
      <c r="AI31" s="663"/>
      <c r="AJ31" s="663"/>
      <c r="AK31" s="663"/>
      <c r="AL31" s="664" t="s">
        <v>170</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100</v>
      </c>
      <c r="BH31" s="695"/>
      <c r="BI31" s="695"/>
      <c r="BJ31" s="695"/>
      <c r="BK31" s="695"/>
      <c r="BL31" s="695"/>
      <c r="BM31" s="665">
        <v>97.9</v>
      </c>
      <c r="BN31" s="717"/>
      <c r="BO31" s="717"/>
      <c r="BP31" s="717"/>
      <c r="BQ31" s="718"/>
      <c r="BR31" s="716">
        <v>99.8</v>
      </c>
      <c r="BS31" s="695"/>
      <c r="BT31" s="695"/>
      <c r="BU31" s="695"/>
      <c r="BV31" s="695"/>
      <c r="BW31" s="695"/>
      <c r="BX31" s="665">
        <v>97.4</v>
      </c>
      <c r="BY31" s="717"/>
      <c r="BZ31" s="717"/>
      <c r="CA31" s="717"/>
      <c r="CB31" s="718"/>
      <c r="CD31" s="724"/>
      <c r="CE31" s="725"/>
      <c r="CF31" s="674" t="s">
        <v>311</v>
      </c>
      <c r="CG31" s="675"/>
      <c r="CH31" s="675"/>
      <c r="CI31" s="675"/>
      <c r="CJ31" s="675"/>
      <c r="CK31" s="675"/>
      <c r="CL31" s="675"/>
      <c r="CM31" s="675"/>
      <c r="CN31" s="675"/>
      <c r="CO31" s="675"/>
      <c r="CP31" s="675"/>
      <c r="CQ31" s="676"/>
      <c r="CR31" s="659">
        <v>49653</v>
      </c>
      <c r="CS31" s="695"/>
      <c r="CT31" s="695"/>
      <c r="CU31" s="695"/>
      <c r="CV31" s="695"/>
      <c r="CW31" s="695"/>
      <c r="CX31" s="695"/>
      <c r="CY31" s="696"/>
      <c r="CZ31" s="664">
        <v>1</v>
      </c>
      <c r="DA31" s="693"/>
      <c r="DB31" s="693"/>
      <c r="DC31" s="697"/>
      <c r="DD31" s="668">
        <v>49653</v>
      </c>
      <c r="DE31" s="695"/>
      <c r="DF31" s="695"/>
      <c r="DG31" s="695"/>
      <c r="DH31" s="695"/>
      <c r="DI31" s="695"/>
      <c r="DJ31" s="695"/>
      <c r="DK31" s="696"/>
      <c r="DL31" s="668">
        <v>49653</v>
      </c>
      <c r="DM31" s="695"/>
      <c r="DN31" s="695"/>
      <c r="DO31" s="695"/>
      <c r="DP31" s="695"/>
      <c r="DQ31" s="695"/>
      <c r="DR31" s="695"/>
      <c r="DS31" s="695"/>
      <c r="DT31" s="695"/>
      <c r="DU31" s="695"/>
      <c r="DV31" s="696"/>
      <c r="DW31" s="664">
        <v>1.7</v>
      </c>
      <c r="DX31" s="693"/>
      <c r="DY31" s="693"/>
      <c r="DZ31" s="693"/>
      <c r="EA31" s="693"/>
      <c r="EB31" s="693"/>
      <c r="EC31" s="694"/>
    </row>
    <row r="32" spans="2:133" ht="11.25" customHeight="1" x14ac:dyDescent="0.2">
      <c r="B32" s="656" t="s">
        <v>312</v>
      </c>
      <c r="C32" s="657"/>
      <c r="D32" s="657"/>
      <c r="E32" s="657"/>
      <c r="F32" s="657"/>
      <c r="G32" s="657"/>
      <c r="H32" s="657"/>
      <c r="I32" s="657"/>
      <c r="J32" s="657"/>
      <c r="K32" s="657"/>
      <c r="L32" s="657"/>
      <c r="M32" s="657"/>
      <c r="N32" s="657"/>
      <c r="O32" s="657"/>
      <c r="P32" s="657"/>
      <c r="Q32" s="658"/>
      <c r="R32" s="659">
        <v>57300</v>
      </c>
      <c r="S32" s="660"/>
      <c r="T32" s="660"/>
      <c r="U32" s="660"/>
      <c r="V32" s="660"/>
      <c r="W32" s="660"/>
      <c r="X32" s="660"/>
      <c r="Y32" s="661"/>
      <c r="Z32" s="662">
        <v>1</v>
      </c>
      <c r="AA32" s="662"/>
      <c r="AB32" s="662"/>
      <c r="AC32" s="662"/>
      <c r="AD32" s="663" t="s">
        <v>122</v>
      </c>
      <c r="AE32" s="663"/>
      <c r="AF32" s="663"/>
      <c r="AG32" s="663"/>
      <c r="AH32" s="663"/>
      <c r="AI32" s="663"/>
      <c r="AJ32" s="663"/>
      <c r="AK32" s="663"/>
      <c r="AL32" s="664" t="s">
        <v>170</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99.8</v>
      </c>
      <c r="BH32" s="729"/>
      <c r="BI32" s="729"/>
      <c r="BJ32" s="729"/>
      <c r="BK32" s="729"/>
      <c r="BL32" s="729"/>
      <c r="BM32" s="730">
        <v>99.5</v>
      </c>
      <c r="BN32" s="729"/>
      <c r="BO32" s="729"/>
      <c r="BP32" s="729"/>
      <c r="BQ32" s="731"/>
      <c r="BR32" s="728">
        <v>99.9</v>
      </c>
      <c r="BS32" s="729"/>
      <c r="BT32" s="729"/>
      <c r="BU32" s="729"/>
      <c r="BV32" s="729"/>
      <c r="BW32" s="729"/>
      <c r="BX32" s="730">
        <v>99.6</v>
      </c>
      <c r="BY32" s="729"/>
      <c r="BZ32" s="729"/>
      <c r="CA32" s="729"/>
      <c r="CB32" s="731"/>
      <c r="CD32" s="726"/>
      <c r="CE32" s="727"/>
      <c r="CF32" s="674" t="s">
        <v>314</v>
      </c>
      <c r="CG32" s="675"/>
      <c r="CH32" s="675"/>
      <c r="CI32" s="675"/>
      <c r="CJ32" s="675"/>
      <c r="CK32" s="675"/>
      <c r="CL32" s="675"/>
      <c r="CM32" s="675"/>
      <c r="CN32" s="675"/>
      <c r="CO32" s="675"/>
      <c r="CP32" s="675"/>
      <c r="CQ32" s="676"/>
      <c r="CR32" s="659" t="s">
        <v>122</v>
      </c>
      <c r="CS32" s="660"/>
      <c r="CT32" s="660"/>
      <c r="CU32" s="660"/>
      <c r="CV32" s="660"/>
      <c r="CW32" s="660"/>
      <c r="CX32" s="660"/>
      <c r="CY32" s="661"/>
      <c r="CZ32" s="664" t="s">
        <v>170</v>
      </c>
      <c r="DA32" s="693"/>
      <c r="DB32" s="693"/>
      <c r="DC32" s="697"/>
      <c r="DD32" s="668" t="s">
        <v>170</v>
      </c>
      <c r="DE32" s="660"/>
      <c r="DF32" s="660"/>
      <c r="DG32" s="660"/>
      <c r="DH32" s="660"/>
      <c r="DI32" s="660"/>
      <c r="DJ32" s="660"/>
      <c r="DK32" s="661"/>
      <c r="DL32" s="668" t="s">
        <v>170</v>
      </c>
      <c r="DM32" s="660"/>
      <c r="DN32" s="660"/>
      <c r="DO32" s="660"/>
      <c r="DP32" s="660"/>
      <c r="DQ32" s="660"/>
      <c r="DR32" s="660"/>
      <c r="DS32" s="660"/>
      <c r="DT32" s="660"/>
      <c r="DU32" s="660"/>
      <c r="DV32" s="661"/>
      <c r="DW32" s="664" t="s">
        <v>122</v>
      </c>
      <c r="DX32" s="693"/>
      <c r="DY32" s="693"/>
      <c r="DZ32" s="693"/>
      <c r="EA32" s="693"/>
      <c r="EB32" s="693"/>
      <c r="EC32" s="694"/>
    </row>
    <row r="33" spans="2:133" ht="11.25" customHeight="1" x14ac:dyDescent="0.2">
      <c r="B33" s="656" t="s">
        <v>315</v>
      </c>
      <c r="C33" s="657"/>
      <c r="D33" s="657"/>
      <c r="E33" s="657"/>
      <c r="F33" s="657"/>
      <c r="G33" s="657"/>
      <c r="H33" s="657"/>
      <c r="I33" s="657"/>
      <c r="J33" s="657"/>
      <c r="K33" s="657"/>
      <c r="L33" s="657"/>
      <c r="M33" s="657"/>
      <c r="N33" s="657"/>
      <c r="O33" s="657"/>
      <c r="P33" s="657"/>
      <c r="Q33" s="658"/>
      <c r="R33" s="659">
        <v>171082</v>
      </c>
      <c r="S33" s="660"/>
      <c r="T33" s="660"/>
      <c r="U33" s="660"/>
      <c r="V33" s="660"/>
      <c r="W33" s="660"/>
      <c r="X33" s="660"/>
      <c r="Y33" s="661"/>
      <c r="Z33" s="662">
        <v>3.1</v>
      </c>
      <c r="AA33" s="662"/>
      <c r="AB33" s="662"/>
      <c r="AC33" s="662"/>
      <c r="AD33" s="663" t="s">
        <v>122</v>
      </c>
      <c r="AE33" s="663"/>
      <c r="AF33" s="663"/>
      <c r="AG33" s="663"/>
      <c r="AH33" s="663"/>
      <c r="AI33" s="663"/>
      <c r="AJ33" s="663"/>
      <c r="AK33" s="663"/>
      <c r="AL33" s="664" t="s">
        <v>122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1847961</v>
      </c>
      <c r="CS33" s="695"/>
      <c r="CT33" s="695"/>
      <c r="CU33" s="695"/>
      <c r="CV33" s="695"/>
      <c r="CW33" s="695"/>
      <c r="CX33" s="695"/>
      <c r="CY33" s="696"/>
      <c r="CZ33" s="664">
        <v>35.4</v>
      </c>
      <c r="DA33" s="693"/>
      <c r="DB33" s="693"/>
      <c r="DC33" s="697"/>
      <c r="DD33" s="668">
        <v>1278597</v>
      </c>
      <c r="DE33" s="695"/>
      <c r="DF33" s="695"/>
      <c r="DG33" s="695"/>
      <c r="DH33" s="695"/>
      <c r="DI33" s="695"/>
      <c r="DJ33" s="695"/>
      <c r="DK33" s="696"/>
      <c r="DL33" s="668">
        <v>917472</v>
      </c>
      <c r="DM33" s="695"/>
      <c r="DN33" s="695"/>
      <c r="DO33" s="695"/>
      <c r="DP33" s="695"/>
      <c r="DQ33" s="695"/>
      <c r="DR33" s="695"/>
      <c r="DS33" s="695"/>
      <c r="DT33" s="695"/>
      <c r="DU33" s="695"/>
      <c r="DV33" s="696"/>
      <c r="DW33" s="664">
        <v>30.9</v>
      </c>
      <c r="DX33" s="693"/>
      <c r="DY33" s="693"/>
      <c r="DZ33" s="693"/>
      <c r="EA33" s="693"/>
      <c r="EB33" s="693"/>
      <c r="EC33" s="694"/>
    </row>
    <row r="34" spans="2:133" ht="11.25" customHeight="1" x14ac:dyDescent="0.2">
      <c r="B34" s="656" t="s">
        <v>317</v>
      </c>
      <c r="C34" s="657"/>
      <c r="D34" s="657"/>
      <c r="E34" s="657"/>
      <c r="F34" s="657"/>
      <c r="G34" s="657"/>
      <c r="H34" s="657"/>
      <c r="I34" s="657"/>
      <c r="J34" s="657"/>
      <c r="K34" s="657"/>
      <c r="L34" s="657"/>
      <c r="M34" s="657"/>
      <c r="N34" s="657"/>
      <c r="O34" s="657"/>
      <c r="P34" s="657"/>
      <c r="Q34" s="658"/>
      <c r="R34" s="659">
        <v>194938</v>
      </c>
      <c r="S34" s="660"/>
      <c r="T34" s="660"/>
      <c r="U34" s="660"/>
      <c r="V34" s="660"/>
      <c r="W34" s="660"/>
      <c r="X34" s="660"/>
      <c r="Y34" s="661"/>
      <c r="Z34" s="662">
        <v>3.5</v>
      </c>
      <c r="AA34" s="662"/>
      <c r="AB34" s="662"/>
      <c r="AC34" s="662"/>
      <c r="AD34" s="663">
        <v>9234</v>
      </c>
      <c r="AE34" s="663"/>
      <c r="AF34" s="663"/>
      <c r="AG34" s="663"/>
      <c r="AH34" s="663"/>
      <c r="AI34" s="663"/>
      <c r="AJ34" s="663"/>
      <c r="AK34" s="663"/>
      <c r="AL34" s="664">
        <v>0.3</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738986</v>
      </c>
      <c r="CS34" s="660"/>
      <c r="CT34" s="660"/>
      <c r="CU34" s="660"/>
      <c r="CV34" s="660"/>
      <c r="CW34" s="660"/>
      <c r="CX34" s="660"/>
      <c r="CY34" s="661"/>
      <c r="CZ34" s="664">
        <v>14.2</v>
      </c>
      <c r="DA34" s="693"/>
      <c r="DB34" s="693"/>
      <c r="DC34" s="697"/>
      <c r="DD34" s="668">
        <v>456025</v>
      </c>
      <c r="DE34" s="660"/>
      <c r="DF34" s="660"/>
      <c r="DG34" s="660"/>
      <c r="DH34" s="660"/>
      <c r="DI34" s="660"/>
      <c r="DJ34" s="660"/>
      <c r="DK34" s="661"/>
      <c r="DL34" s="668">
        <v>385387</v>
      </c>
      <c r="DM34" s="660"/>
      <c r="DN34" s="660"/>
      <c r="DO34" s="660"/>
      <c r="DP34" s="660"/>
      <c r="DQ34" s="660"/>
      <c r="DR34" s="660"/>
      <c r="DS34" s="660"/>
      <c r="DT34" s="660"/>
      <c r="DU34" s="660"/>
      <c r="DV34" s="661"/>
      <c r="DW34" s="664">
        <v>13</v>
      </c>
      <c r="DX34" s="693"/>
      <c r="DY34" s="693"/>
      <c r="DZ34" s="693"/>
      <c r="EA34" s="693"/>
      <c r="EB34" s="693"/>
      <c r="EC34" s="694"/>
    </row>
    <row r="35" spans="2:133" ht="11.25" customHeight="1" x14ac:dyDescent="0.2">
      <c r="B35" s="656" t="s">
        <v>321</v>
      </c>
      <c r="C35" s="657"/>
      <c r="D35" s="657"/>
      <c r="E35" s="657"/>
      <c r="F35" s="657"/>
      <c r="G35" s="657"/>
      <c r="H35" s="657"/>
      <c r="I35" s="657"/>
      <c r="J35" s="657"/>
      <c r="K35" s="657"/>
      <c r="L35" s="657"/>
      <c r="M35" s="657"/>
      <c r="N35" s="657"/>
      <c r="O35" s="657"/>
      <c r="P35" s="657"/>
      <c r="Q35" s="658"/>
      <c r="R35" s="659">
        <v>460384</v>
      </c>
      <c r="S35" s="660"/>
      <c r="T35" s="660"/>
      <c r="U35" s="660"/>
      <c r="V35" s="660"/>
      <c r="W35" s="660"/>
      <c r="X35" s="660"/>
      <c r="Y35" s="661"/>
      <c r="Z35" s="662">
        <v>8.4</v>
      </c>
      <c r="AA35" s="662"/>
      <c r="AB35" s="662"/>
      <c r="AC35" s="662"/>
      <c r="AD35" s="663" t="s">
        <v>122</v>
      </c>
      <c r="AE35" s="663"/>
      <c r="AF35" s="663"/>
      <c r="AG35" s="663"/>
      <c r="AH35" s="663"/>
      <c r="AI35" s="663"/>
      <c r="AJ35" s="663"/>
      <c r="AK35" s="663"/>
      <c r="AL35" s="664" t="s">
        <v>170</v>
      </c>
      <c r="AM35" s="665"/>
      <c r="AN35" s="665"/>
      <c r="AO35" s="666"/>
      <c r="AP35" s="214"/>
      <c r="AQ35" s="732" t="s">
        <v>322</v>
      </c>
      <c r="AR35" s="733"/>
      <c r="AS35" s="733"/>
      <c r="AT35" s="733"/>
      <c r="AU35" s="733"/>
      <c r="AV35" s="733"/>
      <c r="AW35" s="733"/>
      <c r="AX35" s="733"/>
      <c r="AY35" s="734"/>
      <c r="AZ35" s="648">
        <v>391282</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9351</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50270</v>
      </c>
      <c r="CS35" s="695"/>
      <c r="CT35" s="695"/>
      <c r="CU35" s="695"/>
      <c r="CV35" s="695"/>
      <c r="CW35" s="695"/>
      <c r="CX35" s="695"/>
      <c r="CY35" s="696"/>
      <c r="CZ35" s="664">
        <v>1</v>
      </c>
      <c r="DA35" s="693"/>
      <c r="DB35" s="693"/>
      <c r="DC35" s="697"/>
      <c r="DD35" s="668">
        <v>44339</v>
      </c>
      <c r="DE35" s="695"/>
      <c r="DF35" s="695"/>
      <c r="DG35" s="695"/>
      <c r="DH35" s="695"/>
      <c r="DI35" s="695"/>
      <c r="DJ35" s="695"/>
      <c r="DK35" s="696"/>
      <c r="DL35" s="668">
        <v>44339</v>
      </c>
      <c r="DM35" s="695"/>
      <c r="DN35" s="695"/>
      <c r="DO35" s="695"/>
      <c r="DP35" s="695"/>
      <c r="DQ35" s="695"/>
      <c r="DR35" s="695"/>
      <c r="DS35" s="695"/>
      <c r="DT35" s="695"/>
      <c r="DU35" s="695"/>
      <c r="DV35" s="696"/>
      <c r="DW35" s="664">
        <v>1.5</v>
      </c>
      <c r="DX35" s="693"/>
      <c r="DY35" s="693"/>
      <c r="DZ35" s="693"/>
      <c r="EA35" s="693"/>
      <c r="EB35" s="693"/>
      <c r="EC35" s="694"/>
    </row>
    <row r="36" spans="2:133" ht="11.25" customHeight="1" x14ac:dyDescent="0.2">
      <c r="B36" s="656" t="s">
        <v>325</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170</v>
      </c>
      <c r="AA36" s="662"/>
      <c r="AB36" s="662"/>
      <c r="AC36" s="662"/>
      <c r="AD36" s="663" t="s">
        <v>170</v>
      </c>
      <c r="AE36" s="663"/>
      <c r="AF36" s="663"/>
      <c r="AG36" s="663"/>
      <c r="AH36" s="663"/>
      <c r="AI36" s="663"/>
      <c r="AJ36" s="663"/>
      <c r="AK36" s="663"/>
      <c r="AL36" s="664" t="s">
        <v>170</v>
      </c>
      <c r="AM36" s="665"/>
      <c r="AN36" s="665"/>
      <c r="AO36" s="666"/>
      <c r="AQ36" s="736" t="s">
        <v>326</v>
      </c>
      <c r="AR36" s="737"/>
      <c r="AS36" s="737"/>
      <c r="AT36" s="737"/>
      <c r="AU36" s="737"/>
      <c r="AV36" s="737"/>
      <c r="AW36" s="737"/>
      <c r="AX36" s="737"/>
      <c r="AY36" s="738"/>
      <c r="AZ36" s="659">
        <v>151547</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68</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604006</v>
      </c>
      <c r="CS36" s="660"/>
      <c r="CT36" s="660"/>
      <c r="CU36" s="660"/>
      <c r="CV36" s="660"/>
      <c r="CW36" s="660"/>
      <c r="CX36" s="660"/>
      <c r="CY36" s="661"/>
      <c r="CZ36" s="664">
        <v>11.6</v>
      </c>
      <c r="DA36" s="693"/>
      <c r="DB36" s="693"/>
      <c r="DC36" s="697"/>
      <c r="DD36" s="668">
        <v>520889</v>
      </c>
      <c r="DE36" s="660"/>
      <c r="DF36" s="660"/>
      <c r="DG36" s="660"/>
      <c r="DH36" s="660"/>
      <c r="DI36" s="660"/>
      <c r="DJ36" s="660"/>
      <c r="DK36" s="661"/>
      <c r="DL36" s="668">
        <v>319787</v>
      </c>
      <c r="DM36" s="660"/>
      <c r="DN36" s="660"/>
      <c r="DO36" s="660"/>
      <c r="DP36" s="660"/>
      <c r="DQ36" s="660"/>
      <c r="DR36" s="660"/>
      <c r="DS36" s="660"/>
      <c r="DT36" s="660"/>
      <c r="DU36" s="660"/>
      <c r="DV36" s="661"/>
      <c r="DW36" s="664">
        <v>10.8</v>
      </c>
      <c r="DX36" s="693"/>
      <c r="DY36" s="693"/>
      <c r="DZ36" s="693"/>
      <c r="EA36" s="693"/>
      <c r="EB36" s="693"/>
      <c r="EC36" s="694"/>
    </row>
    <row r="37" spans="2:133" ht="11.25" customHeight="1" x14ac:dyDescent="0.2">
      <c r="B37" s="656" t="s">
        <v>329</v>
      </c>
      <c r="C37" s="657"/>
      <c r="D37" s="657"/>
      <c r="E37" s="657"/>
      <c r="F37" s="657"/>
      <c r="G37" s="657"/>
      <c r="H37" s="657"/>
      <c r="I37" s="657"/>
      <c r="J37" s="657"/>
      <c r="K37" s="657"/>
      <c r="L37" s="657"/>
      <c r="M37" s="657"/>
      <c r="N37" s="657"/>
      <c r="O37" s="657"/>
      <c r="P37" s="657"/>
      <c r="Q37" s="658"/>
      <c r="R37" s="659">
        <v>114184</v>
      </c>
      <c r="S37" s="660"/>
      <c r="T37" s="660"/>
      <c r="U37" s="660"/>
      <c r="V37" s="660"/>
      <c r="W37" s="660"/>
      <c r="X37" s="660"/>
      <c r="Y37" s="661"/>
      <c r="Z37" s="662">
        <v>2.1</v>
      </c>
      <c r="AA37" s="662"/>
      <c r="AB37" s="662"/>
      <c r="AC37" s="662"/>
      <c r="AD37" s="663" t="s">
        <v>170</v>
      </c>
      <c r="AE37" s="663"/>
      <c r="AF37" s="663"/>
      <c r="AG37" s="663"/>
      <c r="AH37" s="663"/>
      <c r="AI37" s="663"/>
      <c r="AJ37" s="663"/>
      <c r="AK37" s="663"/>
      <c r="AL37" s="664" t="s">
        <v>122</v>
      </c>
      <c r="AM37" s="665"/>
      <c r="AN37" s="665"/>
      <c r="AO37" s="666"/>
      <c r="AQ37" s="736" t="s">
        <v>330</v>
      </c>
      <c r="AR37" s="737"/>
      <c r="AS37" s="737"/>
      <c r="AT37" s="737"/>
      <c r="AU37" s="737"/>
      <c r="AV37" s="737"/>
      <c r="AW37" s="737"/>
      <c r="AX37" s="737"/>
      <c r="AY37" s="738"/>
      <c r="AZ37" s="659">
        <v>50852</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530</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75894</v>
      </c>
      <c r="CS37" s="695"/>
      <c r="CT37" s="695"/>
      <c r="CU37" s="695"/>
      <c r="CV37" s="695"/>
      <c r="CW37" s="695"/>
      <c r="CX37" s="695"/>
      <c r="CY37" s="696"/>
      <c r="CZ37" s="664">
        <v>1.5</v>
      </c>
      <c r="DA37" s="693"/>
      <c r="DB37" s="693"/>
      <c r="DC37" s="697"/>
      <c r="DD37" s="668">
        <v>75894</v>
      </c>
      <c r="DE37" s="695"/>
      <c r="DF37" s="695"/>
      <c r="DG37" s="695"/>
      <c r="DH37" s="695"/>
      <c r="DI37" s="695"/>
      <c r="DJ37" s="695"/>
      <c r="DK37" s="696"/>
      <c r="DL37" s="668">
        <v>72251</v>
      </c>
      <c r="DM37" s="695"/>
      <c r="DN37" s="695"/>
      <c r="DO37" s="695"/>
      <c r="DP37" s="695"/>
      <c r="DQ37" s="695"/>
      <c r="DR37" s="695"/>
      <c r="DS37" s="695"/>
      <c r="DT37" s="695"/>
      <c r="DU37" s="695"/>
      <c r="DV37" s="696"/>
      <c r="DW37" s="664">
        <v>2.4</v>
      </c>
      <c r="DX37" s="693"/>
      <c r="DY37" s="693"/>
      <c r="DZ37" s="693"/>
      <c r="EA37" s="693"/>
      <c r="EB37" s="693"/>
      <c r="EC37" s="694"/>
    </row>
    <row r="38" spans="2:133" ht="11.25" customHeight="1" x14ac:dyDescent="0.2">
      <c r="B38" s="704" t="s">
        <v>333</v>
      </c>
      <c r="C38" s="705"/>
      <c r="D38" s="705"/>
      <c r="E38" s="705"/>
      <c r="F38" s="705"/>
      <c r="G38" s="705"/>
      <c r="H38" s="705"/>
      <c r="I38" s="705"/>
      <c r="J38" s="705"/>
      <c r="K38" s="705"/>
      <c r="L38" s="705"/>
      <c r="M38" s="705"/>
      <c r="N38" s="705"/>
      <c r="O38" s="705"/>
      <c r="P38" s="705"/>
      <c r="Q38" s="706"/>
      <c r="R38" s="739">
        <v>5508079</v>
      </c>
      <c r="S38" s="740"/>
      <c r="T38" s="740"/>
      <c r="U38" s="740"/>
      <c r="V38" s="740"/>
      <c r="W38" s="740"/>
      <c r="X38" s="740"/>
      <c r="Y38" s="741"/>
      <c r="Z38" s="742">
        <v>100</v>
      </c>
      <c r="AA38" s="742"/>
      <c r="AB38" s="742"/>
      <c r="AC38" s="742"/>
      <c r="AD38" s="743">
        <v>2854415</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t="s">
        <v>122</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891</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239735</v>
      </c>
      <c r="CS38" s="660"/>
      <c r="CT38" s="660"/>
      <c r="CU38" s="660"/>
      <c r="CV38" s="660"/>
      <c r="CW38" s="660"/>
      <c r="CX38" s="660"/>
      <c r="CY38" s="661"/>
      <c r="CZ38" s="664">
        <v>4.5999999999999996</v>
      </c>
      <c r="DA38" s="693"/>
      <c r="DB38" s="693"/>
      <c r="DC38" s="697"/>
      <c r="DD38" s="668">
        <v>191273</v>
      </c>
      <c r="DE38" s="660"/>
      <c r="DF38" s="660"/>
      <c r="DG38" s="660"/>
      <c r="DH38" s="660"/>
      <c r="DI38" s="660"/>
      <c r="DJ38" s="660"/>
      <c r="DK38" s="661"/>
      <c r="DL38" s="668">
        <v>167959</v>
      </c>
      <c r="DM38" s="660"/>
      <c r="DN38" s="660"/>
      <c r="DO38" s="660"/>
      <c r="DP38" s="660"/>
      <c r="DQ38" s="660"/>
      <c r="DR38" s="660"/>
      <c r="DS38" s="660"/>
      <c r="DT38" s="660"/>
      <c r="DU38" s="660"/>
      <c r="DV38" s="661"/>
      <c r="DW38" s="664">
        <v>5.7</v>
      </c>
      <c r="DX38" s="693"/>
      <c r="DY38" s="693"/>
      <c r="DZ38" s="693"/>
      <c r="EA38" s="693"/>
      <c r="EB38" s="693"/>
      <c r="EC38" s="694"/>
    </row>
    <row r="39" spans="2:133" ht="11.25" customHeight="1" x14ac:dyDescent="0.2">
      <c r="AQ39" s="736" t="s">
        <v>337</v>
      </c>
      <c r="AR39" s="737"/>
      <c r="AS39" s="737"/>
      <c r="AT39" s="737"/>
      <c r="AU39" s="737"/>
      <c r="AV39" s="737"/>
      <c r="AW39" s="737"/>
      <c r="AX39" s="737"/>
      <c r="AY39" s="738"/>
      <c r="AZ39" s="659" t="s">
        <v>338</v>
      </c>
      <c r="BA39" s="660"/>
      <c r="BB39" s="660"/>
      <c r="BC39" s="660"/>
      <c r="BD39" s="695"/>
      <c r="BE39" s="695"/>
      <c r="BF39" s="718"/>
      <c r="BG39" s="750" t="s">
        <v>339</v>
      </c>
      <c r="BH39" s="751"/>
      <c r="BI39" s="751"/>
      <c r="BJ39" s="751"/>
      <c r="BK39" s="751"/>
      <c r="BL39" s="215"/>
      <c r="BM39" s="675" t="s">
        <v>340</v>
      </c>
      <c r="BN39" s="675"/>
      <c r="BO39" s="675"/>
      <c r="BP39" s="675"/>
      <c r="BQ39" s="675"/>
      <c r="BR39" s="675"/>
      <c r="BS39" s="675"/>
      <c r="BT39" s="675"/>
      <c r="BU39" s="676"/>
      <c r="BV39" s="659">
        <v>91</v>
      </c>
      <c r="BW39" s="660"/>
      <c r="BX39" s="660"/>
      <c r="BY39" s="660"/>
      <c r="BZ39" s="660"/>
      <c r="CA39" s="660"/>
      <c r="CB39" s="669"/>
      <c r="CD39" s="674" t="s">
        <v>341</v>
      </c>
      <c r="CE39" s="675"/>
      <c r="CF39" s="675"/>
      <c r="CG39" s="675"/>
      <c r="CH39" s="675"/>
      <c r="CI39" s="675"/>
      <c r="CJ39" s="675"/>
      <c r="CK39" s="675"/>
      <c r="CL39" s="675"/>
      <c r="CM39" s="675"/>
      <c r="CN39" s="675"/>
      <c r="CO39" s="675"/>
      <c r="CP39" s="675"/>
      <c r="CQ39" s="676"/>
      <c r="CR39" s="659">
        <v>119552</v>
      </c>
      <c r="CS39" s="695"/>
      <c r="CT39" s="695"/>
      <c r="CU39" s="695"/>
      <c r="CV39" s="695"/>
      <c r="CW39" s="695"/>
      <c r="CX39" s="695"/>
      <c r="CY39" s="696"/>
      <c r="CZ39" s="664">
        <v>2.2999999999999998</v>
      </c>
      <c r="DA39" s="693"/>
      <c r="DB39" s="693"/>
      <c r="DC39" s="697"/>
      <c r="DD39" s="668">
        <v>47299</v>
      </c>
      <c r="DE39" s="695"/>
      <c r="DF39" s="695"/>
      <c r="DG39" s="695"/>
      <c r="DH39" s="695"/>
      <c r="DI39" s="695"/>
      <c r="DJ39" s="695"/>
      <c r="DK39" s="696"/>
      <c r="DL39" s="668" t="s">
        <v>122</v>
      </c>
      <c r="DM39" s="695"/>
      <c r="DN39" s="695"/>
      <c r="DO39" s="695"/>
      <c r="DP39" s="695"/>
      <c r="DQ39" s="695"/>
      <c r="DR39" s="695"/>
      <c r="DS39" s="695"/>
      <c r="DT39" s="695"/>
      <c r="DU39" s="695"/>
      <c r="DV39" s="696"/>
      <c r="DW39" s="664" t="s">
        <v>338</v>
      </c>
      <c r="DX39" s="693"/>
      <c r="DY39" s="693"/>
      <c r="DZ39" s="693"/>
      <c r="EA39" s="693"/>
      <c r="EB39" s="693"/>
      <c r="EC39" s="694"/>
    </row>
    <row r="40" spans="2:133" ht="11.25" customHeight="1" x14ac:dyDescent="0.2">
      <c r="AQ40" s="736" t="s">
        <v>342</v>
      </c>
      <c r="AR40" s="737"/>
      <c r="AS40" s="737"/>
      <c r="AT40" s="737"/>
      <c r="AU40" s="737"/>
      <c r="AV40" s="737"/>
      <c r="AW40" s="737"/>
      <c r="AX40" s="737"/>
      <c r="AY40" s="738"/>
      <c r="AZ40" s="659">
        <v>43097</v>
      </c>
      <c r="BA40" s="660"/>
      <c r="BB40" s="660"/>
      <c r="BC40" s="660"/>
      <c r="BD40" s="695"/>
      <c r="BE40" s="695"/>
      <c r="BF40" s="718"/>
      <c r="BG40" s="750"/>
      <c r="BH40" s="751"/>
      <c r="BI40" s="751"/>
      <c r="BJ40" s="751"/>
      <c r="BK40" s="751"/>
      <c r="BL40" s="215"/>
      <c r="BM40" s="675" t="s">
        <v>343</v>
      </c>
      <c r="BN40" s="675"/>
      <c r="BO40" s="675"/>
      <c r="BP40" s="675"/>
      <c r="BQ40" s="675"/>
      <c r="BR40" s="675"/>
      <c r="BS40" s="675"/>
      <c r="BT40" s="675"/>
      <c r="BU40" s="676"/>
      <c r="BV40" s="659">
        <v>117</v>
      </c>
      <c r="BW40" s="660"/>
      <c r="BX40" s="660"/>
      <c r="BY40" s="660"/>
      <c r="BZ40" s="660"/>
      <c r="CA40" s="660"/>
      <c r="CB40" s="669"/>
      <c r="CD40" s="674" t="s">
        <v>344</v>
      </c>
      <c r="CE40" s="675"/>
      <c r="CF40" s="675"/>
      <c r="CG40" s="675"/>
      <c r="CH40" s="675"/>
      <c r="CI40" s="675"/>
      <c r="CJ40" s="675"/>
      <c r="CK40" s="675"/>
      <c r="CL40" s="675"/>
      <c r="CM40" s="675"/>
      <c r="CN40" s="675"/>
      <c r="CO40" s="675"/>
      <c r="CP40" s="675"/>
      <c r="CQ40" s="676"/>
      <c r="CR40" s="659">
        <v>95412</v>
      </c>
      <c r="CS40" s="660"/>
      <c r="CT40" s="660"/>
      <c r="CU40" s="660"/>
      <c r="CV40" s="660"/>
      <c r="CW40" s="660"/>
      <c r="CX40" s="660"/>
      <c r="CY40" s="661"/>
      <c r="CZ40" s="664">
        <v>1.8</v>
      </c>
      <c r="DA40" s="693"/>
      <c r="DB40" s="693"/>
      <c r="DC40" s="697"/>
      <c r="DD40" s="668">
        <v>18772</v>
      </c>
      <c r="DE40" s="660"/>
      <c r="DF40" s="660"/>
      <c r="DG40" s="660"/>
      <c r="DH40" s="660"/>
      <c r="DI40" s="660"/>
      <c r="DJ40" s="660"/>
      <c r="DK40" s="661"/>
      <c r="DL40" s="668" t="s">
        <v>338</v>
      </c>
      <c r="DM40" s="660"/>
      <c r="DN40" s="660"/>
      <c r="DO40" s="660"/>
      <c r="DP40" s="660"/>
      <c r="DQ40" s="660"/>
      <c r="DR40" s="660"/>
      <c r="DS40" s="660"/>
      <c r="DT40" s="660"/>
      <c r="DU40" s="660"/>
      <c r="DV40" s="661"/>
      <c r="DW40" s="664" t="s">
        <v>338</v>
      </c>
      <c r="DX40" s="693"/>
      <c r="DY40" s="693"/>
      <c r="DZ40" s="693"/>
      <c r="EA40" s="693"/>
      <c r="EB40" s="693"/>
      <c r="EC40" s="694"/>
    </row>
    <row r="41" spans="2:133" ht="11.25" customHeight="1" x14ac:dyDescent="0.2">
      <c r="AQ41" s="746" t="s">
        <v>345</v>
      </c>
      <c r="AR41" s="747"/>
      <c r="AS41" s="747"/>
      <c r="AT41" s="747"/>
      <c r="AU41" s="747"/>
      <c r="AV41" s="747"/>
      <c r="AW41" s="747"/>
      <c r="AX41" s="747"/>
      <c r="AY41" s="748"/>
      <c r="AZ41" s="739">
        <v>145786</v>
      </c>
      <c r="BA41" s="740"/>
      <c r="BB41" s="740"/>
      <c r="BC41" s="740"/>
      <c r="BD41" s="729"/>
      <c r="BE41" s="729"/>
      <c r="BF41" s="731"/>
      <c r="BG41" s="752"/>
      <c r="BH41" s="753"/>
      <c r="BI41" s="753"/>
      <c r="BJ41" s="753"/>
      <c r="BK41" s="753"/>
      <c r="BL41" s="216"/>
      <c r="BM41" s="684" t="s">
        <v>346</v>
      </c>
      <c r="BN41" s="684"/>
      <c r="BO41" s="684"/>
      <c r="BP41" s="684"/>
      <c r="BQ41" s="684"/>
      <c r="BR41" s="684"/>
      <c r="BS41" s="684"/>
      <c r="BT41" s="684"/>
      <c r="BU41" s="685"/>
      <c r="BV41" s="739">
        <v>249</v>
      </c>
      <c r="BW41" s="740"/>
      <c r="BX41" s="740"/>
      <c r="BY41" s="740"/>
      <c r="BZ41" s="740"/>
      <c r="CA41" s="740"/>
      <c r="CB41" s="749"/>
      <c r="CD41" s="674" t="s">
        <v>347</v>
      </c>
      <c r="CE41" s="675"/>
      <c r="CF41" s="675"/>
      <c r="CG41" s="675"/>
      <c r="CH41" s="675"/>
      <c r="CI41" s="675"/>
      <c r="CJ41" s="675"/>
      <c r="CK41" s="675"/>
      <c r="CL41" s="675"/>
      <c r="CM41" s="675"/>
      <c r="CN41" s="675"/>
      <c r="CO41" s="675"/>
      <c r="CP41" s="675"/>
      <c r="CQ41" s="676"/>
      <c r="CR41" s="659" t="s">
        <v>122</v>
      </c>
      <c r="CS41" s="695"/>
      <c r="CT41" s="695"/>
      <c r="CU41" s="695"/>
      <c r="CV41" s="695"/>
      <c r="CW41" s="695"/>
      <c r="CX41" s="695"/>
      <c r="CY41" s="696"/>
      <c r="CZ41" s="664" t="s">
        <v>338</v>
      </c>
      <c r="DA41" s="693"/>
      <c r="DB41" s="693"/>
      <c r="DC41" s="697"/>
      <c r="DD41" s="668" t="s">
        <v>338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2">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349</v>
      </c>
      <c r="CE42" s="657"/>
      <c r="CF42" s="657"/>
      <c r="CG42" s="657"/>
      <c r="CH42" s="657"/>
      <c r="CI42" s="657"/>
      <c r="CJ42" s="657"/>
      <c r="CK42" s="657"/>
      <c r="CL42" s="657"/>
      <c r="CM42" s="657"/>
      <c r="CN42" s="657"/>
      <c r="CO42" s="657"/>
      <c r="CP42" s="657"/>
      <c r="CQ42" s="658"/>
      <c r="CR42" s="659">
        <v>1580355</v>
      </c>
      <c r="CS42" s="660"/>
      <c r="CT42" s="660"/>
      <c r="CU42" s="660"/>
      <c r="CV42" s="660"/>
      <c r="CW42" s="660"/>
      <c r="CX42" s="660"/>
      <c r="CY42" s="661"/>
      <c r="CZ42" s="664">
        <v>30.3</v>
      </c>
      <c r="DA42" s="665"/>
      <c r="DB42" s="665"/>
      <c r="DC42" s="760"/>
      <c r="DD42" s="668">
        <v>545180</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2">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351</v>
      </c>
      <c r="CE43" s="657"/>
      <c r="CF43" s="657"/>
      <c r="CG43" s="657"/>
      <c r="CH43" s="657"/>
      <c r="CI43" s="657"/>
      <c r="CJ43" s="657"/>
      <c r="CK43" s="657"/>
      <c r="CL43" s="657"/>
      <c r="CM43" s="657"/>
      <c r="CN43" s="657"/>
      <c r="CO43" s="657"/>
      <c r="CP43" s="657"/>
      <c r="CQ43" s="658"/>
      <c r="CR43" s="659">
        <v>38800</v>
      </c>
      <c r="CS43" s="695"/>
      <c r="CT43" s="695"/>
      <c r="CU43" s="695"/>
      <c r="CV43" s="695"/>
      <c r="CW43" s="695"/>
      <c r="CX43" s="695"/>
      <c r="CY43" s="696"/>
      <c r="CZ43" s="664">
        <v>0.7</v>
      </c>
      <c r="DA43" s="693"/>
      <c r="DB43" s="693"/>
      <c r="DC43" s="697"/>
      <c r="DD43" s="668">
        <v>38800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2">
      <c r="B44" s="220" t="s">
        <v>352</v>
      </c>
      <c r="CD44" s="771" t="s">
        <v>302</v>
      </c>
      <c r="CE44" s="772"/>
      <c r="CF44" s="656" t="s">
        <v>353</v>
      </c>
      <c r="CG44" s="657"/>
      <c r="CH44" s="657"/>
      <c r="CI44" s="657"/>
      <c r="CJ44" s="657"/>
      <c r="CK44" s="657"/>
      <c r="CL44" s="657"/>
      <c r="CM44" s="657"/>
      <c r="CN44" s="657"/>
      <c r="CO44" s="657"/>
      <c r="CP44" s="657"/>
      <c r="CQ44" s="658"/>
      <c r="CR44" s="659">
        <v>1358730</v>
      </c>
      <c r="CS44" s="660"/>
      <c r="CT44" s="660"/>
      <c r="CU44" s="660"/>
      <c r="CV44" s="660"/>
      <c r="CW44" s="660"/>
      <c r="CX44" s="660"/>
      <c r="CY44" s="661"/>
      <c r="CZ44" s="664">
        <v>26.1</v>
      </c>
      <c r="DA44" s="665"/>
      <c r="DB44" s="665"/>
      <c r="DC44" s="760"/>
      <c r="DD44" s="668">
        <v>500162</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2">
      <c r="CD45" s="773"/>
      <c r="CE45" s="774"/>
      <c r="CF45" s="656" t="s">
        <v>354</v>
      </c>
      <c r="CG45" s="657"/>
      <c r="CH45" s="657"/>
      <c r="CI45" s="657"/>
      <c r="CJ45" s="657"/>
      <c r="CK45" s="657"/>
      <c r="CL45" s="657"/>
      <c r="CM45" s="657"/>
      <c r="CN45" s="657"/>
      <c r="CO45" s="657"/>
      <c r="CP45" s="657"/>
      <c r="CQ45" s="658"/>
      <c r="CR45" s="659">
        <v>806733</v>
      </c>
      <c r="CS45" s="695"/>
      <c r="CT45" s="695"/>
      <c r="CU45" s="695"/>
      <c r="CV45" s="695"/>
      <c r="CW45" s="695"/>
      <c r="CX45" s="695"/>
      <c r="CY45" s="696"/>
      <c r="CZ45" s="664">
        <v>15.5</v>
      </c>
      <c r="DA45" s="693"/>
      <c r="DB45" s="693"/>
      <c r="DC45" s="697"/>
      <c r="DD45" s="668">
        <v>100546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2">
      <c r="CD46" s="773"/>
      <c r="CE46" s="774"/>
      <c r="CF46" s="656" t="s">
        <v>355</v>
      </c>
      <c r="CG46" s="657"/>
      <c r="CH46" s="657"/>
      <c r="CI46" s="657"/>
      <c r="CJ46" s="657"/>
      <c r="CK46" s="657"/>
      <c r="CL46" s="657"/>
      <c r="CM46" s="657"/>
      <c r="CN46" s="657"/>
      <c r="CO46" s="657"/>
      <c r="CP46" s="657"/>
      <c r="CQ46" s="658"/>
      <c r="CR46" s="659">
        <v>540347</v>
      </c>
      <c r="CS46" s="660"/>
      <c r="CT46" s="660"/>
      <c r="CU46" s="660"/>
      <c r="CV46" s="660"/>
      <c r="CW46" s="660"/>
      <c r="CX46" s="660"/>
      <c r="CY46" s="661"/>
      <c r="CZ46" s="664">
        <v>10.4</v>
      </c>
      <c r="DA46" s="665"/>
      <c r="DB46" s="665"/>
      <c r="DC46" s="760"/>
      <c r="DD46" s="668">
        <v>398166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2">
      <c r="CD47" s="773"/>
      <c r="CE47" s="774"/>
      <c r="CF47" s="656" t="s">
        <v>356</v>
      </c>
      <c r="CG47" s="657"/>
      <c r="CH47" s="657"/>
      <c r="CI47" s="657"/>
      <c r="CJ47" s="657"/>
      <c r="CK47" s="657"/>
      <c r="CL47" s="657"/>
      <c r="CM47" s="657"/>
      <c r="CN47" s="657"/>
      <c r="CO47" s="657"/>
      <c r="CP47" s="657"/>
      <c r="CQ47" s="658"/>
      <c r="CR47" s="659">
        <v>221625</v>
      </c>
      <c r="CS47" s="695"/>
      <c r="CT47" s="695"/>
      <c r="CU47" s="695"/>
      <c r="CV47" s="695"/>
      <c r="CW47" s="695"/>
      <c r="CX47" s="695"/>
      <c r="CY47" s="696"/>
      <c r="CZ47" s="664">
        <v>4.3</v>
      </c>
      <c r="DA47" s="693"/>
      <c r="DB47" s="693"/>
      <c r="DC47" s="697"/>
      <c r="DD47" s="668">
        <v>45018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ht="10.8" x14ac:dyDescent="0.2">
      <c r="CD48" s="775"/>
      <c r="CE48" s="776"/>
      <c r="CF48" s="656" t="s">
        <v>357</v>
      </c>
      <c r="CG48" s="657"/>
      <c r="CH48" s="657"/>
      <c r="CI48" s="657"/>
      <c r="CJ48" s="657"/>
      <c r="CK48" s="657"/>
      <c r="CL48" s="657"/>
      <c r="CM48" s="657"/>
      <c r="CN48" s="657"/>
      <c r="CO48" s="657"/>
      <c r="CP48" s="657"/>
      <c r="CQ48" s="658"/>
      <c r="CR48" s="659" t="s">
        <v>338</v>
      </c>
      <c r="CS48" s="660"/>
      <c r="CT48" s="660"/>
      <c r="CU48" s="660"/>
      <c r="CV48" s="660"/>
      <c r="CW48" s="660"/>
      <c r="CX48" s="660"/>
      <c r="CY48" s="661"/>
      <c r="CZ48" s="664" t="s">
        <v>338</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2">
      <c r="CD49" s="704" t="s">
        <v>358</v>
      </c>
      <c r="CE49" s="705"/>
      <c r="CF49" s="705"/>
      <c r="CG49" s="705"/>
      <c r="CH49" s="705"/>
      <c r="CI49" s="705"/>
      <c r="CJ49" s="705"/>
      <c r="CK49" s="705"/>
      <c r="CL49" s="705"/>
      <c r="CM49" s="705"/>
      <c r="CN49" s="705"/>
      <c r="CO49" s="705"/>
      <c r="CP49" s="705"/>
      <c r="CQ49" s="706"/>
      <c r="CR49" s="739">
        <v>5213475</v>
      </c>
      <c r="CS49" s="729"/>
      <c r="CT49" s="729"/>
      <c r="CU49" s="729"/>
      <c r="CV49" s="729"/>
      <c r="CW49" s="729"/>
      <c r="CX49" s="729"/>
      <c r="CY49" s="761"/>
      <c r="CZ49" s="744">
        <v>100</v>
      </c>
      <c r="DA49" s="762"/>
      <c r="DB49" s="762"/>
      <c r="DC49" s="763"/>
      <c r="DD49" s="764">
        <v>3419993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t="10.8" hidden="1" x14ac:dyDescent="0.2"/>
    <row r="51" spans="82:133" ht="10.8" hidden="1" x14ac:dyDescent="0.2"/>
    <row r="52" spans="82:133" ht="10.8" hidden="1" x14ac:dyDescent="0.2"/>
    <row r="53" spans="82:133" ht="10.8" hidden="1" x14ac:dyDescent="0.2"/>
  </sheetData>
  <sheetProtection algorithmName="SHA-512" hashValue="TDYdZwTW8lQ+NjRjYjt6MuHUj4VddtuE4nyCT2//elJsqpr/CIBTZ3g7oREoYl07fmeszmcKXVe+9FfRK04NXQ==" saltValue="9L6CzSnIVqvw4BUvs+qio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AP33" sqref="AP33:AT33"/>
    </sheetView>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360</v>
      </c>
      <c r="DK2" s="807"/>
      <c r="DL2" s="807"/>
      <c r="DM2" s="807"/>
      <c r="DN2" s="807"/>
      <c r="DO2" s="808"/>
      <c r="DP2" s="229"/>
      <c r="DQ2" s="806" t="s">
        <v>361</v>
      </c>
      <c r="DR2" s="807"/>
      <c r="DS2" s="807"/>
      <c r="DT2" s="807"/>
      <c r="DU2" s="807"/>
      <c r="DV2" s="807"/>
      <c r="DW2" s="807"/>
      <c r="DX2" s="807"/>
      <c r="DY2" s="807"/>
      <c r="DZ2" s="808"/>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809" t="s">
        <v>362</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800" t="s">
        <v>364</v>
      </c>
      <c r="B5" s="801"/>
      <c r="C5" s="801"/>
      <c r="D5" s="801"/>
      <c r="E5" s="801"/>
      <c r="F5" s="801"/>
      <c r="G5" s="801"/>
      <c r="H5" s="801"/>
      <c r="I5" s="801"/>
      <c r="J5" s="801"/>
      <c r="K5" s="801"/>
      <c r="L5" s="801"/>
      <c r="M5" s="801"/>
      <c r="N5" s="801"/>
      <c r="O5" s="801"/>
      <c r="P5" s="802"/>
      <c r="Q5" s="777" t="s">
        <v>365</v>
      </c>
      <c r="R5" s="778"/>
      <c r="S5" s="778"/>
      <c r="T5" s="778"/>
      <c r="U5" s="779"/>
      <c r="V5" s="777" t="s">
        <v>366</v>
      </c>
      <c r="W5" s="778"/>
      <c r="X5" s="778"/>
      <c r="Y5" s="778"/>
      <c r="Z5" s="779"/>
      <c r="AA5" s="777" t="s">
        <v>367</v>
      </c>
      <c r="AB5" s="778"/>
      <c r="AC5" s="778"/>
      <c r="AD5" s="778"/>
      <c r="AE5" s="778"/>
      <c r="AF5" s="810" t="s">
        <v>368</v>
      </c>
      <c r="AG5" s="778"/>
      <c r="AH5" s="778"/>
      <c r="AI5" s="778"/>
      <c r="AJ5" s="789"/>
      <c r="AK5" s="778" t="s">
        <v>369</v>
      </c>
      <c r="AL5" s="778"/>
      <c r="AM5" s="778"/>
      <c r="AN5" s="778"/>
      <c r="AO5" s="779"/>
      <c r="AP5" s="777" t="s">
        <v>370</v>
      </c>
      <c r="AQ5" s="778"/>
      <c r="AR5" s="778"/>
      <c r="AS5" s="778"/>
      <c r="AT5" s="779"/>
      <c r="AU5" s="777" t="s">
        <v>371</v>
      </c>
      <c r="AV5" s="778"/>
      <c r="AW5" s="778"/>
      <c r="AX5" s="778"/>
      <c r="AY5" s="789"/>
      <c r="AZ5" s="236"/>
      <c r="BA5" s="236"/>
      <c r="BB5" s="236"/>
      <c r="BC5" s="236"/>
      <c r="BD5" s="236"/>
      <c r="BE5" s="237"/>
      <c r="BF5" s="237"/>
      <c r="BG5" s="237"/>
      <c r="BH5" s="237"/>
      <c r="BI5" s="237"/>
      <c r="BJ5" s="237"/>
      <c r="BK5" s="237"/>
      <c r="BL5" s="237"/>
      <c r="BM5" s="237"/>
      <c r="BN5" s="237"/>
      <c r="BO5" s="237"/>
      <c r="BP5" s="237"/>
      <c r="BQ5" s="800" t="s">
        <v>372</v>
      </c>
      <c r="BR5" s="801"/>
      <c r="BS5" s="801"/>
      <c r="BT5" s="801"/>
      <c r="BU5" s="801"/>
      <c r="BV5" s="801"/>
      <c r="BW5" s="801"/>
      <c r="BX5" s="801"/>
      <c r="BY5" s="801"/>
      <c r="BZ5" s="801"/>
      <c r="CA5" s="801"/>
      <c r="CB5" s="801"/>
      <c r="CC5" s="801"/>
      <c r="CD5" s="801"/>
      <c r="CE5" s="801"/>
      <c r="CF5" s="801"/>
      <c r="CG5" s="802"/>
      <c r="CH5" s="777" t="s">
        <v>373</v>
      </c>
      <c r="CI5" s="778"/>
      <c r="CJ5" s="778"/>
      <c r="CK5" s="778"/>
      <c r="CL5" s="779"/>
      <c r="CM5" s="777" t="s">
        <v>374</v>
      </c>
      <c r="CN5" s="778"/>
      <c r="CO5" s="778"/>
      <c r="CP5" s="778"/>
      <c r="CQ5" s="779"/>
      <c r="CR5" s="777" t="s">
        <v>375</v>
      </c>
      <c r="CS5" s="778"/>
      <c r="CT5" s="778"/>
      <c r="CU5" s="778"/>
      <c r="CV5" s="779"/>
      <c r="CW5" s="777" t="s">
        <v>376</v>
      </c>
      <c r="CX5" s="778"/>
      <c r="CY5" s="778"/>
      <c r="CZ5" s="778"/>
      <c r="DA5" s="779"/>
      <c r="DB5" s="777" t="s">
        <v>377</v>
      </c>
      <c r="DC5" s="778"/>
      <c r="DD5" s="778"/>
      <c r="DE5" s="778"/>
      <c r="DF5" s="779"/>
      <c r="DG5" s="783" t="s">
        <v>378</v>
      </c>
      <c r="DH5" s="784"/>
      <c r="DI5" s="784"/>
      <c r="DJ5" s="784"/>
      <c r="DK5" s="785"/>
      <c r="DL5" s="783" t="s">
        <v>379</v>
      </c>
      <c r="DM5" s="784"/>
      <c r="DN5" s="784"/>
      <c r="DO5" s="784"/>
      <c r="DP5" s="785"/>
      <c r="DQ5" s="777" t="s">
        <v>380</v>
      </c>
      <c r="DR5" s="778"/>
      <c r="DS5" s="778"/>
      <c r="DT5" s="778"/>
      <c r="DU5" s="779"/>
      <c r="DV5" s="777" t="s">
        <v>371</v>
      </c>
      <c r="DW5" s="778"/>
      <c r="DX5" s="778"/>
      <c r="DY5" s="778"/>
      <c r="DZ5" s="789"/>
      <c r="EA5" s="234"/>
    </row>
    <row r="6" spans="1:131" s="235" customFormat="1" ht="26.25" customHeight="1" thickBot="1" x14ac:dyDescent="0.25">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2">
      <c r="A7" s="238">
        <v>1</v>
      </c>
      <c r="B7" s="791" t="s">
        <v>381</v>
      </c>
      <c r="C7" s="792"/>
      <c r="D7" s="792"/>
      <c r="E7" s="792"/>
      <c r="F7" s="792"/>
      <c r="G7" s="792"/>
      <c r="H7" s="792"/>
      <c r="I7" s="792"/>
      <c r="J7" s="792"/>
      <c r="K7" s="792"/>
      <c r="L7" s="792"/>
      <c r="M7" s="792"/>
      <c r="N7" s="792"/>
      <c r="O7" s="792"/>
      <c r="P7" s="793"/>
      <c r="Q7" s="794">
        <v>5481</v>
      </c>
      <c r="R7" s="795"/>
      <c r="S7" s="795"/>
      <c r="T7" s="795"/>
      <c r="U7" s="795"/>
      <c r="V7" s="795">
        <v>5187</v>
      </c>
      <c r="W7" s="795"/>
      <c r="X7" s="795"/>
      <c r="Y7" s="795"/>
      <c r="Z7" s="795"/>
      <c r="AA7" s="795">
        <v>294</v>
      </c>
      <c r="AB7" s="795"/>
      <c r="AC7" s="795"/>
      <c r="AD7" s="795"/>
      <c r="AE7" s="796"/>
      <c r="AF7" s="797">
        <v>162</v>
      </c>
      <c r="AG7" s="798"/>
      <c r="AH7" s="798"/>
      <c r="AI7" s="798"/>
      <c r="AJ7" s="799"/>
      <c r="AK7" s="834">
        <v>57</v>
      </c>
      <c r="AL7" s="835"/>
      <c r="AM7" s="835"/>
      <c r="AN7" s="835"/>
      <c r="AO7" s="835"/>
      <c r="AP7" s="835">
        <v>5850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583</v>
      </c>
      <c r="BS7" s="838" t="s">
        <v>581</v>
      </c>
      <c r="BT7" s="839"/>
      <c r="BU7" s="839"/>
      <c r="BV7" s="839"/>
      <c r="BW7" s="839"/>
      <c r="BX7" s="839"/>
      <c r="BY7" s="839"/>
      <c r="BZ7" s="839"/>
      <c r="CA7" s="839"/>
      <c r="CB7" s="839"/>
      <c r="CC7" s="839"/>
      <c r="CD7" s="839"/>
      <c r="CE7" s="839"/>
      <c r="CF7" s="839"/>
      <c r="CG7" s="840"/>
      <c r="CH7" s="831">
        <v>13</v>
      </c>
      <c r="CI7" s="832"/>
      <c r="CJ7" s="832"/>
      <c r="CK7" s="832"/>
      <c r="CL7" s="833"/>
      <c r="CM7" s="831">
        <v>1040</v>
      </c>
      <c r="CN7" s="832"/>
      <c r="CO7" s="832"/>
      <c r="CP7" s="832"/>
      <c r="CQ7" s="833"/>
      <c r="CR7" s="831">
        <v>69</v>
      </c>
      <c r="CS7" s="832"/>
      <c r="CT7" s="832"/>
      <c r="CU7" s="832"/>
      <c r="CV7" s="833"/>
      <c r="CW7" s="831" t="s">
        <v>571</v>
      </c>
      <c r="CX7" s="832"/>
      <c r="CY7" s="832"/>
      <c r="CZ7" s="832"/>
      <c r="DA7" s="833"/>
      <c r="DB7" s="831">
        <v>45</v>
      </c>
      <c r="DC7" s="832"/>
      <c r="DD7" s="832"/>
      <c r="DE7" s="832"/>
      <c r="DF7" s="833"/>
      <c r="DG7" s="831" t="s">
        <v>571</v>
      </c>
      <c r="DH7" s="832"/>
      <c r="DI7" s="832"/>
      <c r="DJ7" s="832"/>
      <c r="DK7" s="833"/>
      <c r="DL7" s="831" t="s">
        <v>571</v>
      </c>
      <c r="DM7" s="832"/>
      <c r="DN7" s="832"/>
      <c r="DO7" s="832"/>
      <c r="DP7" s="833"/>
      <c r="DQ7" s="831">
        <v>5</v>
      </c>
      <c r="DR7" s="832"/>
      <c r="DS7" s="832"/>
      <c r="DT7" s="832"/>
      <c r="DU7" s="833"/>
      <c r="DV7" s="812"/>
      <c r="DW7" s="813"/>
      <c r="DX7" s="813"/>
      <c r="DY7" s="813"/>
      <c r="DZ7" s="814"/>
      <c r="EA7" s="234"/>
    </row>
    <row r="8" spans="1:131" s="235" customFormat="1" ht="26.25" customHeight="1" x14ac:dyDescent="0.2">
      <c r="A8" s="241">
        <v>2</v>
      </c>
      <c r="B8" s="815" t="s">
        <v>382</v>
      </c>
      <c r="C8" s="816"/>
      <c r="D8" s="816"/>
      <c r="E8" s="816"/>
      <c r="F8" s="816"/>
      <c r="G8" s="816"/>
      <c r="H8" s="816"/>
      <c r="I8" s="816"/>
      <c r="J8" s="816"/>
      <c r="K8" s="816"/>
      <c r="L8" s="816"/>
      <c r="M8" s="816"/>
      <c r="N8" s="816"/>
      <c r="O8" s="816"/>
      <c r="P8" s="817"/>
      <c r="Q8" s="818">
        <v>62</v>
      </c>
      <c r="R8" s="819"/>
      <c r="S8" s="819"/>
      <c r="T8" s="819"/>
      <c r="U8" s="819"/>
      <c r="V8" s="819">
        <v>61</v>
      </c>
      <c r="W8" s="819"/>
      <c r="X8" s="819"/>
      <c r="Y8" s="819"/>
      <c r="Z8" s="819"/>
      <c r="AA8" s="819">
        <v>1</v>
      </c>
      <c r="AB8" s="819"/>
      <c r="AC8" s="819"/>
      <c r="AD8" s="819"/>
      <c r="AE8" s="820"/>
      <c r="AF8" s="821">
        <v>1</v>
      </c>
      <c r="AG8" s="822"/>
      <c r="AH8" s="822"/>
      <c r="AI8" s="822"/>
      <c r="AJ8" s="823"/>
      <c r="AK8" s="824" t="s">
        <v>571</v>
      </c>
      <c r="AL8" s="825"/>
      <c r="AM8" s="825"/>
      <c r="AN8" s="825"/>
      <c r="AO8" s="825"/>
      <c r="AP8" s="825" t="s">
        <v>571</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582</v>
      </c>
      <c r="BT8" s="829"/>
      <c r="BU8" s="829"/>
      <c r="BV8" s="829"/>
      <c r="BW8" s="829"/>
      <c r="BX8" s="829"/>
      <c r="BY8" s="829"/>
      <c r="BZ8" s="829"/>
      <c r="CA8" s="829"/>
      <c r="CB8" s="829"/>
      <c r="CC8" s="829"/>
      <c r="CD8" s="829"/>
      <c r="CE8" s="829"/>
      <c r="CF8" s="829"/>
      <c r="CG8" s="830"/>
      <c r="CH8" s="841">
        <v>3</v>
      </c>
      <c r="CI8" s="842"/>
      <c r="CJ8" s="842"/>
      <c r="CK8" s="842"/>
      <c r="CL8" s="843"/>
      <c r="CM8" s="841">
        <v>-8983</v>
      </c>
      <c r="CN8" s="842"/>
      <c r="CO8" s="842"/>
      <c r="CP8" s="842"/>
      <c r="CQ8" s="843"/>
      <c r="CR8" s="841" t="s">
        <v>571</v>
      </c>
      <c r="CS8" s="842"/>
      <c r="CT8" s="842"/>
      <c r="CU8" s="842"/>
      <c r="CV8" s="843"/>
      <c r="CW8" s="841" t="s">
        <v>571</v>
      </c>
      <c r="CX8" s="842"/>
      <c r="CY8" s="842"/>
      <c r="CZ8" s="842"/>
      <c r="DA8" s="843"/>
      <c r="DB8" s="841">
        <v>36</v>
      </c>
      <c r="DC8" s="842"/>
      <c r="DD8" s="842"/>
      <c r="DE8" s="842"/>
      <c r="DF8" s="843"/>
      <c r="DG8" s="841" t="s">
        <v>571</v>
      </c>
      <c r="DH8" s="842"/>
      <c r="DI8" s="842"/>
      <c r="DJ8" s="842"/>
      <c r="DK8" s="843"/>
      <c r="DL8" s="841" t="s">
        <v>571</v>
      </c>
      <c r="DM8" s="842"/>
      <c r="DN8" s="842"/>
      <c r="DO8" s="842"/>
      <c r="DP8" s="843"/>
      <c r="DQ8" s="841" t="s">
        <v>571</v>
      </c>
      <c r="DR8" s="842"/>
      <c r="DS8" s="842"/>
      <c r="DT8" s="842"/>
      <c r="DU8" s="843"/>
      <c r="DV8" s="844"/>
      <c r="DW8" s="845"/>
      <c r="DX8" s="845"/>
      <c r="DY8" s="845"/>
      <c r="DZ8" s="846"/>
      <c r="EA8" s="234"/>
    </row>
    <row r="9" spans="1:131" s="235" customFormat="1" ht="26.25" customHeight="1" x14ac:dyDescent="0.2">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2">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2">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2">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2">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2">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2">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2">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2">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2">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2">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2">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5">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2">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5">
      <c r="A23" s="244" t="s">
        <v>384</v>
      </c>
      <c r="B23" s="850" t="s">
        <v>385</v>
      </c>
      <c r="C23" s="851"/>
      <c r="D23" s="851"/>
      <c r="E23" s="851"/>
      <c r="F23" s="851"/>
      <c r="G23" s="851"/>
      <c r="H23" s="851"/>
      <c r="I23" s="851"/>
      <c r="J23" s="851"/>
      <c r="K23" s="851"/>
      <c r="L23" s="851"/>
      <c r="M23" s="851"/>
      <c r="N23" s="851"/>
      <c r="O23" s="851"/>
      <c r="P23" s="852"/>
      <c r="Q23" s="853">
        <v>5543</v>
      </c>
      <c r="R23" s="854"/>
      <c r="S23" s="854"/>
      <c r="T23" s="854"/>
      <c r="U23" s="854"/>
      <c r="V23" s="854">
        <v>5248</v>
      </c>
      <c r="W23" s="854"/>
      <c r="X23" s="854"/>
      <c r="Y23" s="854"/>
      <c r="Z23" s="854"/>
      <c r="AA23" s="854">
        <v>295</v>
      </c>
      <c r="AB23" s="854"/>
      <c r="AC23" s="854"/>
      <c r="AD23" s="854"/>
      <c r="AE23" s="855"/>
      <c r="AF23" s="856">
        <v>163</v>
      </c>
      <c r="AG23" s="854"/>
      <c r="AH23" s="854"/>
      <c r="AI23" s="854"/>
      <c r="AJ23" s="857"/>
      <c r="AK23" s="858"/>
      <c r="AL23" s="859"/>
      <c r="AM23" s="859"/>
      <c r="AN23" s="859"/>
      <c r="AO23" s="859"/>
      <c r="AP23" s="854">
        <v>5850</v>
      </c>
      <c r="AQ23" s="854"/>
      <c r="AR23" s="854"/>
      <c r="AS23" s="854"/>
      <c r="AT23" s="854"/>
      <c r="AU23" s="860"/>
      <c r="AV23" s="860"/>
      <c r="AW23" s="860"/>
      <c r="AX23" s="860"/>
      <c r="AY23" s="861"/>
      <c r="AZ23" s="869" t="s">
        <v>122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2">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5">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2">
      <c r="A26" s="800" t="s">
        <v>364</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371</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5">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2">
      <c r="A28" s="246">
        <v>1</v>
      </c>
      <c r="B28" s="791" t="s">
        <v>396</v>
      </c>
      <c r="C28" s="792"/>
      <c r="D28" s="792"/>
      <c r="E28" s="792"/>
      <c r="F28" s="792"/>
      <c r="G28" s="792"/>
      <c r="H28" s="792"/>
      <c r="I28" s="792"/>
      <c r="J28" s="792"/>
      <c r="K28" s="792"/>
      <c r="L28" s="792"/>
      <c r="M28" s="792"/>
      <c r="N28" s="792"/>
      <c r="O28" s="792"/>
      <c r="P28" s="793"/>
      <c r="Q28" s="882">
        <v>493</v>
      </c>
      <c r="R28" s="883"/>
      <c r="S28" s="883"/>
      <c r="T28" s="883"/>
      <c r="U28" s="883"/>
      <c r="V28" s="883">
        <v>484</v>
      </c>
      <c r="W28" s="883"/>
      <c r="X28" s="883"/>
      <c r="Y28" s="883"/>
      <c r="Z28" s="883"/>
      <c r="AA28" s="883">
        <v>9</v>
      </c>
      <c r="AB28" s="883"/>
      <c r="AC28" s="883"/>
      <c r="AD28" s="883"/>
      <c r="AE28" s="884"/>
      <c r="AF28" s="885">
        <v>9</v>
      </c>
      <c r="AG28" s="883"/>
      <c r="AH28" s="883"/>
      <c r="AI28" s="883"/>
      <c r="AJ28" s="886"/>
      <c r="AK28" s="887">
        <v>46</v>
      </c>
      <c r="AL28" s="878"/>
      <c r="AM28" s="878"/>
      <c r="AN28" s="878"/>
      <c r="AO28" s="878"/>
      <c r="AP28" s="878" t="s">
        <v>571</v>
      </c>
      <c r="AQ28" s="878"/>
      <c r="AR28" s="878"/>
      <c r="AS28" s="878"/>
      <c r="AT28" s="878"/>
      <c r="AU28" s="878" t="s">
        <v>571</v>
      </c>
      <c r="AV28" s="878"/>
      <c r="AW28" s="878"/>
      <c r="AX28" s="878"/>
      <c r="AY28" s="878"/>
      <c r="AZ28" s="879" t="s">
        <v>571</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2">
      <c r="A29" s="246">
        <v>2</v>
      </c>
      <c r="B29" s="815" t="s">
        <v>397</v>
      </c>
      <c r="C29" s="816"/>
      <c r="D29" s="816"/>
      <c r="E29" s="816"/>
      <c r="F29" s="816"/>
      <c r="G29" s="816"/>
      <c r="H29" s="816"/>
      <c r="I29" s="816"/>
      <c r="J29" s="816"/>
      <c r="K29" s="816"/>
      <c r="L29" s="816"/>
      <c r="M29" s="816"/>
      <c r="N29" s="816"/>
      <c r="O29" s="816"/>
      <c r="P29" s="817"/>
      <c r="Q29" s="818">
        <v>402</v>
      </c>
      <c r="R29" s="819"/>
      <c r="S29" s="819"/>
      <c r="T29" s="819"/>
      <c r="U29" s="819"/>
      <c r="V29" s="819">
        <v>396</v>
      </c>
      <c r="W29" s="819"/>
      <c r="X29" s="819"/>
      <c r="Y29" s="819"/>
      <c r="Z29" s="819"/>
      <c r="AA29" s="819">
        <v>6</v>
      </c>
      <c r="AB29" s="819"/>
      <c r="AC29" s="819"/>
      <c r="AD29" s="819"/>
      <c r="AE29" s="820"/>
      <c r="AF29" s="821">
        <v>6</v>
      </c>
      <c r="AG29" s="822"/>
      <c r="AH29" s="822"/>
      <c r="AI29" s="822"/>
      <c r="AJ29" s="823"/>
      <c r="AK29" s="890">
        <v>84</v>
      </c>
      <c r="AL29" s="891"/>
      <c r="AM29" s="891"/>
      <c r="AN29" s="891"/>
      <c r="AO29" s="891"/>
      <c r="AP29" s="891" t="s">
        <v>571</v>
      </c>
      <c r="AQ29" s="891"/>
      <c r="AR29" s="891"/>
      <c r="AS29" s="891"/>
      <c r="AT29" s="891"/>
      <c r="AU29" s="891" t="s">
        <v>571</v>
      </c>
      <c r="AV29" s="891"/>
      <c r="AW29" s="891"/>
      <c r="AX29" s="891"/>
      <c r="AY29" s="891"/>
      <c r="AZ29" s="892" t="s">
        <v>571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2">
      <c r="A30" s="246">
        <v>3</v>
      </c>
      <c r="B30" s="815" t="s">
        <v>398</v>
      </c>
      <c r="C30" s="816"/>
      <c r="D30" s="816"/>
      <c r="E30" s="816"/>
      <c r="F30" s="816"/>
      <c r="G30" s="816"/>
      <c r="H30" s="816"/>
      <c r="I30" s="816"/>
      <c r="J30" s="816"/>
      <c r="K30" s="816"/>
      <c r="L30" s="816"/>
      <c r="M30" s="816"/>
      <c r="N30" s="816"/>
      <c r="O30" s="816"/>
      <c r="P30" s="817"/>
      <c r="Q30" s="818">
        <v>83</v>
      </c>
      <c r="R30" s="819"/>
      <c r="S30" s="819"/>
      <c r="T30" s="819"/>
      <c r="U30" s="819"/>
      <c r="V30" s="819">
        <v>83</v>
      </c>
      <c r="W30" s="819"/>
      <c r="X30" s="819"/>
      <c r="Y30" s="819"/>
      <c r="Z30" s="819"/>
      <c r="AA30" s="819">
        <v>0</v>
      </c>
      <c r="AB30" s="819"/>
      <c r="AC30" s="819"/>
      <c r="AD30" s="819"/>
      <c r="AE30" s="820"/>
      <c r="AF30" s="821">
        <v>0</v>
      </c>
      <c r="AG30" s="822"/>
      <c r="AH30" s="822"/>
      <c r="AI30" s="822"/>
      <c r="AJ30" s="823"/>
      <c r="AK30" s="890">
        <v>61</v>
      </c>
      <c r="AL30" s="891"/>
      <c r="AM30" s="891"/>
      <c r="AN30" s="891"/>
      <c r="AO30" s="891"/>
      <c r="AP30" s="891" t="s">
        <v>571</v>
      </c>
      <c r="AQ30" s="891"/>
      <c r="AR30" s="891"/>
      <c r="AS30" s="891"/>
      <c r="AT30" s="891"/>
      <c r="AU30" s="891" t="s">
        <v>571</v>
      </c>
      <c r="AV30" s="891"/>
      <c r="AW30" s="891"/>
      <c r="AX30" s="891"/>
      <c r="AY30" s="891"/>
      <c r="AZ30" s="892" t="s">
        <v>571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2">
      <c r="A31" s="246">
        <v>4</v>
      </c>
      <c r="B31" s="815" t="s">
        <v>399</v>
      </c>
      <c r="C31" s="816"/>
      <c r="D31" s="816"/>
      <c r="E31" s="816"/>
      <c r="F31" s="816"/>
      <c r="G31" s="816"/>
      <c r="H31" s="816"/>
      <c r="I31" s="816"/>
      <c r="J31" s="816"/>
      <c r="K31" s="816"/>
      <c r="L31" s="816"/>
      <c r="M31" s="816"/>
      <c r="N31" s="816"/>
      <c r="O31" s="816"/>
      <c r="P31" s="817"/>
      <c r="Q31" s="818">
        <v>2</v>
      </c>
      <c r="R31" s="819"/>
      <c r="S31" s="819"/>
      <c r="T31" s="819"/>
      <c r="U31" s="819"/>
      <c r="V31" s="819">
        <v>2</v>
      </c>
      <c r="W31" s="819"/>
      <c r="X31" s="819"/>
      <c r="Y31" s="819"/>
      <c r="Z31" s="819"/>
      <c r="AA31" s="819">
        <v>0</v>
      </c>
      <c r="AB31" s="819"/>
      <c r="AC31" s="819"/>
      <c r="AD31" s="819"/>
      <c r="AE31" s="820"/>
      <c r="AF31" s="821">
        <v>0</v>
      </c>
      <c r="AG31" s="822"/>
      <c r="AH31" s="822"/>
      <c r="AI31" s="822"/>
      <c r="AJ31" s="823"/>
      <c r="AK31" s="890" t="s">
        <v>571</v>
      </c>
      <c r="AL31" s="891"/>
      <c r="AM31" s="891"/>
      <c r="AN31" s="891"/>
      <c r="AO31" s="891"/>
      <c r="AP31" s="891" t="s">
        <v>571</v>
      </c>
      <c r="AQ31" s="891"/>
      <c r="AR31" s="891"/>
      <c r="AS31" s="891"/>
      <c r="AT31" s="891"/>
      <c r="AU31" s="891" t="s">
        <v>571</v>
      </c>
      <c r="AV31" s="891"/>
      <c r="AW31" s="891"/>
      <c r="AX31" s="891"/>
      <c r="AY31" s="891"/>
      <c r="AZ31" s="892" t="s">
        <v>571</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2">
      <c r="A32" s="246">
        <v>5</v>
      </c>
      <c r="B32" s="815" t="s">
        <v>400</v>
      </c>
      <c r="C32" s="816"/>
      <c r="D32" s="816"/>
      <c r="E32" s="816"/>
      <c r="F32" s="816"/>
      <c r="G32" s="816"/>
      <c r="H32" s="816"/>
      <c r="I32" s="816"/>
      <c r="J32" s="816"/>
      <c r="K32" s="816"/>
      <c r="L32" s="816"/>
      <c r="M32" s="816"/>
      <c r="N32" s="816"/>
      <c r="O32" s="816"/>
      <c r="P32" s="817"/>
      <c r="Q32" s="818" t="s">
        <v>571</v>
      </c>
      <c r="R32" s="819"/>
      <c r="S32" s="819"/>
      <c r="T32" s="819"/>
      <c r="U32" s="819"/>
      <c r="V32" s="819" t="s">
        <v>571</v>
      </c>
      <c r="W32" s="819"/>
      <c r="X32" s="819"/>
      <c r="Y32" s="819"/>
      <c r="Z32" s="819"/>
      <c r="AA32" s="819" t="s">
        <v>571</v>
      </c>
      <c r="AB32" s="819"/>
      <c r="AC32" s="819"/>
      <c r="AD32" s="819"/>
      <c r="AE32" s="820"/>
      <c r="AF32" s="821">
        <v>508</v>
      </c>
      <c r="AG32" s="822"/>
      <c r="AH32" s="822"/>
      <c r="AI32" s="822"/>
      <c r="AJ32" s="823"/>
      <c r="AK32" s="890" t="s">
        <v>571</v>
      </c>
      <c r="AL32" s="891"/>
      <c r="AM32" s="891"/>
      <c r="AN32" s="891"/>
      <c r="AO32" s="891"/>
      <c r="AP32" s="891" t="s">
        <v>571</v>
      </c>
      <c r="AQ32" s="891"/>
      <c r="AR32" s="891"/>
      <c r="AS32" s="891"/>
      <c r="AT32" s="891"/>
      <c r="AU32" s="891" t="s">
        <v>571</v>
      </c>
      <c r="AV32" s="891"/>
      <c r="AW32" s="891"/>
      <c r="AX32" s="891"/>
      <c r="AY32" s="891"/>
      <c r="AZ32" s="892" t="s">
        <v>571</v>
      </c>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2">
      <c r="A33" s="246">
        <v>6</v>
      </c>
      <c r="B33" s="815" t="s">
        <v>402</v>
      </c>
      <c r="C33" s="816"/>
      <c r="D33" s="816"/>
      <c r="E33" s="816"/>
      <c r="F33" s="816"/>
      <c r="G33" s="816"/>
      <c r="H33" s="816"/>
      <c r="I33" s="816"/>
      <c r="J33" s="816"/>
      <c r="K33" s="816"/>
      <c r="L33" s="816"/>
      <c r="M33" s="816"/>
      <c r="N33" s="816"/>
      <c r="O33" s="816"/>
      <c r="P33" s="817"/>
      <c r="Q33" s="818">
        <v>89</v>
      </c>
      <c r="R33" s="819"/>
      <c r="S33" s="819"/>
      <c r="T33" s="819"/>
      <c r="U33" s="819"/>
      <c r="V33" s="819">
        <v>88</v>
      </c>
      <c r="W33" s="819"/>
      <c r="X33" s="819"/>
      <c r="Y33" s="819"/>
      <c r="Z33" s="819"/>
      <c r="AA33" s="819">
        <v>1</v>
      </c>
      <c r="AB33" s="819"/>
      <c r="AC33" s="819"/>
      <c r="AD33" s="819"/>
      <c r="AE33" s="820"/>
      <c r="AF33" s="821">
        <v>1</v>
      </c>
      <c r="AG33" s="822"/>
      <c r="AH33" s="822"/>
      <c r="AI33" s="822"/>
      <c r="AJ33" s="823"/>
      <c r="AK33" s="890">
        <v>51</v>
      </c>
      <c r="AL33" s="891"/>
      <c r="AM33" s="891"/>
      <c r="AN33" s="891"/>
      <c r="AO33" s="891"/>
      <c r="AP33" s="891">
        <v>448</v>
      </c>
      <c r="AQ33" s="891"/>
      <c r="AR33" s="891"/>
      <c r="AS33" s="891"/>
      <c r="AT33" s="891"/>
      <c r="AU33" s="891">
        <v>280</v>
      </c>
      <c r="AV33" s="891"/>
      <c r="AW33" s="891"/>
      <c r="AX33" s="891"/>
      <c r="AY33" s="891"/>
      <c r="AZ33" s="892" t="s">
        <v>571</v>
      </c>
      <c r="BA33" s="892"/>
      <c r="BB33" s="892"/>
      <c r="BC33" s="892"/>
      <c r="BD33" s="892"/>
      <c r="BE33" s="888" t="s">
        <v>403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2">
      <c r="A34" s="246">
        <v>7</v>
      </c>
      <c r="B34" s="815" t="s">
        <v>404</v>
      </c>
      <c r="C34" s="816"/>
      <c r="D34" s="816"/>
      <c r="E34" s="816"/>
      <c r="F34" s="816"/>
      <c r="G34" s="816"/>
      <c r="H34" s="816"/>
      <c r="I34" s="816"/>
      <c r="J34" s="816"/>
      <c r="K34" s="816"/>
      <c r="L34" s="816"/>
      <c r="M34" s="816"/>
      <c r="N34" s="816"/>
      <c r="O34" s="816"/>
      <c r="P34" s="817"/>
      <c r="Q34" s="818">
        <v>130</v>
      </c>
      <c r="R34" s="819"/>
      <c r="S34" s="819"/>
      <c r="T34" s="819"/>
      <c r="U34" s="819"/>
      <c r="V34" s="819">
        <v>107</v>
      </c>
      <c r="W34" s="819"/>
      <c r="X34" s="819"/>
      <c r="Y34" s="819"/>
      <c r="Z34" s="819"/>
      <c r="AA34" s="819">
        <v>23</v>
      </c>
      <c r="AB34" s="819"/>
      <c r="AC34" s="819"/>
      <c r="AD34" s="819"/>
      <c r="AE34" s="820"/>
      <c r="AF34" s="821">
        <v>23</v>
      </c>
      <c r="AG34" s="822"/>
      <c r="AH34" s="822"/>
      <c r="AI34" s="822"/>
      <c r="AJ34" s="823"/>
      <c r="AK34" s="890" t="s">
        <v>571</v>
      </c>
      <c r="AL34" s="891"/>
      <c r="AM34" s="891"/>
      <c r="AN34" s="891"/>
      <c r="AO34" s="891"/>
      <c r="AP34" s="891">
        <v>476</v>
      </c>
      <c r="AQ34" s="891"/>
      <c r="AR34" s="891"/>
      <c r="AS34" s="891"/>
      <c r="AT34" s="891"/>
      <c r="AU34" s="891" t="s">
        <v>571</v>
      </c>
      <c r="AV34" s="891"/>
      <c r="AW34" s="891"/>
      <c r="AX34" s="891"/>
      <c r="AY34" s="891"/>
      <c r="AZ34" s="892" t="s">
        <v>571</v>
      </c>
      <c r="BA34" s="892"/>
      <c r="BB34" s="892"/>
      <c r="BC34" s="892"/>
      <c r="BD34" s="892"/>
      <c r="BE34" s="888" t="s">
        <v>403</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2">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2">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2">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2">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2">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2">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2">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2">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2">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2">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2">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2">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2">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2">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2">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2">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2">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2">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2">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2">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2">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2">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2">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2">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2">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2">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5">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2">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5">
      <c r="A63" s="244" t="s">
        <v>384</v>
      </c>
      <c r="B63" s="850" t="s">
        <v>406</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548</v>
      </c>
      <c r="AG63" s="902"/>
      <c r="AH63" s="902"/>
      <c r="AI63" s="902"/>
      <c r="AJ63" s="903"/>
      <c r="AK63" s="904"/>
      <c r="AL63" s="899"/>
      <c r="AM63" s="899"/>
      <c r="AN63" s="899"/>
      <c r="AO63" s="899"/>
      <c r="AP63" s="902">
        <v>924</v>
      </c>
      <c r="AQ63" s="902"/>
      <c r="AR63" s="902"/>
      <c r="AS63" s="902"/>
      <c r="AT63" s="902"/>
      <c r="AU63" s="902">
        <v>280</v>
      </c>
      <c r="AV63" s="902"/>
      <c r="AW63" s="902"/>
      <c r="AX63" s="902"/>
      <c r="AY63" s="902"/>
      <c r="AZ63" s="906"/>
      <c r="BA63" s="906"/>
      <c r="BB63" s="906"/>
      <c r="BC63" s="906"/>
      <c r="BD63" s="906"/>
      <c r="BE63" s="907"/>
      <c r="BF63" s="907"/>
      <c r="BG63" s="907"/>
      <c r="BH63" s="907"/>
      <c r="BI63" s="908"/>
      <c r="BJ63" s="909" t="s">
        <v>122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5">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2">
      <c r="A66" s="800" t="s">
        <v>408</v>
      </c>
      <c r="B66" s="801"/>
      <c r="C66" s="801"/>
      <c r="D66" s="801"/>
      <c r="E66" s="801"/>
      <c r="F66" s="801"/>
      <c r="G66" s="801"/>
      <c r="H66" s="801"/>
      <c r="I66" s="801"/>
      <c r="J66" s="801"/>
      <c r="K66" s="801"/>
      <c r="L66" s="801"/>
      <c r="M66" s="801"/>
      <c r="N66" s="801"/>
      <c r="O66" s="801"/>
      <c r="P66" s="802"/>
      <c r="Q66" s="777" t="s">
        <v>388</v>
      </c>
      <c r="R66" s="778"/>
      <c r="S66" s="778"/>
      <c r="T66" s="778"/>
      <c r="U66" s="779"/>
      <c r="V66" s="777" t="s">
        <v>409</v>
      </c>
      <c r="W66" s="778"/>
      <c r="X66" s="778"/>
      <c r="Y66" s="778"/>
      <c r="Z66" s="779"/>
      <c r="AA66" s="777" t="s">
        <v>410</v>
      </c>
      <c r="AB66" s="778"/>
      <c r="AC66" s="778"/>
      <c r="AD66" s="778"/>
      <c r="AE66" s="779"/>
      <c r="AF66" s="912" t="s">
        <v>411</v>
      </c>
      <c r="AG66" s="873"/>
      <c r="AH66" s="873"/>
      <c r="AI66" s="873"/>
      <c r="AJ66" s="913"/>
      <c r="AK66" s="777" t="s">
        <v>412</v>
      </c>
      <c r="AL66" s="801"/>
      <c r="AM66" s="801"/>
      <c r="AN66" s="801"/>
      <c r="AO66" s="802"/>
      <c r="AP66" s="777" t="s">
        <v>413</v>
      </c>
      <c r="AQ66" s="778"/>
      <c r="AR66" s="778"/>
      <c r="AS66" s="778"/>
      <c r="AT66" s="779"/>
      <c r="AU66" s="777" t="s">
        <v>414</v>
      </c>
      <c r="AV66" s="778"/>
      <c r="AW66" s="778"/>
      <c r="AX66" s="778"/>
      <c r="AY66" s="779"/>
      <c r="AZ66" s="777" t="s">
        <v>371</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5">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2">
      <c r="A68" s="238">
        <v>1</v>
      </c>
      <c r="B68" s="929" t="s">
        <v>572</v>
      </c>
      <c r="C68" s="930"/>
      <c r="D68" s="930"/>
      <c r="E68" s="930"/>
      <c r="F68" s="930"/>
      <c r="G68" s="930"/>
      <c r="H68" s="930"/>
      <c r="I68" s="930"/>
      <c r="J68" s="930"/>
      <c r="K68" s="930"/>
      <c r="L68" s="930"/>
      <c r="M68" s="930"/>
      <c r="N68" s="930"/>
      <c r="O68" s="930"/>
      <c r="P68" s="931"/>
      <c r="Q68" s="932">
        <v>599</v>
      </c>
      <c r="R68" s="926"/>
      <c r="S68" s="926"/>
      <c r="T68" s="926"/>
      <c r="U68" s="926"/>
      <c r="V68" s="926">
        <v>580</v>
      </c>
      <c r="W68" s="926"/>
      <c r="X68" s="926"/>
      <c r="Y68" s="926"/>
      <c r="Z68" s="926"/>
      <c r="AA68" s="926">
        <v>19</v>
      </c>
      <c r="AB68" s="926"/>
      <c r="AC68" s="926"/>
      <c r="AD68" s="926"/>
      <c r="AE68" s="926"/>
      <c r="AF68" s="926">
        <v>19</v>
      </c>
      <c r="AG68" s="926"/>
      <c r="AH68" s="926"/>
      <c r="AI68" s="926"/>
      <c r="AJ68" s="926"/>
      <c r="AK68" s="926">
        <v>6</v>
      </c>
      <c r="AL68" s="926"/>
      <c r="AM68" s="926"/>
      <c r="AN68" s="926"/>
      <c r="AO68" s="926"/>
      <c r="AP68" s="926">
        <v>517</v>
      </c>
      <c r="AQ68" s="926"/>
      <c r="AR68" s="926"/>
      <c r="AS68" s="926"/>
      <c r="AT68" s="926"/>
      <c r="AU68" s="926">
        <v>28</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2">
      <c r="A69" s="241">
        <v>2</v>
      </c>
      <c r="B69" s="933" t="s">
        <v>573</v>
      </c>
      <c r="C69" s="934"/>
      <c r="D69" s="934"/>
      <c r="E69" s="934"/>
      <c r="F69" s="934"/>
      <c r="G69" s="934"/>
      <c r="H69" s="934"/>
      <c r="I69" s="934"/>
      <c r="J69" s="934"/>
      <c r="K69" s="934"/>
      <c r="L69" s="934"/>
      <c r="M69" s="934"/>
      <c r="N69" s="934"/>
      <c r="O69" s="934"/>
      <c r="P69" s="935"/>
      <c r="Q69" s="936">
        <v>152</v>
      </c>
      <c r="R69" s="891"/>
      <c r="S69" s="891"/>
      <c r="T69" s="891"/>
      <c r="U69" s="891"/>
      <c r="V69" s="891">
        <v>142</v>
      </c>
      <c r="W69" s="891"/>
      <c r="X69" s="891"/>
      <c r="Y69" s="891"/>
      <c r="Z69" s="891"/>
      <c r="AA69" s="891">
        <v>10</v>
      </c>
      <c r="AB69" s="891"/>
      <c r="AC69" s="891"/>
      <c r="AD69" s="891"/>
      <c r="AE69" s="891"/>
      <c r="AF69" s="891">
        <v>10</v>
      </c>
      <c r="AG69" s="891"/>
      <c r="AH69" s="891"/>
      <c r="AI69" s="891"/>
      <c r="AJ69" s="891"/>
      <c r="AK69" s="891" t="s">
        <v>571</v>
      </c>
      <c r="AL69" s="891"/>
      <c r="AM69" s="891"/>
      <c r="AN69" s="891"/>
      <c r="AO69" s="891"/>
      <c r="AP69" s="891">
        <v>51</v>
      </c>
      <c r="AQ69" s="891"/>
      <c r="AR69" s="891"/>
      <c r="AS69" s="891"/>
      <c r="AT69" s="891"/>
      <c r="AU69" s="891">
        <v>12</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2">
      <c r="A70" s="241">
        <v>3</v>
      </c>
      <c r="B70" s="933" t="s">
        <v>574</v>
      </c>
      <c r="C70" s="934"/>
      <c r="D70" s="934"/>
      <c r="E70" s="934"/>
      <c r="F70" s="934"/>
      <c r="G70" s="934"/>
      <c r="H70" s="934"/>
      <c r="I70" s="934"/>
      <c r="J70" s="934"/>
      <c r="K70" s="934"/>
      <c r="L70" s="934"/>
      <c r="M70" s="934"/>
      <c r="N70" s="934"/>
      <c r="O70" s="934"/>
      <c r="P70" s="935"/>
      <c r="Q70" s="936">
        <v>3</v>
      </c>
      <c r="R70" s="891"/>
      <c r="S70" s="891"/>
      <c r="T70" s="891"/>
      <c r="U70" s="891"/>
      <c r="V70" s="891">
        <v>3</v>
      </c>
      <c r="W70" s="891"/>
      <c r="X70" s="891"/>
      <c r="Y70" s="891"/>
      <c r="Z70" s="891"/>
      <c r="AA70" s="891">
        <v>0</v>
      </c>
      <c r="AB70" s="891"/>
      <c r="AC70" s="891"/>
      <c r="AD70" s="891"/>
      <c r="AE70" s="891"/>
      <c r="AF70" s="891">
        <v>0</v>
      </c>
      <c r="AG70" s="891"/>
      <c r="AH70" s="891"/>
      <c r="AI70" s="891"/>
      <c r="AJ70" s="891"/>
      <c r="AK70" s="891" t="s">
        <v>571</v>
      </c>
      <c r="AL70" s="891"/>
      <c r="AM70" s="891"/>
      <c r="AN70" s="891"/>
      <c r="AO70" s="891"/>
      <c r="AP70" s="891" t="s">
        <v>571</v>
      </c>
      <c r="AQ70" s="891"/>
      <c r="AR70" s="891"/>
      <c r="AS70" s="891"/>
      <c r="AT70" s="891"/>
      <c r="AU70" s="891" t="s">
        <v>571</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2">
      <c r="A71" s="241">
        <v>4</v>
      </c>
      <c r="B71" s="933" t="s">
        <v>575</v>
      </c>
      <c r="C71" s="934"/>
      <c r="D71" s="934"/>
      <c r="E71" s="934"/>
      <c r="F71" s="934"/>
      <c r="G71" s="934"/>
      <c r="H71" s="934"/>
      <c r="I71" s="934"/>
      <c r="J71" s="934"/>
      <c r="K71" s="934"/>
      <c r="L71" s="934"/>
      <c r="M71" s="934"/>
      <c r="N71" s="934"/>
      <c r="O71" s="934"/>
      <c r="P71" s="935"/>
      <c r="Q71" s="936">
        <v>28</v>
      </c>
      <c r="R71" s="891"/>
      <c r="S71" s="891"/>
      <c r="T71" s="891"/>
      <c r="U71" s="891"/>
      <c r="V71" s="891">
        <v>23</v>
      </c>
      <c r="W71" s="891"/>
      <c r="X71" s="891"/>
      <c r="Y71" s="891"/>
      <c r="Z71" s="891"/>
      <c r="AA71" s="891">
        <v>5</v>
      </c>
      <c r="AB71" s="891"/>
      <c r="AC71" s="891"/>
      <c r="AD71" s="891"/>
      <c r="AE71" s="891"/>
      <c r="AF71" s="891">
        <v>5</v>
      </c>
      <c r="AG71" s="891"/>
      <c r="AH71" s="891"/>
      <c r="AI71" s="891"/>
      <c r="AJ71" s="891"/>
      <c r="AK71" s="891">
        <v>22</v>
      </c>
      <c r="AL71" s="891"/>
      <c r="AM71" s="891"/>
      <c r="AN71" s="891"/>
      <c r="AO71" s="891"/>
      <c r="AP71" s="891" t="s">
        <v>571</v>
      </c>
      <c r="AQ71" s="891"/>
      <c r="AR71" s="891"/>
      <c r="AS71" s="891"/>
      <c r="AT71" s="891"/>
      <c r="AU71" s="891" t="s">
        <v>571</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2">
      <c r="A72" s="241">
        <v>5</v>
      </c>
      <c r="B72" s="933" t="s">
        <v>576</v>
      </c>
      <c r="C72" s="934"/>
      <c r="D72" s="934"/>
      <c r="E72" s="934"/>
      <c r="F72" s="934"/>
      <c r="G72" s="934"/>
      <c r="H72" s="934"/>
      <c r="I72" s="934"/>
      <c r="J72" s="934"/>
      <c r="K72" s="934"/>
      <c r="L72" s="934"/>
      <c r="M72" s="934"/>
      <c r="N72" s="934"/>
      <c r="O72" s="934"/>
      <c r="P72" s="935"/>
      <c r="Q72" s="936">
        <v>204</v>
      </c>
      <c r="R72" s="891"/>
      <c r="S72" s="891"/>
      <c r="T72" s="891"/>
      <c r="U72" s="891"/>
      <c r="V72" s="891">
        <v>199</v>
      </c>
      <c r="W72" s="891"/>
      <c r="X72" s="891"/>
      <c r="Y72" s="891"/>
      <c r="Z72" s="891"/>
      <c r="AA72" s="891">
        <v>5</v>
      </c>
      <c r="AB72" s="891"/>
      <c r="AC72" s="891"/>
      <c r="AD72" s="891"/>
      <c r="AE72" s="891"/>
      <c r="AF72" s="891">
        <v>5</v>
      </c>
      <c r="AG72" s="891"/>
      <c r="AH72" s="891"/>
      <c r="AI72" s="891"/>
      <c r="AJ72" s="891"/>
      <c r="AK72" s="891">
        <v>7</v>
      </c>
      <c r="AL72" s="891"/>
      <c r="AM72" s="891"/>
      <c r="AN72" s="891"/>
      <c r="AO72" s="891"/>
      <c r="AP72" s="891" t="s">
        <v>571</v>
      </c>
      <c r="AQ72" s="891"/>
      <c r="AR72" s="891"/>
      <c r="AS72" s="891"/>
      <c r="AT72" s="891"/>
      <c r="AU72" s="891" t="s">
        <v>571</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2">
      <c r="A73" s="241">
        <v>6</v>
      </c>
      <c r="B73" s="933" t="s">
        <v>577</v>
      </c>
      <c r="C73" s="934"/>
      <c r="D73" s="934"/>
      <c r="E73" s="934"/>
      <c r="F73" s="934"/>
      <c r="G73" s="934"/>
      <c r="H73" s="934"/>
      <c r="I73" s="934"/>
      <c r="J73" s="934"/>
      <c r="K73" s="934"/>
      <c r="L73" s="934"/>
      <c r="M73" s="934"/>
      <c r="N73" s="934"/>
      <c r="O73" s="934"/>
      <c r="P73" s="935"/>
      <c r="Q73" s="936">
        <v>159888</v>
      </c>
      <c r="R73" s="891"/>
      <c r="S73" s="891"/>
      <c r="T73" s="891"/>
      <c r="U73" s="891"/>
      <c r="V73" s="891">
        <v>154431</v>
      </c>
      <c r="W73" s="891"/>
      <c r="X73" s="891"/>
      <c r="Y73" s="891"/>
      <c r="Z73" s="891"/>
      <c r="AA73" s="891">
        <v>5457</v>
      </c>
      <c r="AB73" s="891"/>
      <c r="AC73" s="891"/>
      <c r="AD73" s="891"/>
      <c r="AE73" s="891"/>
      <c r="AF73" s="891">
        <v>5457</v>
      </c>
      <c r="AG73" s="891"/>
      <c r="AH73" s="891"/>
      <c r="AI73" s="891"/>
      <c r="AJ73" s="891"/>
      <c r="AK73" s="891">
        <v>766</v>
      </c>
      <c r="AL73" s="891"/>
      <c r="AM73" s="891"/>
      <c r="AN73" s="891"/>
      <c r="AO73" s="891"/>
      <c r="AP73" s="891" t="s">
        <v>571</v>
      </c>
      <c r="AQ73" s="891"/>
      <c r="AR73" s="891"/>
      <c r="AS73" s="891"/>
      <c r="AT73" s="891"/>
      <c r="AU73" s="891" t="s">
        <v>571</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2">
      <c r="A74" s="241">
        <v>7</v>
      </c>
      <c r="B74" s="933" t="s">
        <v>578</v>
      </c>
      <c r="C74" s="934"/>
      <c r="D74" s="934"/>
      <c r="E74" s="934"/>
      <c r="F74" s="934"/>
      <c r="G74" s="934"/>
      <c r="H74" s="934"/>
      <c r="I74" s="934"/>
      <c r="J74" s="934"/>
      <c r="K74" s="934"/>
      <c r="L74" s="934"/>
      <c r="M74" s="934"/>
      <c r="N74" s="934"/>
      <c r="O74" s="934"/>
      <c r="P74" s="935"/>
      <c r="Q74" s="936">
        <v>2139</v>
      </c>
      <c r="R74" s="891"/>
      <c r="S74" s="891"/>
      <c r="T74" s="891"/>
      <c r="U74" s="891"/>
      <c r="V74" s="891">
        <v>1906</v>
      </c>
      <c r="W74" s="891"/>
      <c r="X74" s="891"/>
      <c r="Y74" s="891"/>
      <c r="Z74" s="891"/>
      <c r="AA74" s="891">
        <v>233</v>
      </c>
      <c r="AB74" s="891"/>
      <c r="AC74" s="891"/>
      <c r="AD74" s="891"/>
      <c r="AE74" s="891"/>
      <c r="AF74" s="891">
        <v>233</v>
      </c>
      <c r="AG74" s="891"/>
      <c r="AH74" s="891"/>
      <c r="AI74" s="891"/>
      <c r="AJ74" s="891"/>
      <c r="AK74" s="891">
        <v>2</v>
      </c>
      <c r="AL74" s="891"/>
      <c r="AM74" s="891"/>
      <c r="AN74" s="891"/>
      <c r="AO74" s="891"/>
      <c r="AP74" s="891" t="s">
        <v>571</v>
      </c>
      <c r="AQ74" s="891"/>
      <c r="AR74" s="891"/>
      <c r="AS74" s="891"/>
      <c r="AT74" s="891"/>
      <c r="AU74" s="891" t="s">
        <v>571</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2">
      <c r="A75" s="241">
        <v>8</v>
      </c>
      <c r="B75" s="933" t="s">
        <v>579</v>
      </c>
      <c r="C75" s="934"/>
      <c r="D75" s="934"/>
      <c r="E75" s="934"/>
      <c r="F75" s="934"/>
      <c r="G75" s="934"/>
      <c r="H75" s="934"/>
      <c r="I75" s="934"/>
      <c r="J75" s="934"/>
      <c r="K75" s="934"/>
      <c r="L75" s="934"/>
      <c r="M75" s="934"/>
      <c r="N75" s="934"/>
      <c r="O75" s="934"/>
      <c r="P75" s="935"/>
      <c r="Q75" s="939">
        <v>20</v>
      </c>
      <c r="R75" s="940"/>
      <c r="S75" s="940"/>
      <c r="T75" s="940"/>
      <c r="U75" s="890"/>
      <c r="V75" s="941">
        <v>17</v>
      </c>
      <c r="W75" s="940"/>
      <c r="X75" s="940"/>
      <c r="Y75" s="940"/>
      <c r="Z75" s="890"/>
      <c r="AA75" s="941">
        <v>3</v>
      </c>
      <c r="AB75" s="940"/>
      <c r="AC75" s="940"/>
      <c r="AD75" s="940"/>
      <c r="AE75" s="890"/>
      <c r="AF75" s="941">
        <v>3</v>
      </c>
      <c r="AG75" s="940"/>
      <c r="AH75" s="940"/>
      <c r="AI75" s="940"/>
      <c r="AJ75" s="890"/>
      <c r="AK75" s="941" t="s">
        <v>571</v>
      </c>
      <c r="AL75" s="940"/>
      <c r="AM75" s="940"/>
      <c r="AN75" s="940"/>
      <c r="AO75" s="890"/>
      <c r="AP75" s="941" t="s">
        <v>571</v>
      </c>
      <c r="AQ75" s="940"/>
      <c r="AR75" s="940"/>
      <c r="AS75" s="940"/>
      <c r="AT75" s="890"/>
      <c r="AU75" s="941" t="s">
        <v>571</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2">
      <c r="A76" s="241">
        <v>9</v>
      </c>
      <c r="B76" s="933" t="s">
        <v>580</v>
      </c>
      <c r="C76" s="934"/>
      <c r="D76" s="934"/>
      <c r="E76" s="934"/>
      <c r="F76" s="934"/>
      <c r="G76" s="934"/>
      <c r="H76" s="934"/>
      <c r="I76" s="934"/>
      <c r="J76" s="934"/>
      <c r="K76" s="934"/>
      <c r="L76" s="934"/>
      <c r="M76" s="934"/>
      <c r="N76" s="934"/>
      <c r="O76" s="934"/>
      <c r="P76" s="935"/>
      <c r="Q76" s="939">
        <v>43</v>
      </c>
      <c r="R76" s="940"/>
      <c r="S76" s="940"/>
      <c r="T76" s="940"/>
      <c r="U76" s="890"/>
      <c r="V76" s="941">
        <v>42</v>
      </c>
      <c r="W76" s="940"/>
      <c r="X76" s="940"/>
      <c r="Y76" s="940"/>
      <c r="Z76" s="890"/>
      <c r="AA76" s="941">
        <v>2</v>
      </c>
      <c r="AB76" s="940"/>
      <c r="AC76" s="940"/>
      <c r="AD76" s="940"/>
      <c r="AE76" s="890"/>
      <c r="AF76" s="941">
        <v>2</v>
      </c>
      <c r="AG76" s="940"/>
      <c r="AH76" s="940"/>
      <c r="AI76" s="940"/>
      <c r="AJ76" s="890"/>
      <c r="AK76" s="941">
        <v>17</v>
      </c>
      <c r="AL76" s="940"/>
      <c r="AM76" s="940"/>
      <c r="AN76" s="940"/>
      <c r="AO76" s="890"/>
      <c r="AP76" s="941" t="s">
        <v>571</v>
      </c>
      <c r="AQ76" s="940"/>
      <c r="AR76" s="940"/>
      <c r="AS76" s="940"/>
      <c r="AT76" s="890"/>
      <c r="AU76" s="941" t="s">
        <v>571</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2">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2">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2">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2">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2">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2">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2">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2">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2">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2">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2">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5">
      <c r="A88" s="244" t="s">
        <v>384</v>
      </c>
      <c r="B88" s="850" t="s">
        <v>415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f>SUM(AF68:AJ87)</f>
        <v>5734</v>
      </c>
      <c r="AG88" s="902"/>
      <c r="AH88" s="902"/>
      <c r="AI88" s="902"/>
      <c r="AJ88" s="902"/>
      <c r="AK88" s="899"/>
      <c r="AL88" s="899"/>
      <c r="AM88" s="899"/>
      <c r="AN88" s="899"/>
      <c r="AO88" s="899"/>
      <c r="AP88" s="902">
        <f t="shared" ref="AP88" si="0">SUM(AP68:AT87)</f>
        <v>568</v>
      </c>
      <c r="AQ88" s="902"/>
      <c r="AR88" s="902"/>
      <c r="AS88" s="902"/>
      <c r="AT88" s="902"/>
      <c r="AU88" s="902">
        <f t="shared" ref="AU88" si="1">SUM(AU68:AY87)</f>
        <v>40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69</v>
      </c>
      <c r="CS102" s="910"/>
      <c r="CT102" s="910"/>
      <c r="CU102" s="910"/>
      <c r="CV102" s="953"/>
      <c r="CW102" s="952"/>
      <c r="CX102" s="910"/>
      <c r="CY102" s="910"/>
      <c r="CZ102" s="910"/>
      <c r="DA102" s="953"/>
      <c r="DB102" s="952">
        <v>81</v>
      </c>
      <c r="DC102" s="910"/>
      <c r="DD102" s="910"/>
      <c r="DE102" s="910"/>
      <c r="DF102" s="953"/>
      <c r="DG102" s="952"/>
      <c r="DH102" s="910"/>
      <c r="DI102" s="910"/>
      <c r="DJ102" s="910"/>
      <c r="DK102" s="953"/>
      <c r="DL102" s="952"/>
      <c r="DM102" s="910"/>
      <c r="DN102" s="910"/>
      <c r="DO102" s="910"/>
      <c r="DP102" s="953"/>
      <c r="DQ102" s="952">
        <v>5</v>
      </c>
      <c r="DR102" s="910"/>
      <c r="DS102" s="910"/>
      <c r="DT102" s="910"/>
      <c r="DU102" s="953"/>
      <c r="DV102" s="976"/>
      <c r="DW102" s="977"/>
      <c r="DX102" s="977"/>
      <c r="DY102" s="977"/>
      <c r="DZ102" s="978"/>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981" t="s">
        <v>421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4" t="s">
        <v>423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424</v>
      </c>
      <c r="AB109" s="955"/>
      <c r="AC109" s="955"/>
      <c r="AD109" s="955"/>
      <c r="AE109" s="956"/>
      <c r="AF109" s="954" t="s">
        <v>301</v>
      </c>
      <c r="AG109" s="955"/>
      <c r="AH109" s="955"/>
      <c r="AI109" s="955"/>
      <c r="AJ109" s="956"/>
      <c r="AK109" s="954" t="s">
        <v>300</v>
      </c>
      <c r="AL109" s="955"/>
      <c r="AM109" s="955"/>
      <c r="AN109" s="955"/>
      <c r="AO109" s="956"/>
      <c r="AP109" s="954" t="s">
        <v>425</v>
      </c>
      <c r="AQ109" s="955"/>
      <c r="AR109" s="955"/>
      <c r="AS109" s="955"/>
      <c r="AT109" s="957"/>
      <c r="AU109" s="974" t="s">
        <v>423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424</v>
      </c>
      <c r="BR109" s="955"/>
      <c r="BS109" s="955"/>
      <c r="BT109" s="955"/>
      <c r="BU109" s="956"/>
      <c r="BV109" s="954" t="s">
        <v>301</v>
      </c>
      <c r="BW109" s="955"/>
      <c r="BX109" s="955"/>
      <c r="BY109" s="955"/>
      <c r="BZ109" s="956"/>
      <c r="CA109" s="954" t="s">
        <v>300</v>
      </c>
      <c r="CB109" s="955"/>
      <c r="CC109" s="955"/>
      <c r="CD109" s="955"/>
      <c r="CE109" s="956"/>
      <c r="CF109" s="975" t="s">
        <v>425</v>
      </c>
      <c r="CG109" s="975"/>
      <c r="CH109" s="975"/>
      <c r="CI109" s="975"/>
      <c r="CJ109" s="975"/>
      <c r="CK109" s="954" t="s">
        <v>426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424</v>
      </c>
      <c r="DH109" s="955"/>
      <c r="DI109" s="955"/>
      <c r="DJ109" s="955"/>
      <c r="DK109" s="956"/>
      <c r="DL109" s="954" t="s">
        <v>301</v>
      </c>
      <c r="DM109" s="955"/>
      <c r="DN109" s="955"/>
      <c r="DO109" s="955"/>
      <c r="DP109" s="956"/>
      <c r="DQ109" s="954" t="s">
        <v>300</v>
      </c>
      <c r="DR109" s="955"/>
      <c r="DS109" s="955"/>
      <c r="DT109" s="955"/>
      <c r="DU109" s="956"/>
      <c r="DV109" s="954" t="s">
        <v>425</v>
      </c>
      <c r="DW109" s="955"/>
      <c r="DX109" s="955"/>
      <c r="DY109" s="955"/>
      <c r="DZ109" s="957"/>
    </row>
    <row r="110" spans="1:131" s="226" customFormat="1" ht="26.25" customHeight="1" x14ac:dyDescent="0.2">
      <c r="A110" s="958" t="s">
        <v>427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699175</v>
      </c>
      <c r="AB110" s="962"/>
      <c r="AC110" s="962"/>
      <c r="AD110" s="962"/>
      <c r="AE110" s="963"/>
      <c r="AF110" s="964">
        <v>753268</v>
      </c>
      <c r="AG110" s="962"/>
      <c r="AH110" s="962"/>
      <c r="AI110" s="962"/>
      <c r="AJ110" s="963"/>
      <c r="AK110" s="964">
        <v>752820</v>
      </c>
      <c r="AL110" s="962"/>
      <c r="AM110" s="962"/>
      <c r="AN110" s="962"/>
      <c r="AO110" s="963"/>
      <c r="AP110" s="965">
        <v>32.200000000000003</v>
      </c>
      <c r="AQ110" s="966"/>
      <c r="AR110" s="966"/>
      <c r="AS110" s="966"/>
      <c r="AT110" s="967"/>
      <c r="AU110" s="968" t="s">
        <v>67</v>
      </c>
      <c r="AV110" s="969"/>
      <c r="AW110" s="969"/>
      <c r="AX110" s="969"/>
      <c r="AY110" s="969"/>
      <c r="AZ110" s="1010" t="s">
        <v>428</v>
      </c>
      <c r="BA110" s="959"/>
      <c r="BB110" s="959"/>
      <c r="BC110" s="959"/>
      <c r="BD110" s="959"/>
      <c r="BE110" s="959"/>
      <c r="BF110" s="959"/>
      <c r="BG110" s="959"/>
      <c r="BH110" s="959"/>
      <c r="BI110" s="959"/>
      <c r="BJ110" s="959"/>
      <c r="BK110" s="959"/>
      <c r="BL110" s="959"/>
      <c r="BM110" s="959"/>
      <c r="BN110" s="959"/>
      <c r="BO110" s="959"/>
      <c r="BP110" s="960"/>
      <c r="BQ110" s="996">
        <v>6088251</v>
      </c>
      <c r="BR110" s="997"/>
      <c r="BS110" s="997"/>
      <c r="BT110" s="997"/>
      <c r="BU110" s="997"/>
      <c r="BV110" s="997">
        <v>6092802</v>
      </c>
      <c r="BW110" s="997"/>
      <c r="BX110" s="997"/>
      <c r="BY110" s="997"/>
      <c r="BZ110" s="997"/>
      <c r="CA110" s="997">
        <v>5850019</v>
      </c>
      <c r="CB110" s="997"/>
      <c r="CC110" s="997"/>
      <c r="CD110" s="997"/>
      <c r="CE110" s="997"/>
      <c r="CF110" s="1011">
        <v>250.2</v>
      </c>
      <c r="CG110" s="1012"/>
      <c r="CH110" s="1012"/>
      <c r="CI110" s="1012"/>
      <c r="CJ110" s="1012"/>
      <c r="CK110" s="1013" t="s">
        <v>429</v>
      </c>
      <c r="CL110" s="1014"/>
      <c r="CM110" s="993" t="s">
        <v>430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431</v>
      </c>
      <c r="DH110" s="997"/>
      <c r="DI110" s="997"/>
      <c r="DJ110" s="997"/>
      <c r="DK110" s="997"/>
      <c r="DL110" s="997" t="s">
        <v>122</v>
      </c>
      <c r="DM110" s="997"/>
      <c r="DN110" s="997"/>
      <c r="DO110" s="997"/>
      <c r="DP110" s="997"/>
      <c r="DQ110" s="997" t="s">
        <v>432</v>
      </c>
      <c r="DR110" s="997"/>
      <c r="DS110" s="997"/>
      <c r="DT110" s="997"/>
      <c r="DU110" s="997"/>
      <c r="DV110" s="998" t="s">
        <v>122</v>
      </c>
      <c r="DW110" s="998"/>
      <c r="DX110" s="998"/>
      <c r="DY110" s="998"/>
      <c r="DZ110" s="999"/>
    </row>
    <row r="111" spans="1:131" s="226" customFormat="1" ht="26.25" customHeight="1" x14ac:dyDescent="0.2">
      <c r="A111" s="1000" t="s">
        <v>433</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122</v>
      </c>
      <c r="AB111" s="1004"/>
      <c r="AC111" s="1004"/>
      <c r="AD111" s="1004"/>
      <c r="AE111" s="1005"/>
      <c r="AF111" s="1006" t="s">
        <v>122</v>
      </c>
      <c r="AG111" s="1004"/>
      <c r="AH111" s="1004"/>
      <c r="AI111" s="1004"/>
      <c r="AJ111" s="1005"/>
      <c r="AK111" s="1006" t="s">
        <v>122</v>
      </c>
      <c r="AL111" s="1004"/>
      <c r="AM111" s="1004"/>
      <c r="AN111" s="1004"/>
      <c r="AO111" s="1005"/>
      <c r="AP111" s="1007" t="s">
        <v>432</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t="s">
        <v>432</v>
      </c>
      <c r="BR111" s="990"/>
      <c r="BS111" s="990"/>
      <c r="BT111" s="990"/>
      <c r="BU111" s="990"/>
      <c r="BV111" s="990" t="s">
        <v>432</v>
      </c>
      <c r="BW111" s="990"/>
      <c r="BX111" s="990"/>
      <c r="BY111" s="990"/>
      <c r="BZ111" s="990"/>
      <c r="CA111" s="990" t="s">
        <v>432</v>
      </c>
      <c r="CB111" s="990"/>
      <c r="CC111" s="990"/>
      <c r="CD111" s="990"/>
      <c r="CE111" s="990"/>
      <c r="CF111" s="984" t="s">
        <v>432</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432</v>
      </c>
      <c r="DH111" s="990"/>
      <c r="DI111" s="990"/>
      <c r="DJ111" s="990"/>
      <c r="DK111" s="990"/>
      <c r="DL111" s="990" t="s">
        <v>122</v>
      </c>
      <c r="DM111" s="990"/>
      <c r="DN111" s="990"/>
      <c r="DO111" s="990"/>
      <c r="DP111" s="990"/>
      <c r="DQ111" s="990" t="s">
        <v>432</v>
      </c>
      <c r="DR111" s="990"/>
      <c r="DS111" s="990"/>
      <c r="DT111" s="990"/>
      <c r="DU111" s="990"/>
      <c r="DV111" s="991" t="s">
        <v>122</v>
      </c>
      <c r="DW111" s="991"/>
      <c r="DX111" s="991"/>
      <c r="DY111" s="991"/>
      <c r="DZ111" s="992"/>
    </row>
    <row r="112" spans="1:131" s="226" customFormat="1" ht="26.25" customHeight="1" x14ac:dyDescent="0.2">
      <c r="A112" s="1022" t="s">
        <v>436</v>
      </c>
      <c r="B112" s="1023"/>
      <c r="C112" s="1020" t="s">
        <v>437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432</v>
      </c>
      <c r="AB112" s="1029"/>
      <c r="AC112" s="1029"/>
      <c r="AD112" s="1029"/>
      <c r="AE112" s="1030"/>
      <c r="AF112" s="1031" t="s">
        <v>432</v>
      </c>
      <c r="AG112" s="1029"/>
      <c r="AH112" s="1029"/>
      <c r="AI112" s="1029"/>
      <c r="AJ112" s="1030"/>
      <c r="AK112" s="1031" t="s">
        <v>432</v>
      </c>
      <c r="AL112" s="1029"/>
      <c r="AM112" s="1029"/>
      <c r="AN112" s="1029"/>
      <c r="AO112" s="1030"/>
      <c r="AP112" s="1032" t="s">
        <v>432</v>
      </c>
      <c r="AQ112" s="1033"/>
      <c r="AR112" s="1033"/>
      <c r="AS112" s="1033"/>
      <c r="AT112" s="1034"/>
      <c r="AU112" s="970"/>
      <c r="AV112" s="971"/>
      <c r="AW112" s="971"/>
      <c r="AX112" s="971"/>
      <c r="AY112" s="971"/>
      <c r="AZ112" s="1019" t="s">
        <v>438</v>
      </c>
      <c r="BA112" s="1020"/>
      <c r="BB112" s="1020"/>
      <c r="BC112" s="1020"/>
      <c r="BD112" s="1020"/>
      <c r="BE112" s="1020"/>
      <c r="BF112" s="1020"/>
      <c r="BG112" s="1020"/>
      <c r="BH112" s="1020"/>
      <c r="BI112" s="1020"/>
      <c r="BJ112" s="1020"/>
      <c r="BK112" s="1020"/>
      <c r="BL112" s="1020"/>
      <c r="BM112" s="1020"/>
      <c r="BN112" s="1020"/>
      <c r="BO112" s="1020"/>
      <c r="BP112" s="1021"/>
      <c r="BQ112" s="989">
        <v>596554</v>
      </c>
      <c r="BR112" s="990"/>
      <c r="BS112" s="990"/>
      <c r="BT112" s="990"/>
      <c r="BU112" s="990"/>
      <c r="BV112" s="990">
        <v>516210</v>
      </c>
      <c r="BW112" s="990"/>
      <c r="BX112" s="990"/>
      <c r="BY112" s="990"/>
      <c r="BZ112" s="990"/>
      <c r="CA112" s="990">
        <v>492748</v>
      </c>
      <c r="CB112" s="990"/>
      <c r="CC112" s="990"/>
      <c r="CD112" s="990"/>
      <c r="CE112" s="990"/>
      <c r="CF112" s="984">
        <v>21.1</v>
      </c>
      <c r="CG112" s="985"/>
      <c r="CH112" s="985"/>
      <c r="CI112" s="985"/>
      <c r="CJ112" s="985"/>
      <c r="CK112" s="1015"/>
      <c r="CL112" s="1016"/>
      <c r="CM112" s="986" t="s">
        <v>439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432</v>
      </c>
      <c r="DH112" s="990"/>
      <c r="DI112" s="990"/>
      <c r="DJ112" s="990"/>
      <c r="DK112" s="990"/>
      <c r="DL112" s="990" t="s">
        <v>432</v>
      </c>
      <c r="DM112" s="990"/>
      <c r="DN112" s="990"/>
      <c r="DO112" s="990"/>
      <c r="DP112" s="990"/>
      <c r="DQ112" s="990" t="s">
        <v>432</v>
      </c>
      <c r="DR112" s="990"/>
      <c r="DS112" s="990"/>
      <c r="DT112" s="990"/>
      <c r="DU112" s="990"/>
      <c r="DV112" s="991" t="s">
        <v>432</v>
      </c>
      <c r="DW112" s="991"/>
      <c r="DX112" s="991"/>
      <c r="DY112" s="991"/>
      <c r="DZ112" s="992"/>
    </row>
    <row r="113" spans="1:130" s="226" customFormat="1" ht="26.25" customHeight="1" x14ac:dyDescent="0.2">
      <c r="A113" s="1024"/>
      <c r="B113" s="1025"/>
      <c r="C113" s="1020" t="s">
        <v>440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43954</v>
      </c>
      <c r="AB113" s="1004"/>
      <c r="AC113" s="1004"/>
      <c r="AD113" s="1004"/>
      <c r="AE113" s="1005"/>
      <c r="AF113" s="1006">
        <v>44577</v>
      </c>
      <c r="AG113" s="1004"/>
      <c r="AH113" s="1004"/>
      <c r="AI113" s="1004"/>
      <c r="AJ113" s="1005"/>
      <c r="AK113" s="1006">
        <v>53231</v>
      </c>
      <c r="AL113" s="1004"/>
      <c r="AM113" s="1004"/>
      <c r="AN113" s="1004"/>
      <c r="AO113" s="1005"/>
      <c r="AP113" s="1007">
        <v>2.2999999999999998</v>
      </c>
      <c r="AQ113" s="1008"/>
      <c r="AR113" s="1008"/>
      <c r="AS113" s="1008"/>
      <c r="AT113" s="1009"/>
      <c r="AU113" s="970"/>
      <c r="AV113" s="971"/>
      <c r="AW113" s="971"/>
      <c r="AX113" s="971"/>
      <c r="AY113" s="971"/>
      <c r="AZ113" s="1019" t="s">
        <v>441</v>
      </c>
      <c r="BA113" s="1020"/>
      <c r="BB113" s="1020"/>
      <c r="BC113" s="1020"/>
      <c r="BD113" s="1020"/>
      <c r="BE113" s="1020"/>
      <c r="BF113" s="1020"/>
      <c r="BG113" s="1020"/>
      <c r="BH113" s="1020"/>
      <c r="BI113" s="1020"/>
      <c r="BJ113" s="1020"/>
      <c r="BK113" s="1020"/>
      <c r="BL113" s="1020"/>
      <c r="BM113" s="1020"/>
      <c r="BN113" s="1020"/>
      <c r="BO113" s="1020"/>
      <c r="BP113" s="1021"/>
      <c r="BQ113" s="989">
        <v>77509</v>
      </c>
      <c r="BR113" s="990"/>
      <c r="BS113" s="990"/>
      <c r="BT113" s="990"/>
      <c r="BU113" s="990"/>
      <c r="BV113" s="990">
        <v>47458</v>
      </c>
      <c r="BW113" s="990"/>
      <c r="BX113" s="990"/>
      <c r="BY113" s="990"/>
      <c r="BZ113" s="990"/>
      <c r="CA113" s="990">
        <v>40343</v>
      </c>
      <c r="CB113" s="990"/>
      <c r="CC113" s="990"/>
      <c r="CD113" s="990"/>
      <c r="CE113" s="990"/>
      <c r="CF113" s="984">
        <v>1.7</v>
      </c>
      <c r="CG113" s="985"/>
      <c r="CH113" s="985"/>
      <c r="CI113" s="985"/>
      <c r="CJ113" s="985"/>
      <c r="CK113" s="1015"/>
      <c r="CL113" s="1016"/>
      <c r="CM113" s="986" t="s">
        <v>442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432</v>
      </c>
      <c r="DH113" s="1029"/>
      <c r="DI113" s="1029"/>
      <c r="DJ113" s="1029"/>
      <c r="DK113" s="1030"/>
      <c r="DL113" s="1031" t="s">
        <v>432</v>
      </c>
      <c r="DM113" s="1029"/>
      <c r="DN113" s="1029"/>
      <c r="DO113" s="1029"/>
      <c r="DP113" s="1030"/>
      <c r="DQ113" s="1031" t="s">
        <v>432</v>
      </c>
      <c r="DR113" s="1029"/>
      <c r="DS113" s="1029"/>
      <c r="DT113" s="1029"/>
      <c r="DU113" s="1030"/>
      <c r="DV113" s="1032" t="s">
        <v>432</v>
      </c>
      <c r="DW113" s="1033"/>
      <c r="DX113" s="1033"/>
      <c r="DY113" s="1033"/>
      <c r="DZ113" s="1034"/>
    </row>
    <row r="114" spans="1:130" s="226" customFormat="1" ht="26.25" customHeight="1" x14ac:dyDescent="0.2">
      <c r="A114" s="1024"/>
      <c r="B114" s="1025"/>
      <c r="C114" s="1020" t="s">
        <v>443</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35194</v>
      </c>
      <c r="AB114" s="1029"/>
      <c r="AC114" s="1029"/>
      <c r="AD114" s="1029"/>
      <c r="AE114" s="1030"/>
      <c r="AF114" s="1031">
        <v>30960</v>
      </c>
      <c r="AG114" s="1029"/>
      <c r="AH114" s="1029"/>
      <c r="AI114" s="1029"/>
      <c r="AJ114" s="1030"/>
      <c r="AK114" s="1031">
        <v>19818</v>
      </c>
      <c r="AL114" s="1029"/>
      <c r="AM114" s="1029"/>
      <c r="AN114" s="1029"/>
      <c r="AO114" s="1030"/>
      <c r="AP114" s="1032">
        <v>0.8</v>
      </c>
      <c r="AQ114" s="1033"/>
      <c r="AR114" s="1033"/>
      <c r="AS114" s="1033"/>
      <c r="AT114" s="1034"/>
      <c r="AU114" s="970"/>
      <c r="AV114" s="971"/>
      <c r="AW114" s="971"/>
      <c r="AX114" s="971"/>
      <c r="AY114" s="971"/>
      <c r="AZ114" s="1019" t="s">
        <v>444</v>
      </c>
      <c r="BA114" s="1020"/>
      <c r="BB114" s="1020"/>
      <c r="BC114" s="1020"/>
      <c r="BD114" s="1020"/>
      <c r="BE114" s="1020"/>
      <c r="BF114" s="1020"/>
      <c r="BG114" s="1020"/>
      <c r="BH114" s="1020"/>
      <c r="BI114" s="1020"/>
      <c r="BJ114" s="1020"/>
      <c r="BK114" s="1020"/>
      <c r="BL114" s="1020"/>
      <c r="BM114" s="1020"/>
      <c r="BN114" s="1020"/>
      <c r="BO114" s="1020"/>
      <c r="BP114" s="1021"/>
      <c r="BQ114" s="989">
        <v>1095981</v>
      </c>
      <c r="BR114" s="990"/>
      <c r="BS114" s="990"/>
      <c r="BT114" s="990"/>
      <c r="BU114" s="990"/>
      <c r="BV114" s="990">
        <v>1039747</v>
      </c>
      <c r="BW114" s="990"/>
      <c r="BX114" s="990"/>
      <c r="BY114" s="990"/>
      <c r="BZ114" s="990"/>
      <c r="CA114" s="990">
        <v>954444</v>
      </c>
      <c r="CB114" s="990"/>
      <c r="CC114" s="990"/>
      <c r="CD114" s="990"/>
      <c r="CE114" s="990"/>
      <c r="CF114" s="984">
        <v>40.799999999999997</v>
      </c>
      <c r="CG114" s="985"/>
      <c r="CH114" s="985"/>
      <c r="CI114" s="985"/>
      <c r="CJ114" s="985"/>
      <c r="CK114" s="1015"/>
      <c r="CL114" s="1016"/>
      <c r="CM114" s="986" t="s">
        <v>445</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432</v>
      </c>
      <c r="DH114" s="1029"/>
      <c r="DI114" s="1029"/>
      <c r="DJ114" s="1029"/>
      <c r="DK114" s="1030"/>
      <c r="DL114" s="1031" t="s">
        <v>432</v>
      </c>
      <c r="DM114" s="1029"/>
      <c r="DN114" s="1029"/>
      <c r="DO114" s="1029"/>
      <c r="DP114" s="1030"/>
      <c r="DQ114" s="1031" t="s">
        <v>432</v>
      </c>
      <c r="DR114" s="1029"/>
      <c r="DS114" s="1029"/>
      <c r="DT114" s="1029"/>
      <c r="DU114" s="1030"/>
      <c r="DV114" s="1032" t="s">
        <v>432</v>
      </c>
      <c r="DW114" s="1033"/>
      <c r="DX114" s="1033"/>
      <c r="DY114" s="1033"/>
      <c r="DZ114" s="1034"/>
    </row>
    <row r="115" spans="1:130" s="226" customFormat="1" ht="26.25" customHeight="1" x14ac:dyDescent="0.2">
      <c r="A115" s="1024"/>
      <c r="B115" s="1025"/>
      <c r="C115" s="1020" t="s">
        <v>446</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432</v>
      </c>
      <c r="AB115" s="1004"/>
      <c r="AC115" s="1004"/>
      <c r="AD115" s="1004"/>
      <c r="AE115" s="1005"/>
      <c r="AF115" s="1006" t="s">
        <v>432</v>
      </c>
      <c r="AG115" s="1004"/>
      <c r="AH115" s="1004"/>
      <c r="AI115" s="1004"/>
      <c r="AJ115" s="1005"/>
      <c r="AK115" s="1006" t="s">
        <v>432</v>
      </c>
      <c r="AL115" s="1004"/>
      <c r="AM115" s="1004"/>
      <c r="AN115" s="1004"/>
      <c r="AO115" s="1005"/>
      <c r="AP115" s="1007" t="s">
        <v>432</v>
      </c>
      <c r="AQ115" s="1008"/>
      <c r="AR115" s="1008"/>
      <c r="AS115" s="1008"/>
      <c r="AT115" s="1009"/>
      <c r="AU115" s="970"/>
      <c r="AV115" s="971"/>
      <c r="AW115" s="971"/>
      <c r="AX115" s="971"/>
      <c r="AY115" s="971"/>
      <c r="AZ115" s="1019" t="s">
        <v>447</v>
      </c>
      <c r="BA115" s="1020"/>
      <c r="BB115" s="1020"/>
      <c r="BC115" s="1020"/>
      <c r="BD115" s="1020"/>
      <c r="BE115" s="1020"/>
      <c r="BF115" s="1020"/>
      <c r="BG115" s="1020"/>
      <c r="BH115" s="1020"/>
      <c r="BI115" s="1020"/>
      <c r="BJ115" s="1020"/>
      <c r="BK115" s="1020"/>
      <c r="BL115" s="1020"/>
      <c r="BM115" s="1020"/>
      <c r="BN115" s="1020"/>
      <c r="BO115" s="1020"/>
      <c r="BP115" s="1021"/>
      <c r="BQ115" s="989" t="s">
        <v>432</v>
      </c>
      <c r="BR115" s="990"/>
      <c r="BS115" s="990"/>
      <c r="BT115" s="990"/>
      <c r="BU115" s="990"/>
      <c r="BV115" s="990">
        <v>4500</v>
      </c>
      <c r="BW115" s="990"/>
      <c r="BX115" s="990"/>
      <c r="BY115" s="990"/>
      <c r="BZ115" s="990"/>
      <c r="CA115" s="990">
        <v>4500</v>
      </c>
      <c r="CB115" s="990"/>
      <c r="CC115" s="990"/>
      <c r="CD115" s="990"/>
      <c r="CE115" s="990"/>
      <c r="CF115" s="984">
        <v>0.2</v>
      </c>
      <c r="CG115" s="985"/>
      <c r="CH115" s="985"/>
      <c r="CI115" s="985"/>
      <c r="CJ115" s="985"/>
      <c r="CK115" s="1015"/>
      <c r="CL115" s="1016"/>
      <c r="CM115" s="1019" t="s">
        <v>448</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432</v>
      </c>
      <c r="DH115" s="1029"/>
      <c r="DI115" s="1029"/>
      <c r="DJ115" s="1029"/>
      <c r="DK115" s="1030"/>
      <c r="DL115" s="1031" t="s">
        <v>432</v>
      </c>
      <c r="DM115" s="1029"/>
      <c r="DN115" s="1029"/>
      <c r="DO115" s="1029"/>
      <c r="DP115" s="1030"/>
      <c r="DQ115" s="1031" t="s">
        <v>432</v>
      </c>
      <c r="DR115" s="1029"/>
      <c r="DS115" s="1029"/>
      <c r="DT115" s="1029"/>
      <c r="DU115" s="1030"/>
      <c r="DV115" s="1032" t="s">
        <v>432</v>
      </c>
      <c r="DW115" s="1033"/>
      <c r="DX115" s="1033"/>
      <c r="DY115" s="1033"/>
      <c r="DZ115" s="1034"/>
    </row>
    <row r="116" spans="1:130" s="226" customFormat="1" ht="26.25" customHeight="1" x14ac:dyDescent="0.2">
      <c r="A116" s="1026"/>
      <c r="B116" s="1027"/>
      <c r="C116" s="1035" t="s">
        <v>449</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432</v>
      </c>
      <c r="AB116" s="1029"/>
      <c r="AC116" s="1029"/>
      <c r="AD116" s="1029"/>
      <c r="AE116" s="1030"/>
      <c r="AF116" s="1031" t="s">
        <v>432</v>
      </c>
      <c r="AG116" s="1029"/>
      <c r="AH116" s="1029"/>
      <c r="AI116" s="1029"/>
      <c r="AJ116" s="1030"/>
      <c r="AK116" s="1031" t="s">
        <v>432</v>
      </c>
      <c r="AL116" s="1029"/>
      <c r="AM116" s="1029"/>
      <c r="AN116" s="1029"/>
      <c r="AO116" s="1030"/>
      <c r="AP116" s="1032" t="s">
        <v>432</v>
      </c>
      <c r="AQ116" s="1033"/>
      <c r="AR116" s="1033"/>
      <c r="AS116" s="1033"/>
      <c r="AT116" s="1034"/>
      <c r="AU116" s="970"/>
      <c r="AV116" s="971"/>
      <c r="AW116" s="971"/>
      <c r="AX116" s="971"/>
      <c r="AY116" s="971"/>
      <c r="AZ116" s="1037" t="s">
        <v>450</v>
      </c>
      <c r="BA116" s="1038"/>
      <c r="BB116" s="1038"/>
      <c r="BC116" s="1038"/>
      <c r="BD116" s="1038"/>
      <c r="BE116" s="1038"/>
      <c r="BF116" s="1038"/>
      <c r="BG116" s="1038"/>
      <c r="BH116" s="1038"/>
      <c r="BI116" s="1038"/>
      <c r="BJ116" s="1038"/>
      <c r="BK116" s="1038"/>
      <c r="BL116" s="1038"/>
      <c r="BM116" s="1038"/>
      <c r="BN116" s="1038"/>
      <c r="BO116" s="1038"/>
      <c r="BP116" s="1039"/>
      <c r="BQ116" s="989" t="s">
        <v>432</v>
      </c>
      <c r="BR116" s="990"/>
      <c r="BS116" s="990"/>
      <c r="BT116" s="990"/>
      <c r="BU116" s="990"/>
      <c r="BV116" s="990" t="s">
        <v>432</v>
      </c>
      <c r="BW116" s="990"/>
      <c r="BX116" s="990"/>
      <c r="BY116" s="990"/>
      <c r="BZ116" s="990"/>
      <c r="CA116" s="990" t="s">
        <v>432</v>
      </c>
      <c r="CB116" s="990"/>
      <c r="CC116" s="990"/>
      <c r="CD116" s="990"/>
      <c r="CE116" s="990"/>
      <c r="CF116" s="984" t="s">
        <v>432</v>
      </c>
      <c r="CG116" s="985"/>
      <c r="CH116" s="985"/>
      <c r="CI116" s="985"/>
      <c r="CJ116" s="985"/>
      <c r="CK116" s="1015"/>
      <c r="CL116" s="1016"/>
      <c r="CM116" s="986" t="s">
        <v>451</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432</v>
      </c>
      <c r="DH116" s="1029"/>
      <c r="DI116" s="1029"/>
      <c r="DJ116" s="1029"/>
      <c r="DK116" s="1030"/>
      <c r="DL116" s="1031" t="s">
        <v>432</v>
      </c>
      <c r="DM116" s="1029"/>
      <c r="DN116" s="1029"/>
      <c r="DO116" s="1029"/>
      <c r="DP116" s="1030"/>
      <c r="DQ116" s="1031" t="s">
        <v>432</v>
      </c>
      <c r="DR116" s="1029"/>
      <c r="DS116" s="1029"/>
      <c r="DT116" s="1029"/>
      <c r="DU116" s="1030"/>
      <c r="DV116" s="1032" t="s">
        <v>432</v>
      </c>
      <c r="DW116" s="1033"/>
      <c r="DX116" s="1033"/>
      <c r="DY116" s="1033"/>
      <c r="DZ116" s="1034"/>
    </row>
    <row r="117" spans="1:130" s="226" customFormat="1" ht="26.25" customHeight="1" x14ac:dyDescent="0.2">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452</v>
      </c>
      <c r="Z117" s="956"/>
      <c r="AA117" s="1046">
        <v>778323</v>
      </c>
      <c r="AB117" s="1047"/>
      <c r="AC117" s="1047"/>
      <c r="AD117" s="1047"/>
      <c r="AE117" s="1048"/>
      <c r="AF117" s="1049">
        <v>828805</v>
      </c>
      <c r="AG117" s="1047"/>
      <c r="AH117" s="1047"/>
      <c r="AI117" s="1047"/>
      <c r="AJ117" s="1048"/>
      <c r="AK117" s="1049">
        <v>825869</v>
      </c>
      <c r="AL117" s="1047"/>
      <c r="AM117" s="1047"/>
      <c r="AN117" s="1047"/>
      <c r="AO117" s="1048"/>
      <c r="AP117" s="1050"/>
      <c r="AQ117" s="1051"/>
      <c r="AR117" s="1051"/>
      <c r="AS117" s="1051"/>
      <c r="AT117" s="1052"/>
      <c r="AU117" s="970"/>
      <c r="AV117" s="971"/>
      <c r="AW117" s="971"/>
      <c r="AX117" s="971"/>
      <c r="AY117" s="971"/>
      <c r="AZ117" s="1037" t="s">
        <v>453</v>
      </c>
      <c r="BA117" s="1038"/>
      <c r="BB117" s="1038"/>
      <c r="BC117" s="1038"/>
      <c r="BD117" s="1038"/>
      <c r="BE117" s="1038"/>
      <c r="BF117" s="1038"/>
      <c r="BG117" s="1038"/>
      <c r="BH117" s="1038"/>
      <c r="BI117" s="1038"/>
      <c r="BJ117" s="1038"/>
      <c r="BK117" s="1038"/>
      <c r="BL117" s="1038"/>
      <c r="BM117" s="1038"/>
      <c r="BN117" s="1038"/>
      <c r="BO117" s="1038"/>
      <c r="BP117" s="1039"/>
      <c r="BQ117" s="989" t="s">
        <v>122</v>
      </c>
      <c r="BR117" s="990"/>
      <c r="BS117" s="990"/>
      <c r="BT117" s="990"/>
      <c r="BU117" s="990"/>
      <c r="BV117" s="990" t="s">
        <v>432</v>
      </c>
      <c r="BW117" s="990"/>
      <c r="BX117" s="990"/>
      <c r="BY117" s="990"/>
      <c r="BZ117" s="990"/>
      <c r="CA117" s="990" t="s">
        <v>122</v>
      </c>
      <c r="CB117" s="990"/>
      <c r="CC117" s="990"/>
      <c r="CD117" s="990"/>
      <c r="CE117" s="990"/>
      <c r="CF117" s="984" t="s">
        <v>432</v>
      </c>
      <c r="CG117" s="985"/>
      <c r="CH117" s="985"/>
      <c r="CI117" s="985"/>
      <c r="CJ117" s="985"/>
      <c r="CK117" s="1015"/>
      <c r="CL117" s="1016"/>
      <c r="CM117" s="986" t="s">
        <v>454</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432</v>
      </c>
      <c r="DH117" s="1029"/>
      <c r="DI117" s="1029"/>
      <c r="DJ117" s="1029"/>
      <c r="DK117" s="1030"/>
      <c r="DL117" s="1031" t="s">
        <v>122</v>
      </c>
      <c r="DM117" s="1029"/>
      <c r="DN117" s="1029"/>
      <c r="DO117" s="1029"/>
      <c r="DP117" s="1030"/>
      <c r="DQ117" s="1031" t="s">
        <v>122</v>
      </c>
      <c r="DR117" s="1029"/>
      <c r="DS117" s="1029"/>
      <c r="DT117" s="1029"/>
      <c r="DU117" s="1030"/>
      <c r="DV117" s="1032" t="s">
        <v>432</v>
      </c>
      <c r="DW117" s="1033"/>
      <c r="DX117" s="1033"/>
      <c r="DY117" s="1033"/>
      <c r="DZ117" s="1034"/>
    </row>
    <row r="118" spans="1:130" s="226" customFormat="1" ht="26.25" customHeight="1" x14ac:dyDescent="0.2">
      <c r="A118" s="974" t="s">
        <v>426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424</v>
      </c>
      <c r="AB118" s="955"/>
      <c r="AC118" s="955"/>
      <c r="AD118" s="955"/>
      <c r="AE118" s="956"/>
      <c r="AF118" s="954" t="s">
        <v>301</v>
      </c>
      <c r="AG118" s="955"/>
      <c r="AH118" s="955"/>
      <c r="AI118" s="955"/>
      <c r="AJ118" s="956"/>
      <c r="AK118" s="954" t="s">
        <v>300</v>
      </c>
      <c r="AL118" s="955"/>
      <c r="AM118" s="955"/>
      <c r="AN118" s="955"/>
      <c r="AO118" s="956"/>
      <c r="AP118" s="1041" t="s">
        <v>425</v>
      </c>
      <c r="AQ118" s="1042"/>
      <c r="AR118" s="1042"/>
      <c r="AS118" s="1042"/>
      <c r="AT118" s="1043"/>
      <c r="AU118" s="970"/>
      <c r="AV118" s="971"/>
      <c r="AW118" s="971"/>
      <c r="AX118" s="971"/>
      <c r="AY118" s="971"/>
      <c r="AZ118" s="1044" t="s">
        <v>455</v>
      </c>
      <c r="BA118" s="1035"/>
      <c r="BB118" s="1035"/>
      <c r="BC118" s="1035"/>
      <c r="BD118" s="1035"/>
      <c r="BE118" s="1035"/>
      <c r="BF118" s="1035"/>
      <c r="BG118" s="1035"/>
      <c r="BH118" s="1035"/>
      <c r="BI118" s="1035"/>
      <c r="BJ118" s="1035"/>
      <c r="BK118" s="1035"/>
      <c r="BL118" s="1035"/>
      <c r="BM118" s="1035"/>
      <c r="BN118" s="1035"/>
      <c r="BO118" s="1035"/>
      <c r="BP118" s="1036"/>
      <c r="BQ118" s="1067" t="s">
        <v>432</v>
      </c>
      <c r="BR118" s="1068"/>
      <c r="BS118" s="1068"/>
      <c r="BT118" s="1068"/>
      <c r="BU118" s="1068"/>
      <c r="BV118" s="1068" t="s">
        <v>122</v>
      </c>
      <c r="BW118" s="1068"/>
      <c r="BX118" s="1068"/>
      <c r="BY118" s="1068"/>
      <c r="BZ118" s="1068"/>
      <c r="CA118" s="1068" t="s">
        <v>432</v>
      </c>
      <c r="CB118" s="1068"/>
      <c r="CC118" s="1068"/>
      <c r="CD118" s="1068"/>
      <c r="CE118" s="1068"/>
      <c r="CF118" s="984" t="s">
        <v>122</v>
      </c>
      <c r="CG118" s="985"/>
      <c r="CH118" s="985"/>
      <c r="CI118" s="985"/>
      <c r="CJ118" s="985"/>
      <c r="CK118" s="1015"/>
      <c r="CL118" s="1016"/>
      <c r="CM118" s="986" t="s">
        <v>456</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122</v>
      </c>
      <c r="DH118" s="1029"/>
      <c r="DI118" s="1029"/>
      <c r="DJ118" s="1029"/>
      <c r="DK118" s="1030"/>
      <c r="DL118" s="1031" t="s">
        <v>122</v>
      </c>
      <c r="DM118" s="1029"/>
      <c r="DN118" s="1029"/>
      <c r="DO118" s="1029"/>
      <c r="DP118" s="1030"/>
      <c r="DQ118" s="1031" t="s">
        <v>432</v>
      </c>
      <c r="DR118" s="1029"/>
      <c r="DS118" s="1029"/>
      <c r="DT118" s="1029"/>
      <c r="DU118" s="1030"/>
      <c r="DV118" s="1032" t="s">
        <v>432</v>
      </c>
      <c r="DW118" s="1033"/>
      <c r="DX118" s="1033"/>
      <c r="DY118" s="1033"/>
      <c r="DZ118" s="1034"/>
    </row>
    <row r="119" spans="1:130" s="226" customFormat="1" ht="26.25" customHeight="1" x14ac:dyDescent="0.2">
      <c r="A119" s="1128" t="s">
        <v>429</v>
      </c>
      <c r="B119" s="1014"/>
      <c r="C119" s="993" t="s">
        <v>430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122</v>
      </c>
      <c r="AB119" s="962"/>
      <c r="AC119" s="962"/>
      <c r="AD119" s="962"/>
      <c r="AE119" s="963"/>
      <c r="AF119" s="964" t="s">
        <v>122</v>
      </c>
      <c r="AG119" s="962"/>
      <c r="AH119" s="962"/>
      <c r="AI119" s="962"/>
      <c r="AJ119" s="963"/>
      <c r="AK119" s="964" t="s">
        <v>122</v>
      </c>
      <c r="AL119" s="962"/>
      <c r="AM119" s="962"/>
      <c r="AN119" s="962"/>
      <c r="AO119" s="963"/>
      <c r="AP119" s="965" t="s">
        <v>122</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457</v>
      </c>
      <c r="BP119" s="1076"/>
      <c r="BQ119" s="1067">
        <v>7858295</v>
      </c>
      <c r="BR119" s="1068"/>
      <c r="BS119" s="1068"/>
      <c r="BT119" s="1068"/>
      <c r="BU119" s="1068"/>
      <c r="BV119" s="1068">
        <v>7700717</v>
      </c>
      <c r="BW119" s="1068"/>
      <c r="BX119" s="1068"/>
      <c r="BY119" s="1068"/>
      <c r="BZ119" s="1068"/>
      <c r="CA119" s="1068">
        <v>7342054</v>
      </c>
      <c r="CB119" s="1068"/>
      <c r="CC119" s="1068"/>
      <c r="CD119" s="1068"/>
      <c r="CE119" s="1068"/>
      <c r="CF119" s="1069"/>
      <c r="CG119" s="1070"/>
      <c r="CH119" s="1070"/>
      <c r="CI119" s="1070"/>
      <c r="CJ119" s="1071"/>
      <c r="CK119" s="1017"/>
      <c r="CL119" s="1018"/>
      <c r="CM119" s="1072" t="s">
        <v>458</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122</v>
      </c>
      <c r="DH119" s="1054"/>
      <c r="DI119" s="1054"/>
      <c r="DJ119" s="1054"/>
      <c r="DK119" s="1055"/>
      <c r="DL119" s="1053" t="s">
        <v>432</v>
      </c>
      <c r="DM119" s="1054"/>
      <c r="DN119" s="1054"/>
      <c r="DO119" s="1054"/>
      <c r="DP119" s="1055"/>
      <c r="DQ119" s="1053" t="s">
        <v>122</v>
      </c>
      <c r="DR119" s="1054"/>
      <c r="DS119" s="1054"/>
      <c r="DT119" s="1054"/>
      <c r="DU119" s="1055"/>
      <c r="DV119" s="1056" t="s">
        <v>432</v>
      </c>
      <c r="DW119" s="1057"/>
      <c r="DX119" s="1057"/>
      <c r="DY119" s="1057"/>
      <c r="DZ119" s="1058"/>
    </row>
    <row r="120" spans="1:130" s="226" customFormat="1" ht="26.25" customHeight="1" x14ac:dyDescent="0.2">
      <c r="A120" s="1129"/>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432</v>
      </c>
      <c r="AB120" s="1029"/>
      <c r="AC120" s="1029"/>
      <c r="AD120" s="1029"/>
      <c r="AE120" s="1030"/>
      <c r="AF120" s="1031" t="s">
        <v>122</v>
      </c>
      <c r="AG120" s="1029"/>
      <c r="AH120" s="1029"/>
      <c r="AI120" s="1029"/>
      <c r="AJ120" s="1030"/>
      <c r="AK120" s="1031" t="s">
        <v>122</v>
      </c>
      <c r="AL120" s="1029"/>
      <c r="AM120" s="1029"/>
      <c r="AN120" s="1029"/>
      <c r="AO120" s="1030"/>
      <c r="AP120" s="1032" t="s">
        <v>432</v>
      </c>
      <c r="AQ120" s="1033"/>
      <c r="AR120" s="1033"/>
      <c r="AS120" s="1033"/>
      <c r="AT120" s="1034"/>
      <c r="AU120" s="1059" t="s">
        <v>459</v>
      </c>
      <c r="AV120" s="1060"/>
      <c r="AW120" s="1060"/>
      <c r="AX120" s="1060"/>
      <c r="AY120" s="1061"/>
      <c r="AZ120" s="1010" t="s">
        <v>460</v>
      </c>
      <c r="BA120" s="959"/>
      <c r="BB120" s="959"/>
      <c r="BC120" s="959"/>
      <c r="BD120" s="959"/>
      <c r="BE120" s="959"/>
      <c r="BF120" s="959"/>
      <c r="BG120" s="959"/>
      <c r="BH120" s="959"/>
      <c r="BI120" s="959"/>
      <c r="BJ120" s="959"/>
      <c r="BK120" s="959"/>
      <c r="BL120" s="959"/>
      <c r="BM120" s="959"/>
      <c r="BN120" s="959"/>
      <c r="BO120" s="959"/>
      <c r="BP120" s="960"/>
      <c r="BQ120" s="996">
        <v>2821780</v>
      </c>
      <c r="BR120" s="997"/>
      <c r="BS120" s="997"/>
      <c r="BT120" s="997"/>
      <c r="BU120" s="997"/>
      <c r="BV120" s="997">
        <v>3079859</v>
      </c>
      <c r="BW120" s="997"/>
      <c r="BX120" s="997"/>
      <c r="BY120" s="997"/>
      <c r="BZ120" s="997"/>
      <c r="CA120" s="997">
        <v>3209834</v>
      </c>
      <c r="CB120" s="997"/>
      <c r="CC120" s="997"/>
      <c r="CD120" s="997"/>
      <c r="CE120" s="997"/>
      <c r="CF120" s="1011">
        <v>137.30000000000001</v>
      </c>
      <c r="CG120" s="1012"/>
      <c r="CH120" s="1012"/>
      <c r="CI120" s="1012"/>
      <c r="CJ120" s="1012"/>
      <c r="CK120" s="1077" t="s">
        <v>461</v>
      </c>
      <c r="CL120" s="1078"/>
      <c r="CM120" s="1078"/>
      <c r="CN120" s="1078"/>
      <c r="CO120" s="1079"/>
      <c r="CP120" s="1085" t="s">
        <v>462</v>
      </c>
      <c r="CQ120" s="1086"/>
      <c r="CR120" s="1086"/>
      <c r="CS120" s="1086"/>
      <c r="CT120" s="1086"/>
      <c r="CU120" s="1086"/>
      <c r="CV120" s="1086"/>
      <c r="CW120" s="1086"/>
      <c r="CX120" s="1086"/>
      <c r="CY120" s="1086"/>
      <c r="CZ120" s="1086"/>
      <c r="DA120" s="1086"/>
      <c r="DB120" s="1086"/>
      <c r="DC120" s="1086"/>
      <c r="DD120" s="1086"/>
      <c r="DE120" s="1086"/>
      <c r="DF120" s="1087"/>
      <c r="DG120" s="996">
        <v>419512</v>
      </c>
      <c r="DH120" s="997"/>
      <c r="DI120" s="997"/>
      <c r="DJ120" s="997"/>
      <c r="DK120" s="997"/>
      <c r="DL120" s="997">
        <v>355257</v>
      </c>
      <c r="DM120" s="997"/>
      <c r="DN120" s="997"/>
      <c r="DO120" s="997"/>
      <c r="DP120" s="997"/>
      <c r="DQ120" s="997">
        <v>349083</v>
      </c>
      <c r="DR120" s="997"/>
      <c r="DS120" s="997"/>
      <c r="DT120" s="997"/>
      <c r="DU120" s="997"/>
      <c r="DV120" s="998">
        <v>14.9</v>
      </c>
      <c r="DW120" s="998"/>
      <c r="DX120" s="998"/>
      <c r="DY120" s="998"/>
      <c r="DZ120" s="999"/>
    </row>
    <row r="121" spans="1:130" s="226" customFormat="1" ht="26.25" customHeight="1" x14ac:dyDescent="0.2">
      <c r="A121" s="1129"/>
      <c r="B121" s="1016"/>
      <c r="C121" s="1037" t="s">
        <v>463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432</v>
      </c>
      <c r="AB121" s="1029"/>
      <c r="AC121" s="1029"/>
      <c r="AD121" s="1029"/>
      <c r="AE121" s="1030"/>
      <c r="AF121" s="1031" t="s">
        <v>432</v>
      </c>
      <c r="AG121" s="1029"/>
      <c r="AH121" s="1029"/>
      <c r="AI121" s="1029"/>
      <c r="AJ121" s="1030"/>
      <c r="AK121" s="1031" t="s">
        <v>122</v>
      </c>
      <c r="AL121" s="1029"/>
      <c r="AM121" s="1029"/>
      <c r="AN121" s="1029"/>
      <c r="AO121" s="1030"/>
      <c r="AP121" s="1032" t="s">
        <v>432</v>
      </c>
      <c r="AQ121" s="1033"/>
      <c r="AR121" s="1033"/>
      <c r="AS121" s="1033"/>
      <c r="AT121" s="1034"/>
      <c r="AU121" s="1062"/>
      <c r="AV121" s="1063"/>
      <c r="AW121" s="1063"/>
      <c r="AX121" s="1063"/>
      <c r="AY121" s="1064"/>
      <c r="AZ121" s="1019" t="s">
        <v>464</v>
      </c>
      <c r="BA121" s="1020"/>
      <c r="BB121" s="1020"/>
      <c r="BC121" s="1020"/>
      <c r="BD121" s="1020"/>
      <c r="BE121" s="1020"/>
      <c r="BF121" s="1020"/>
      <c r="BG121" s="1020"/>
      <c r="BH121" s="1020"/>
      <c r="BI121" s="1020"/>
      <c r="BJ121" s="1020"/>
      <c r="BK121" s="1020"/>
      <c r="BL121" s="1020"/>
      <c r="BM121" s="1020"/>
      <c r="BN121" s="1020"/>
      <c r="BO121" s="1020"/>
      <c r="BP121" s="1021"/>
      <c r="BQ121" s="989" t="s">
        <v>432</v>
      </c>
      <c r="BR121" s="990"/>
      <c r="BS121" s="990"/>
      <c r="BT121" s="990"/>
      <c r="BU121" s="990"/>
      <c r="BV121" s="990" t="s">
        <v>122</v>
      </c>
      <c r="BW121" s="990"/>
      <c r="BX121" s="990"/>
      <c r="BY121" s="990"/>
      <c r="BZ121" s="990"/>
      <c r="CA121" s="990" t="s">
        <v>122</v>
      </c>
      <c r="CB121" s="990"/>
      <c r="CC121" s="990"/>
      <c r="CD121" s="990"/>
      <c r="CE121" s="990"/>
      <c r="CF121" s="984" t="s">
        <v>122</v>
      </c>
      <c r="CG121" s="985"/>
      <c r="CH121" s="985"/>
      <c r="CI121" s="985"/>
      <c r="CJ121" s="985"/>
      <c r="CK121" s="1080"/>
      <c r="CL121" s="1081"/>
      <c r="CM121" s="1081"/>
      <c r="CN121" s="1081"/>
      <c r="CO121" s="1082"/>
      <c r="CP121" s="1090" t="s">
        <v>465</v>
      </c>
      <c r="CQ121" s="1091"/>
      <c r="CR121" s="1091"/>
      <c r="CS121" s="1091"/>
      <c r="CT121" s="1091"/>
      <c r="CU121" s="1091"/>
      <c r="CV121" s="1091"/>
      <c r="CW121" s="1091"/>
      <c r="CX121" s="1091"/>
      <c r="CY121" s="1091"/>
      <c r="CZ121" s="1091"/>
      <c r="DA121" s="1091"/>
      <c r="DB121" s="1091"/>
      <c r="DC121" s="1091"/>
      <c r="DD121" s="1091"/>
      <c r="DE121" s="1091"/>
      <c r="DF121" s="1092"/>
      <c r="DG121" s="989">
        <v>177042</v>
      </c>
      <c r="DH121" s="990"/>
      <c r="DI121" s="990"/>
      <c r="DJ121" s="990"/>
      <c r="DK121" s="990"/>
      <c r="DL121" s="990">
        <v>160953</v>
      </c>
      <c r="DM121" s="990"/>
      <c r="DN121" s="990"/>
      <c r="DO121" s="990"/>
      <c r="DP121" s="990"/>
      <c r="DQ121" s="990">
        <v>143665</v>
      </c>
      <c r="DR121" s="990"/>
      <c r="DS121" s="990"/>
      <c r="DT121" s="990"/>
      <c r="DU121" s="990"/>
      <c r="DV121" s="991">
        <v>6.1</v>
      </c>
      <c r="DW121" s="991"/>
      <c r="DX121" s="991"/>
      <c r="DY121" s="991"/>
      <c r="DZ121" s="992"/>
    </row>
    <row r="122" spans="1:130" s="226" customFormat="1" ht="26.25" customHeight="1" x14ac:dyDescent="0.2">
      <c r="A122" s="1129"/>
      <c r="B122" s="1016"/>
      <c r="C122" s="986" t="s">
        <v>445</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122</v>
      </c>
      <c r="AB122" s="1029"/>
      <c r="AC122" s="1029"/>
      <c r="AD122" s="1029"/>
      <c r="AE122" s="1030"/>
      <c r="AF122" s="1031" t="s">
        <v>122</v>
      </c>
      <c r="AG122" s="1029"/>
      <c r="AH122" s="1029"/>
      <c r="AI122" s="1029"/>
      <c r="AJ122" s="1030"/>
      <c r="AK122" s="1031" t="s">
        <v>122</v>
      </c>
      <c r="AL122" s="1029"/>
      <c r="AM122" s="1029"/>
      <c r="AN122" s="1029"/>
      <c r="AO122" s="1030"/>
      <c r="AP122" s="1032" t="s">
        <v>122</v>
      </c>
      <c r="AQ122" s="1033"/>
      <c r="AR122" s="1033"/>
      <c r="AS122" s="1033"/>
      <c r="AT122" s="1034"/>
      <c r="AU122" s="1062"/>
      <c r="AV122" s="1063"/>
      <c r="AW122" s="1063"/>
      <c r="AX122" s="1063"/>
      <c r="AY122" s="1064"/>
      <c r="AZ122" s="1044" t="s">
        <v>466</v>
      </c>
      <c r="BA122" s="1035"/>
      <c r="BB122" s="1035"/>
      <c r="BC122" s="1035"/>
      <c r="BD122" s="1035"/>
      <c r="BE122" s="1035"/>
      <c r="BF122" s="1035"/>
      <c r="BG122" s="1035"/>
      <c r="BH122" s="1035"/>
      <c r="BI122" s="1035"/>
      <c r="BJ122" s="1035"/>
      <c r="BK122" s="1035"/>
      <c r="BL122" s="1035"/>
      <c r="BM122" s="1035"/>
      <c r="BN122" s="1035"/>
      <c r="BO122" s="1035"/>
      <c r="BP122" s="1036"/>
      <c r="BQ122" s="1067">
        <v>4545290</v>
      </c>
      <c r="BR122" s="1068"/>
      <c r="BS122" s="1068"/>
      <c r="BT122" s="1068"/>
      <c r="BU122" s="1068"/>
      <c r="BV122" s="1068">
        <v>4597178</v>
      </c>
      <c r="BW122" s="1068"/>
      <c r="BX122" s="1068"/>
      <c r="BY122" s="1068"/>
      <c r="BZ122" s="1068"/>
      <c r="CA122" s="1068">
        <v>4514518</v>
      </c>
      <c r="CB122" s="1068"/>
      <c r="CC122" s="1068"/>
      <c r="CD122" s="1068"/>
      <c r="CE122" s="1068"/>
      <c r="CF122" s="1088">
        <v>193.1</v>
      </c>
      <c r="CG122" s="1089"/>
      <c r="CH122" s="1089"/>
      <c r="CI122" s="1089"/>
      <c r="CJ122" s="1089"/>
      <c r="CK122" s="1080"/>
      <c r="CL122" s="1081"/>
      <c r="CM122" s="1081"/>
      <c r="CN122" s="1081"/>
      <c r="CO122" s="1082"/>
      <c r="CP122" s="1090" t="s">
        <v>467</v>
      </c>
      <c r="CQ122" s="1091"/>
      <c r="CR122" s="1091"/>
      <c r="CS122" s="1091"/>
      <c r="CT122" s="1091"/>
      <c r="CU122" s="1091"/>
      <c r="CV122" s="1091"/>
      <c r="CW122" s="1091"/>
      <c r="CX122" s="1091"/>
      <c r="CY122" s="1091"/>
      <c r="CZ122" s="1091"/>
      <c r="DA122" s="1091"/>
      <c r="DB122" s="1091"/>
      <c r="DC122" s="1091"/>
      <c r="DD122" s="1091"/>
      <c r="DE122" s="1091"/>
      <c r="DF122" s="1092"/>
      <c r="DG122" s="989" t="s">
        <v>122</v>
      </c>
      <c r="DH122" s="990"/>
      <c r="DI122" s="990"/>
      <c r="DJ122" s="990"/>
      <c r="DK122" s="990"/>
      <c r="DL122" s="990" t="s">
        <v>432</v>
      </c>
      <c r="DM122" s="990"/>
      <c r="DN122" s="990"/>
      <c r="DO122" s="990"/>
      <c r="DP122" s="990"/>
      <c r="DQ122" s="990" t="s">
        <v>432</v>
      </c>
      <c r="DR122" s="990"/>
      <c r="DS122" s="990"/>
      <c r="DT122" s="990"/>
      <c r="DU122" s="990"/>
      <c r="DV122" s="991" t="s">
        <v>122</v>
      </c>
      <c r="DW122" s="991"/>
      <c r="DX122" s="991"/>
      <c r="DY122" s="991"/>
      <c r="DZ122" s="992"/>
    </row>
    <row r="123" spans="1:130" s="226" customFormat="1" ht="26.25" customHeight="1" x14ac:dyDescent="0.2">
      <c r="A123" s="1129"/>
      <c r="B123" s="1016"/>
      <c r="C123" s="986" t="s">
        <v>451</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122</v>
      </c>
      <c r="AB123" s="1029"/>
      <c r="AC123" s="1029"/>
      <c r="AD123" s="1029"/>
      <c r="AE123" s="1030"/>
      <c r="AF123" s="1031" t="s">
        <v>122</v>
      </c>
      <c r="AG123" s="1029"/>
      <c r="AH123" s="1029"/>
      <c r="AI123" s="1029"/>
      <c r="AJ123" s="1030"/>
      <c r="AK123" s="1031" t="s">
        <v>432</v>
      </c>
      <c r="AL123" s="1029"/>
      <c r="AM123" s="1029"/>
      <c r="AN123" s="1029"/>
      <c r="AO123" s="1030"/>
      <c r="AP123" s="1032" t="s">
        <v>432</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468</v>
      </c>
      <c r="BP123" s="1076"/>
      <c r="BQ123" s="1135">
        <v>7367070</v>
      </c>
      <c r="BR123" s="1136"/>
      <c r="BS123" s="1136"/>
      <c r="BT123" s="1136"/>
      <c r="BU123" s="1136"/>
      <c r="BV123" s="1136">
        <v>7677037</v>
      </c>
      <c r="BW123" s="1136"/>
      <c r="BX123" s="1136"/>
      <c r="BY123" s="1136"/>
      <c r="BZ123" s="1136"/>
      <c r="CA123" s="1136">
        <v>7724352</v>
      </c>
      <c r="CB123" s="1136"/>
      <c r="CC123" s="1136"/>
      <c r="CD123" s="1136"/>
      <c r="CE123" s="1136"/>
      <c r="CF123" s="1069"/>
      <c r="CG123" s="1070"/>
      <c r="CH123" s="1070"/>
      <c r="CI123" s="1070"/>
      <c r="CJ123" s="1071"/>
      <c r="CK123" s="1080"/>
      <c r="CL123" s="1081"/>
      <c r="CM123" s="1081"/>
      <c r="CN123" s="1081"/>
      <c r="CO123" s="1082"/>
      <c r="CP123" s="1090" t="s">
        <v>469</v>
      </c>
      <c r="CQ123" s="1091"/>
      <c r="CR123" s="1091"/>
      <c r="CS123" s="1091"/>
      <c r="CT123" s="1091"/>
      <c r="CU123" s="1091"/>
      <c r="CV123" s="1091"/>
      <c r="CW123" s="1091"/>
      <c r="CX123" s="1091"/>
      <c r="CY123" s="1091"/>
      <c r="CZ123" s="1091"/>
      <c r="DA123" s="1091"/>
      <c r="DB123" s="1091"/>
      <c r="DC123" s="1091"/>
      <c r="DD123" s="1091"/>
      <c r="DE123" s="1091"/>
      <c r="DF123" s="1092"/>
      <c r="DG123" s="1028" t="s">
        <v>432</v>
      </c>
      <c r="DH123" s="1029"/>
      <c r="DI123" s="1029"/>
      <c r="DJ123" s="1029"/>
      <c r="DK123" s="1030"/>
      <c r="DL123" s="1031" t="s">
        <v>122</v>
      </c>
      <c r="DM123" s="1029"/>
      <c r="DN123" s="1029"/>
      <c r="DO123" s="1029"/>
      <c r="DP123" s="1030"/>
      <c r="DQ123" s="1031" t="s">
        <v>122</v>
      </c>
      <c r="DR123" s="1029"/>
      <c r="DS123" s="1029"/>
      <c r="DT123" s="1029"/>
      <c r="DU123" s="1030"/>
      <c r="DV123" s="1032" t="s">
        <v>432</v>
      </c>
      <c r="DW123" s="1033"/>
      <c r="DX123" s="1033"/>
      <c r="DY123" s="1033"/>
      <c r="DZ123" s="1034"/>
    </row>
    <row r="124" spans="1:130" s="226" customFormat="1" ht="26.25" customHeight="1" thickBot="1" x14ac:dyDescent="0.25">
      <c r="A124" s="1129"/>
      <c r="B124" s="1016"/>
      <c r="C124" s="986" t="s">
        <v>454</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432</v>
      </c>
      <c r="AB124" s="1029"/>
      <c r="AC124" s="1029"/>
      <c r="AD124" s="1029"/>
      <c r="AE124" s="1030"/>
      <c r="AF124" s="1031" t="s">
        <v>432</v>
      </c>
      <c r="AG124" s="1029"/>
      <c r="AH124" s="1029"/>
      <c r="AI124" s="1029"/>
      <c r="AJ124" s="1030"/>
      <c r="AK124" s="1031" t="s">
        <v>432</v>
      </c>
      <c r="AL124" s="1029"/>
      <c r="AM124" s="1029"/>
      <c r="AN124" s="1029"/>
      <c r="AO124" s="1030"/>
      <c r="AP124" s="1032" t="s">
        <v>122</v>
      </c>
      <c r="AQ124" s="1033"/>
      <c r="AR124" s="1033"/>
      <c r="AS124" s="1033"/>
      <c r="AT124" s="1034"/>
      <c r="AU124" s="1131" t="s">
        <v>470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19.7</v>
      </c>
      <c r="BR124" s="1098"/>
      <c r="BS124" s="1098"/>
      <c r="BT124" s="1098"/>
      <c r="BU124" s="1098"/>
      <c r="BV124" s="1098">
        <v>0.9</v>
      </c>
      <c r="BW124" s="1098"/>
      <c r="BX124" s="1098"/>
      <c r="BY124" s="1098"/>
      <c r="BZ124" s="1098"/>
      <c r="CA124" s="1098" t="s">
        <v>122</v>
      </c>
      <c r="CB124" s="1098"/>
      <c r="CC124" s="1098"/>
      <c r="CD124" s="1098"/>
      <c r="CE124" s="1098"/>
      <c r="CF124" s="1099"/>
      <c r="CG124" s="1100"/>
      <c r="CH124" s="1100"/>
      <c r="CI124" s="1100"/>
      <c r="CJ124" s="1101"/>
      <c r="CK124" s="1083"/>
      <c r="CL124" s="1083"/>
      <c r="CM124" s="1083"/>
      <c r="CN124" s="1083"/>
      <c r="CO124" s="1084"/>
      <c r="CP124" s="1090" t="s">
        <v>471</v>
      </c>
      <c r="CQ124" s="1091"/>
      <c r="CR124" s="1091"/>
      <c r="CS124" s="1091"/>
      <c r="CT124" s="1091"/>
      <c r="CU124" s="1091"/>
      <c r="CV124" s="1091"/>
      <c r="CW124" s="1091"/>
      <c r="CX124" s="1091"/>
      <c r="CY124" s="1091"/>
      <c r="CZ124" s="1091"/>
      <c r="DA124" s="1091"/>
      <c r="DB124" s="1091"/>
      <c r="DC124" s="1091"/>
      <c r="DD124" s="1091"/>
      <c r="DE124" s="1091"/>
      <c r="DF124" s="1092"/>
      <c r="DG124" s="1075" t="s">
        <v>122</v>
      </c>
      <c r="DH124" s="1054"/>
      <c r="DI124" s="1054"/>
      <c r="DJ124" s="1054"/>
      <c r="DK124" s="1055"/>
      <c r="DL124" s="1053" t="s">
        <v>122</v>
      </c>
      <c r="DM124" s="1054"/>
      <c r="DN124" s="1054"/>
      <c r="DO124" s="1054"/>
      <c r="DP124" s="1055"/>
      <c r="DQ124" s="1053" t="s">
        <v>122</v>
      </c>
      <c r="DR124" s="1054"/>
      <c r="DS124" s="1054"/>
      <c r="DT124" s="1054"/>
      <c r="DU124" s="1055"/>
      <c r="DV124" s="1056" t="s">
        <v>432</v>
      </c>
      <c r="DW124" s="1057"/>
      <c r="DX124" s="1057"/>
      <c r="DY124" s="1057"/>
      <c r="DZ124" s="1058"/>
    </row>
    <row r="125" spans="1:130" s="226" customFormat="1" ht="26.25" customHeight="1" x14ac:dyDescent="0.2">
      <c r="A125" s="1129"/>
      <c r="B125" s="1016"/>
      <c r="C125" s="986" t="s">
        <v>456</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122</v>
      </c>
      <c r="AB125" s="1029"/>
      <c r="AC125" s="1029"/>
      <c r="AD125" s="1029"/>
      <c r="AE125" s="1030"/>
      <c r="AF125" s="1031" t="s">
        <v>122</v>
      </c>
      <c r="AG125" s="1029"/>
      <c r="AH125" s="1029"/>
      <c r="AI125" s="1029"/>
      <c r="AJ125" s="1030"/>
      <c r="AK125" s="1031" t="s">
        <v>432</v>
      </c>
      <c r="AL125" s="1029"/>
      <c r="AM125" s="1029"/>
      <c r="AN125" s="1029"/>
      <c r="AO125" s="1030"/>
      <c r="AP125" s="1032" t="s">
        <v>122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472</v>
      </c>
      <c r="CL125" s="1078"/>
      <c r="CM125" s="1078"/>
      <c r="CN125" s="1078"/>
      <c r="CO125" s="1079"/>
      <c r="CP125" s="1010" t="s">
        <v>473</v>
      </c>
      <c r="CQ125" s="959"/>
      <c r="CR125" s="959"/>
      <c r="CS125" s="959"/>
      <c r="CT125" s="959"/>
      <c r="CU125" s="959"/>
      <c r="CV125" s="959"/>
      <c r="CW125" s="959"/>
      <c r="CX125" s="959"/>
      <c r="CY125" s="959"/>
      <c r="CZ125" s="959"/>
      <c r="DA125" s="959"/>
      <c r="DB125" s="959"/>
      <c r="DC125" s="959"/>
      <c r="DD125" s="959"/>
      <c r="DE125" s="959"/>
      <c r="DF125" s="960"/>
      <c r="DG125" s="996" t="s">
        <v>432</v>
      </c>
      <c r="DH125" s="997"/>
      <c r="DI125" s="997"/>
      <c r="DJ125" s="997"/>
      <c r="DK125" s="997"/>
      <c r="DL125" s="997" t="s">
        <v>122</v>
      </c>
      <c r="DM125" s="997"/>
      <c r="DN125" s="997"/>
      <c r="DO125" s="997"/>
      <c r="DP125" s="997"/>
      <c r="DQ125" s="997" t="s">
        <v>122</v>
      </c>
      <c r="DR125" s="997"/>
      <c r="DS125" s="997"/>
      <c r="DT125" s="997"/>
      <c r="DU125" s="997"/>
      <c r="DV125" s="998" t="s">
        <v>122</v>
      </c>
      <c r="DW125" s="998"/>
      <c r="DX125" s="998"/>
      <c r="DY125" s="998"/>
      <c r="DZ125" s="999"/>
    </row>
    <row r="126" spans="1:130" s="226" customFormat="1" ht="26.25" customHeight="1" thickBot="1" x14ac:dyDescent="0.25">
      <c r="A126" s="1129"/>
      <c r="B126" s="1016"/>
      <c r="C126" s="986" t="s">
        <v>458</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122</v>
      </c>
      <c r="AB126" s="1029"/>
      <c r="AC126" s="1029"/>
      <c r="AD126" s="1029"/>
      <c r="AE126" s="1030"/>
      <c r="AF126" s="1031" t="s">
        <v>122</v>
      </c>
      <c r="AG126" s="1029"/>
      <c r="AH126" s="1029"/>
      <c r="AI126" s="1029"/>
      <c r="AJ126" s="1030"/>
      <c r="AK126" s="1031" t="s">
        <v>122</v>
      </c>
      <c r="AL126" s="1029"/>
      <c r="AM126" s="1029"/>
      <c r="AN126" s="1029"/>
      <c r="AO126" s="1030"/>
      <c r="AP126" s="1032" t="s">
        <v>122</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474</v>
      </c>
      <c r="CQ126" s="1020"/>
      <c r="CR126" s="1020"/>
      <c r="CS126" s="1020"/>
      <c r="CT126" s="1020"/>
      <c r="CU126" s="1020"/>
      <c r="CV126" s="1020"/>
      <c r="CW126" s="1020"/>
      <c r="CX126" s="1020"/>
      <c r="CY126" s="1020"/>
      <c r="CZ126" s="1020"/>
      <c r="DA126" s="1020"/>
      <c r="DB126" s="1020"/>
      <c r="DC126" s="1020"/>
      <c r="DD126" s="1020"/>
      <c r="DE126" s="1020"/>
      <c r="DF126" s="1021"/>
      <c r="DG126" s="989" t="s">
        <v>432</v>
      </c>
      <c r="DH126" s="990"/>
      <c r="DI126" s="990"/>
      <c r="DJ126" s="990"/>
      <c r="DK126" s="990"/>
      <c r="DL126" s="990" t="s">
        <v>122</v>
      </c>
      <c r="DM126" s="990"/>
      <c r="DN126" s="990"/>
      <c r="DO126" s="990"/>
      <c r="DP126" s="990"/>
      <c r="DQ126" s="990" t="s">
        <v>122</v>
      </c>
      <c r="DR126" s="990"/>
      <c r="DS126" s="990"/>
      <c r="DT126" s="990"/>
      <c r="DU126" s="990"/>
      <c r="DV126" s="991" t="s">
        <v>122</v>
      </c>
      <c r="DW126" s="991"/>
      <c r="DX126" s="991"/>
      <c r="DY126" s="991"/>
      <c r="DZ126" s="992"/>
    </row>
    <row r="127" spans="1:130" s="226" customFormat="1" ht="26.25" customHeight="1" x14ac:dyDescent="0.2">
      <c r="A127" s="1130"/>
      <c r="B127" s="1018"/>
      <c r="C127" s="1072" t="s">
        <v>475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122</v>
      </c>
      <c r="AB127" s="1029"/>
      <c r="AC127" s="1029"/>
      <c r="AD127" s="1029"/>
      <c r="AE127" s="1030"/>
      <c r="AF127" s="1031" t="s">
        <v>122</v>
      </c>
      <c r="AG127" s="1029"/>
      <c r="AH127" s="1029"/>
      <c r="AI127" s="1029"/>
      <c r="AJ127" s="1030"/>
      <c r="AK127" s="1031" t="s">
        <v>122</v>
      </c>
      <c r="AL127" s="1029"/>
      <c r="AM127" s="1029"/>
      <c r="AN127" s="1029"/>
      <c r="AO127" s="1030"/>
      <c r="AP127" s="1032" t="s">
        <v>432</v>
      </c>
      <c r="AQ127" s="1033"/>
      <c r="AR127" s="1033"/>
      <c r="AS127" s="1033"/>
      <c r="AT127" s="1034"/>
      <c r="AU127" s="262"/>
      <c r="AV127" s="262"/>
      <c r="AW127" s="262"/>
      <c r="AX127" s="1102" t="s">
        <v>476</v>
      </c>
      <c r="AY127" s="1103"/>
      <c r="AZ127" s="1103"/>
      <c r="BA127" s="1103"/>
      <c r="BB127" s="1103"/>
      <c r="BC127" s="1103"/>
      <c r="BD127" s="1103"/>
      <c r="BE127" s="1104"/>
      <c r="BF127" s="1105" t="s">
        <v>477</v>
      </c>
      <c r="BG127" s="1103"/>
      <c r="BH127" s="1103"/>
      <c r="BI127" s="1103"/>
      <c r="BJ127" s="1103"/>
      <c r="BK127" s="1103"/>
      <c r="BL127" s="1104"/>
      <c r="BM127" s="1105" t="s">
        <v>478</v>
      </c>
      <c r="BN127" s="1103"/>
      <c r="BO127" s="1103"/>
      <c r="BP127" s="1103"/>
      <c r="BQ127" s="1103"/>
      <c r="BR127" s="1103"/>
      <c r="BS127" s="1104"/>
      <c r="BT127" s="1105" t="s">
        <v>479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480</v>
      </c>
      <c r="CQ127" s="1020"/>
      <c r="CR127" s="1020"/>
      <c r="CS127" s="1020"/>
      <c r="CT127" s="1020"/>
      <c r="CU127" s="1020"/>
      <c r="CV127" s="1020"/>
      <c r="CW127" s="1020"/>
      <c r="CX127" s="1020"/>
      <c r="CY127" s="1020"/>
      <c r="CZ127" s="1020"/>
      <c r="DA127" s="1020"/>
      <c r="DB127" s="1020"/>
      <c r="DC127" s="1020"/>
      <c r="DD127" s="1020"/>
      <c r="DE127" s="1020"/>
      <c r="DF127" s="1021"/>
      <c r="DG127" s="989" t="s">
        <v>122</v>
      </c>
      <c r="DH127" s="990"/>
      <c r="DI127" s="990"/>
      <c r="DJ127" s="990"/>
      <c r="DK127" s="990"/>
      <c r="DL127" s="990" t="s">
        <v>122</v>
      </c>
      <c r="DM127" s="990"/>
      <c r="DN127" s="990"/>
      <c r="DO127" s="990"/>
      <c r="DP127" s="990"/>
      <c r="DQ127" s="990" t="s">
        <v>432</v>
      </c>
      <c r="DR127" s="990"/>
      <c r="DS127" s="990"/>
      <c r="DT127" s="990"/>
      <c r="DU127" s="990"/>
      <c r="DV127" s="991" t="s">
        <v>122</v>
      </c>
      <c r="DW127" s="991"/>
      <c r="DX127" s="991"/>
      <c r="DY127" s="991"/>
      <c r="DZ127" s="992"/>
    </row>
    <row r="128" spans="1:130" s="226" customFormat="1" ht="26.25" customHeight="1" thickBot="1" x14ac:dyDescent="0.25">
      <c r="A128" s="1113" t="s">
        <v>481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482</v>
      </c>
      <c r="X128" s="1115"/>
      <c r="Y128" s="1115"/>
      <c r="Z128" s="1116"/>
      <c r="AA128" s="1117">
        <v>429</v>
      </c>
      <c r="AB128" s="1118"/>
      <c r="AC128" s="1118"/>
      <c r="AD128" s="1118"/>
      <c r="AE128" s="1119"/>
      <c r="AF128" s="1120" t="s">
        <v>122</v>
      </c>
      <c r="AG128" s="1118"/>
      <c r="AH128" s="1118"/>
      <c r="AI128" s="1118"/>
      <c r="AJ128" s="1119"/>
      <c r="AK128" s="1120" t="s">
        <v>122</v>
      </c>
      <c r="AL128" s="1118"/>
      <c r="AM128" s="1118"/>
      <c r="AN128" s="1118"/>
      <c r="AO128" s="1119"/>
      <c r="AP128" s="1121"/>
      <c r="AQ128" s="1122"/>
      <c r="AR128" s="1122"/>
      <c r="AS128" s="1122"/>
      <c r="AT128" s="1123"/>
      <c r="AU128" s="262"/>
      <c r="AV128" s="262"/>
      <c r="AW128" s="262"/>
      <c r="AX128" s="958" t="s">
        <v>483</v>
      </c>
      <c r="AY128" s="959"/>
      <c r="AZ128" s="959"/>
      <c r="BA128" s="959"/>
      <c r="BB128" s="959"/>
      <c r="BC128" s="959"/>
      <c r="BD128" s="959"/>
      <c r="BE128" s="960"/>
      <c r="BF128" s="1124" t="s">
        <v>122</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484</v>
      </c>
      <c r="CQ128" s="1107"/>
      <c r="CR128" s="1107"/>
      <c r="CS128" s="1107"/>
      <c r="CT128" s="1107"/>
      <c r="CU128" s="1107"/>
      <c r="CV128" s="1107"/>
      <c r="CW128" s="1107"/>
      <c r="CX128" s="1107"/>
      <c r="CY128" s="1107"/>
      <c r="CZ128" s="1107"/>
      <c r="DA128" s="1107"/>
      <c r="DB128" s="1107"/>
      <c r="DC128" s="1107"/>
      <c r="DD128" s="1107"/>
      <c r="DE128" s="1107"/>
      <c r="DF128" s="1108"/>
      <c r="DG128" s="1109" t="s">
        <v>122</v>
      </c>
      <c r="DH128" s="1110"/>
      <c r="DI128" s="1110"/>
      <c r="DJ128" s="1110"/>
      <c r="DK128" s="1110"/>
      <c r="DL128" s="1110">
        <v>4500</v>
      </c>
      <c r="DM128" s="1110"/>
      <c r="DN128" s="1110"/>
      <c r="DO128" s="1110"/>
      <c r="DP128" s="1110"/>
      <c r="DQ128" s="1110">
        <v>4500</v>
      </c>
      <c r="DR128" s="1110"/>
      <c r="DS128" s="1110"/>
      <c r="DT128" s="1110"/>
      <c r="DU128" s="1110"/>
      <c r="DV128" s="1111">
        <v>0.2</v>
      </c>
      <c r="DW128" s="1111"/>
      <c r="DX128" s="1111"/>
      <c r="DY128" s="1111"/>
      <c r="DZ128" s="1112"/>
    </row>
    <row r="129" spans="1:131" s="226" customFormat="1" ht="26.25" customHeight="1" x14ac:dyDescent="0.2">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485</v>
      </c>
      <c r="X129" s="1144"/>
      <c r="Y129" s="1144"/>
      <c r="Z129" s="1145"/>
      <c r="AA129" s="1028">
        <v>2979554</v>
      </c>
      <c r="AB129" s="1029"/>
      <c r="AC129" s="1029"/>
      <c r="AD129" s="1029"/>
      <c r="AE129" s="1030"/>
      <c r="AF129" s="1031">
        <v>2994156</v>
      </c>
      <c r="AG129" s="1029"/>
      <c r="AH129" s="1029"/>
      <c r="AI129" s="1029"/>
      <c r="AJ129" s="1030"/>
      <c r="AK129" s="1031">
        <v>2868607</v>
      </c>
      <c r="AL129" s="1029"/>
      <c r="AM129" s="1029"/>
      <c r="AN129" s="1029"/>
      <c r="AO129" s="1030"/>
      <c r="AP129" s="1146"/>
      <c r="AQ129" s="1147"/>
      <c r="AR129" s="1147"/>
      <c r="AS129" s="1147"/>
      <c r="AT129" s="1148"/>
      <c r="AU129" s="264"/>
      <c r="AV129" s="264"/>
      <c r="AW129" s="264"/>
      <c r="AX129" s="1137" t="s">
        <v>486</v>
      </c>
      <c r="AY129" s="1020"/>
      <c r="AZ129" s="1020"/>
      <c r="BA129" s="1020"/>
      <c r="BB129" s="1020"/>
      <c r="BC129" s="1020"/>
      <c r="BD129" s="1020"/>
      <c r="BE129" s="1021"/>
      <c r="BF129" s="1138" t="s">
        <v>122</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1000" t="s">
        <v>487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488</v>
      </c>
      <c r="X130" s="1144"/>
      <c r="Y130" s="1144"/>
      <c r="Z130" s="1145"/>
      <c r="AA130" s="1028">
        <v>496014</v>
      </c>
      <c r="AB130" s="1029"/>
      <c r="AC130" s="1029"/>
      <c r="AD130" s="1029"/>
      <c r="AE130" s="1030"/>
      <c r="AF130" s="1031">
        <v>530778</v>
      </c>
      <c r="AG130" s="1029"/>
      <c r="AH130" s="1029"/>
      <c r="AI130" s="1029"/>
      <c r="AJ130" s="1030"/>
      <c r="AK130" s="1031">
        <v>530450</v>
      </c>
      <c r="AL130" s="1029"/>
      <c r="AM130" s="1029"/>
      <c r="AN130" s="1029"/>
      <c r="AO130" s="1030"/>
      <c r="AP130" s="1146"/>
      <c r="AQ130" s="1147"/>
      <c r="AR130" s="1147"/>
      <c r="AS130" s="1147"/>
      <c r="AT130" s="1148"/>
      <c r="AU130" s="264"/>
      <c r="AV130" s="264"/>
      <c r="AW130" s="264"/>
      <c r="AX130" s="1137" t="s">
        <v>489</v>
      </c>
      <c r="AY130" s="1020"/>
      <c r="AZ130" s="1020"/>
      <c r="BA130" s="1020"/>
      <c r="BB130" s="1020"/>
      <c r="BC130" s="1020"/>
      <c r="BD130" s="1020"/>
      <c r="BE130" s="1021"/>
      <c r="BF130" s="1174">
        <v>12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490</v>
      </c>
      <c r="X131" s="1182"/>
      <c r="Y131" s="1182"/>
      <c r="Z131" s="1183"/>
      <c r="AA131" s="1075">
        <v>2483540</v>
      </c>
      <c r="AB131" s="1054"/>
      <c r="AC131" s="1054"/>
      <c r="AD131" s="1054"/>
      <c r="AE131" s="1055"/>
      <c r="AF131" s="1053">
        <v>2463378</v>
      </c>
      <c r="AG131" s="1054"/>
      <c r="AH131" s="1054"/>
      <c r="AI131" s="1054"/>
      <c r="AJ131" s="1055"/>
      <c r="AK131" s="1053">
        <v>2338157</v>
      </c>
      <c r="AL131" s="1054"/>
      <c r="AM131" s="1054"/>
      <c r="AN131" s="1054"/>
      <c r="AO131" s="1055"/>
      <c r="AP131" s="1184"/>
      <c r="AQ131" s="1185"/>
      <c r="AR131" s="1185"/>
      <c r="AS131" s="1185"/>
      <c r="AT131" s="1186"/>
      <c r="AU131" s="264"/>
      <c r="AV131" s="264"/>
      <c r="AW131" s="264"/>
      <c r="AX131" s="1156" t="s">
        <v>491</v>
      </c>
      <c r="AY131" s="1107"/>
      <c r="AZ131" s="1107"/>
      <c r="BA131" s="1107"/>
      <c r="BB131" s="1107"/>
      <c r="BC131" s="1107"/>
      <c r="BD131" s="1107"/>
      <c r="BE131" s="1108"/>
      <c r="BF131" s="1157" t="s">
        <v>122</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1163" t="s">
        <v>492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493</v>
      </c>
      <c r="W132" s="1167"/>
      <c r="X132" s="1167"/>
      <c r="Y132" s="1167"/>
      <c r="Z132" s="1168"/>
      <c r="AA132" s="1169">
        <v>11.34992793</v>
      </c>
      <c r="AB132" s="1170"/>
      <c r="AC132" s="1170"/>
      <c r="AD132" s="1170"/>
      <c r="AE132" s="1171"/>
      <c r="AF132" s="1172">
        <v>12.098305659999999</v>
      </c>
      <c r="AG132" s="1170"/>
      <c r="AH132" s="1170"/>
      <c r="AI132" s="1170"/>
      <c r="AJ132" s="1171"/>
      <c r="AK132" s="1172">
        <v>12.63469476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494</v>
      </c>
      <c r="W133" s="1150"/>
      <c r="X133" s="1150"/>
      <c r="Y133" s="1150"/>
      <c r="Z133" s="1151"/>
      <c r="AA133" s="1152">
        <v>11.1</v>
      </c>
      <c r="AB133" s="1153"/>
      <c r="AC133" s="1153"/>
      <c r="AD133" s="1153"/>
      <c r="AE133" s="1154"/>
      <c r="AF133" s="1152">
        <v>11.6</v>
      </c>
      <c r="AG133" s="1153"/>
      <c r="AH133" s="1153"/>
      <c r="AI133" s="1153"/>
      <c r="AJ133" s="1154"/>
      <c r="AK133" s="1152">
        <v>12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wBfT0CJJyeg4qxTQQg2Sx198Blbf59sTgJwn307jHqJkMjtCkRux70/Wc9gdFH8gfoCeMyylv35EfB3vcap1wg==" saltValue="QpEKUI6+keIMOHbKATPtP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election activeCell="AW52" sqref="AW52"/>
    </sheetView>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495</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wxq1mtF3LWnqjUSjIUucB+Z0dgDZoxe7vUHUB7Njc4CdnXvyseAnLqSKY0y/Qj8hCzDOsCK8ius9fAOkYGH2PA==" saltValue="Awazzic1eu8fTig8BWrC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Sbxevx9jkDjee0s/ueMTAnlUmbJoY4lY9trutA+T0KxsV8DODaW67BwesLibVZLEwt5tgliWPtcMXkQvXyG2fA==" saltValue="y58zWQ7V5bpDGs23CIr2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498</v>
      </c>
      <c r="AP7" s="283"/>
      <c r="AQ7" s="284" t="s">
        <v>499</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500</v>
      </c>
      <c r="AQ8" s="290" t="s">
        <v>501</v>
      </c>
      <c r="AR8" s="291" t="s">
        <v>502</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503</v>
      </c>
      <c r="AL9" s="1193"/>
      <c r="AM9" s="1193"/>
      <c r="AN9" s="1194"/>
      <c r="AO9" s="292">
        <v>827427</v>
      </c>
      <c r="AP9" s="292">
        <v>287002</v>
      </c>
      <c r="AQ9" s="293">
        <v>189734</v>
      </c>
      <c r="AR9" s="294">
        <v>51.3</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504</v>
      </c>
      <c r="AL10" s="1193"/>
      <c r="AM10" s="1193"/>
      <c r="AN10" s="1194"/>
      <c r="AO10" s="295">
        <v>40722</v>
      </c>
      <c r="AP10" s="295">
        <v>14125</v>
      </c>
      <c r="AQ10" s="296">
        <v>22180</v>
      </c>
      <c r="AR10" s="297">
        <v>-36.299999999999997</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505</v>
      </c>
      <c r="AL11" s="1193"/>
      <c r="AM11" s="1193"/>
      <c r="AN11" s="1194"/>
      <c r="AO11" s="295">
        <v>18976</v>
      </c>
      <c r="AP11" s="295">
        <v>6582</v>
      </c>
      <c r="AQ11" s="296">
        <v>28692</v>
      </c>
      <c r="AR11" s="297">
        <v>-77.099999999999994</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506</v>
      </c>
      <c r="AL12" s="1193"/>
      <c r="AM12" s="1193"/>
      <c r="AN12" s="1194"/>
      <c r="AO12" s="295">
        <v>24445</v>
      </c>
      <c r="AP12" s="295">
        <v>8479</v>
      </c>
      <c r="AQ12" s="296">
        <v>4806</v>
      </c>
      <c r="AR12" s="297">
        <v>76.400000000000006</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507</v>
      </c>
      <c r="AL13" s="1193"/>
      <c r="AM13" s="1193"/>
      <c r="AN13" s="1194"/>
      <c r="AO13" s="295" t="s">
        <v>508</v>
      </c>
      <c r="AP13" s="295" t="s">
        <v>508</v>
      </c>
      <c r="AQ13" s="296" t="s">
        <v>508</v>
      </c>
      <c r="AR13" s="297" t="s">
        <v>508</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509</v>
      </c>
      <c r="AL14" s="1193"/>
      <c r="AM14" s="1193"/>
      <c r="AN14" s="1194"/>
      <c r="AO14" s="295">
        <v>35656</v>
      </c>
      <c r="AP14" s="295">
        <v>12368</v>
      </c>
      <c r="AQ14" s="296">
        <v>8976</v>
      </c>
      <c r="AR14" s="297">
        <v>37.799999999999997</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510</v>
      </c>
      <c r="AL15" s="1193"/>
      <c r="AM15" s="1193"/>
      <c r="AN15" s="1194"/>
      <c r="AO15" s="295">
        <v>38800</v>
      </c>
      <c r="AP15" s="295">
        <v>13458</v>
      </c>
      <c r="AQ15" s="296">
        <v>4161</v>
      </c>
      <c r="AR15" s="297">
        <v>223.4</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511</v>
      </c>
      <c r="AL16" s="1196"/>
      <c r="AM16" s="1196"/>
      <c r="AN16" s="1197"/>
      <c r="AO16" s="295">
        <v>-69669</v>
      </c>
      <c r="AP16" s="295">
        <v>-24165</v>
      </c>
      <c r="AQ16" s="296">
        <v>-17989</v>
      </c>
      <c r="AR16" s="297">
        <v>34.299999999999997</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916357</v>
      </c>
      <c r="AP17" s="295">
        <v>317848</v>
      </c>
      <c r="AQ17" s="296">
        <v>240560</v>
      </c>
      <c r="AR17" s="297">
        <v>32.1</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516</v>
      </c>
      <c r="AL21" s="1188"/>
      <c r="AM21" s="1188"/>
      <c r="AN21" s="1189"/>
      <c r="AO21" s="307">
        <v>29.83</v>
      </c>
      <c r="AP21" s="308">
        <v>21.65</v>
      </c>
      <c r="AQ21" s="309">
        <v>8.18</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517</v>
      </c>
      <c r="AL22" s="1188"/>
      <c r="AM22" s="1188"/>
      <c r="AN22" s="1189"/>
      <c r="AO22" s="312">
        <v>92.2</v>
      </c>
      <c r="AP22" s="313">
        <v>95.4</v>
      </c>
      <c r="AQ22" s="314">
        <v>-3.2</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519</v>
      </c>
      <c r="AO27" s="273"/>
      <c r="AP27" s="273"/>
      <c r="AQ27" s="273"/>
      <c r="AR27" s="273"/>
      <c r="AS27" s="273"/>
      <c r="AT27" s="273"/>
    </row>
    <row r="28" spans="1:46" ht="16.2" x14ac:dyDescent="0.2">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498</v>
      </c>
      <c r="AP30" s="283"/>
      <c r="AQ30" s="284" t="s">
        <v>499</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500</v>
      </c>
      <c r="AQ31" s="290" t="s">
        <v>501</v>
      </c>
      <c r="AR31" s="291" t="s">
        <v>502</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522</v>
      </c>
      <c r="AL32" s="1204"/>
      <c r="AM32" s="1204"/>
      <c r="AN32" s="1205"/>
      <c r="AO32" s="322">
        <v>752820</v>
      </c>
      <c r="AP32" s="322">
        <v>261124</v>
      </c>
      <c r="AQ32" s="323">
        <v>139228</v>
      </c>
      <c r="AR32" s="324">
        <v>87.6</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523</v>
      </c>
      <c r="AL33" s="1204"/>
      <c r="AM33" s="1204"/>
      <c r="AN33" s="1205"/>
      <c r="AO33" s="322" t="s">
        <v>508</v>
      </c>
      <c r="AP33" s="322" t="s">
        <v>508</v>
      </c>
      <c r="AQ33" s="323" t="s">
        <v>508</v>
      </c>
      <c r="AR33" s="324" t="s">
        <v>508</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524</v>
      </c>
      <c r="AL34" s="1204"/>
      <c r="AM34" s="1204"/>
      <c r="AN34" s="1205"/>
      <c r="AO34" s="322" t="s">
        <v>508</v>
      </c>
      <c r="AP34" s="322" t="s">
        <v>508</v>
      </c>
      <c r="AQ34" s="323">
        <v>5</v>
      </c>
      <c r="AR34" s="324" t="s">
        <v>508</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525</v>
      </c>
      <c r="AL35" s="1204"/>
      <c r="AM35" s="1204"/>
      <c r="AN35" s="1205"/>
      <c r="AO35" s="322">
        <v>53231</v>
      </c>
      <c r="AP35" s="322">
        <v>18464</v>
      </c>
      <c r="AQ35" s="323">
        <v>32095</v>
      </c>
      <c r="AR35" s="324">
        <v>-42.5</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526</v>
      </c>
      <c r="AL36" s="1204"/>
      <c r="AM36" s="1204"/>
      <c r="AN36" s="1205"/>
      <c r="AO36" s="322">
        <v>19818</v>
      </c>
      <c r="AP36" s="322">
        <v>6874</v>
      </c>
      <c r="AQ36" s="323">
        <v>5254</v>
      </c>
      <c r="AR36" s="324">
        <v>30.8</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527</v>
      </c>
      <c r="AL37" s="1204"/>
      <c r="AM37" s="1204"/>
      <c r="AN37" s="1205"/>
      <c r="AO37" s="322" t="s">
        <v>508</v>
      </c>
      <c r="AP37" s="322" t="s">
        <v>508</v>
      </c>
      <c r="AQ37" s="323">
        <v>1384</v>
      </c>
      <c r="AR37" s="324" t="s">
        <v>508</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528</v>
      </c>
      <c r="AL38" s="1207"/>
      <c r="AM38" s="1207"/>
      <c r="AN38" s="1208"/>
      <c r="AO38" s="325" t="s">
        <v>508</v>
      </c>
      <c r="AP38" s="325" t="s">
        <v>508</v>
      </c>
      <c r="AQ38" s="326">
        <v>32</v>
      </c>
      <c r="AR38" s="314" t="s">
        <v>508</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529</v>
      </c>
      <c r="AL39" s="1207"/>
      <c r="AM39" s="1207"/>
      <c r="AN39" s="1208"/>
      <c r="AO39" s="322" t="s">
        <v>508</v>
      </c>
      <c r="AP39" s="322" t="s">
        <v>508</v>
      </c>
      <c r="AQ39" s="323">
        <v>-8131</v>
      </c>
      <c r="AR39" s="324" t="s">
        <v>508</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530</v>
      </c>
      <c r="AL40" s="1204"/>
      <c r="AM40" s="1204"/>
      <c r="AN40" s="1205"/>
      <c r="AO40" s="322">
        <v>-530450</v>
      </c>
      <c r="AP40" s="322">
        <v>-183992</v>
      </c>
      <c r="AQ40" s="323">
        <v>-126394</v>
      </c>
      <c r="AR40" s="324">
        <v>45.6</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295</v>
      </c>
      <c r="AL41" s="1210"/>
      <c r="AM41" s="1210"/>
      <c r="AN41" s="1211"/>
      <c r="AO41" s="322">
        <v>295419</v>
      </c>
      <c r="AP41" s="322">
        <v>102469</v>
      </c>
      <c r="AQ41" s="323">
        <v>43473</v>
      </c>
      <c r="AR41" s="324">
        <v>135.69999999999999</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498</v>
      </c>
      <c r="AN49" s="1200" t="s">
        <v>534</v>
      </c>
      <c r="AO49" s="1201"/>
      <c r="AP49" s="1201"/>
      <c r="AQ49" s="1201"/>
      <c r="AR49" s="1202"/>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535</v>
      </c>
      <c r="AO50" s="339" t="s">
        <v>536</v>
      </c>
      <c r="AP50" s="340" t="s">
        <v>537</v>
      </c>
      <c r="AQ50" s="341" t="s">
        <v>538</v>
      </c>
      <c r="AR50" s="342" t="s">
        <v>539</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2080626</v>
      </c>
      <c r="AN51" s="344">
        <v>663465</v>
      </c>
      <c r="AO51" s="345">
        <v>66.7</v>
      </c>
      <c r="AP51" s="346">
        <v>316331</v>
      </c>
      <c r="AQ51" s="347">
        <v>38.6</v>
      </c>
      <c r="AR51" s="348">
        <v>28.1</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644059</v>
      </c>
      <c r="AN52" s="352">
        <v>205376</v>
      </c>
      <c r="AO52" s="353">
        <v>7.7</v>
      </c>
      <c r="AP52" s="354">
        <v>106387</v>
      </c>
      <c r="AQ52" s="355">
        <v>22.8</v>
      </c>
      <c r="AR52" s="356">
        <v>-15.1</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1951077</v>
      </c>
      <c r="AN53" s="344">
        <v>638024</v>
      </c>
      <c r="AO53" s="345">
        <v>-3.8</v>
      </c>
      <c r="AP53" s="346">
        <v>333013</v>
      </c>
      <c r="AQ53" s="347">
        <v>5.3</v>
      </c>
      <c r="AR53" s="348">
        <v>-9.1</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948910</v>
      </c>
      <c r="AN54" s="352">
        <v>310304</v>
      </c>
      <c r="AO54" s="353">
        <v>51.1</v>
      </c>
      <c r="AP54" s="354">
        <v>126732</v>
      </c>
      <c r="AQ54" s="355">
        <v>19.100000000000001</v>
      </c>
      <c r="AR54" s="356">
        <v>32</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1813614</v>
      </c>
      <c r="AN55" s="344">
        <v>604337</v>
      </c>
      <c r="AO55" s="345">
        <v>-5.3</v>
      </c>
      <c r="AP55" s="346">
        <v>280458</v>
      </c>
      <c r="AQ55" s="347">
        <v>-15.8</v>
      </c>
      <c r="AR55" s="348">
        <v>10.5</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1121858</v>
      </c>
      <c r="AN56" s="352">
        <v>373828</v>
      </c>
      <c r="AO56" s="353">
        <v>20.5</v>
      </c>
      <c r="AP56" s="354">
        <v>127286</v>
      </c>
      <c r="AQ56" s="355">
        <v>0.4</v>
      </c>
      <c r="AR56" s="356">
        <v>20.100000000000001</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1911062</v>
      </c>
      <c r="AN57" s="344">
        <v>648917</v>
      </c>
      <c r="AO57" s="345">
        <v>7.4</v>
      </c>
      <c r="AP57" s="346">
        <v>291945</v>
      </c>
      <c r="AQ57" s="347">
        <v>4.0999999999999996</v>
      </c>
      <c r="AR57" s="348">
        <v>3.3</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1155003</v>
      </c>
      <c r="AN58" s="352">
        <v>392191</v>
      </c>
      <c r="AO58" s="353">
        <v>4.9000000000000004</v>
      </c>
      <c r="AP58" s="354">
        <v>127651</v>
      </c>
      <c r="AQ58" s="355">
        <v>0.3</v>
      </c>
      <c r="AR58" s="356">
        <v>4.5999999999999996</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1358730</v>
      </c>
      <c r="AN59" s="344">
        <v>471290</v>
      </c>
      <c r="AO59" s="345">
        <v>-27.4</v>
      </c>
      <c r="AP59" s="346">
        <v>291173</v>
      </c>
      <c r="AQ59" s="347">
        <v>-0.3</v>
      </c>
      <c r="AR59" s="348">
        <v>-27.1</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540347</v>
      </c>
      <c r="AN60" s="352">
        <v>187425</v>
      </c>
      <c r="AO60" s="353">
        <v>-52.2</v>
      </c>
      <c r="AP60" s="354">
        <v>119071</v>
      </c>
      <c r="AQ60" s="355">
        <v>-6.7</v>
      </c>
      <c r="AR60" s="356">
        <v>-45.5</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1823022</v>
      </c>
      <c r="AN61" s="359">
        <v>605207</v>
      </c>
      <c r="AO61" s="360">
        <v>7.5</v>
      </c>
      <c r="AP61" s="361">
        <v>302584</v>
      </c>
      <c r="AQ61" s="362">
        <v>6.4</v>
      </c>
      <c r="AR61" s="348">
        <v>1.1000000000000001</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882035</v>
      </c>
      <c r="AN62" s="352">
        <v>293825</v>
      </c>
      <c r="AO62" s="353">
        <v>6.4</v>
      </c>
      <c r="AP62" s="354">
        <v>121425</v>
      </c>
      <c r="AQ62" s="355">
        <v>7.2</v>
      </c>
      <c r="AR62" s="356">
        <v>-0.8</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7PSO/H+/WqiBppegvJpSQ3BtuLmVzn8Er4emO0XLR5TjiGq5OeRIsHY5FzARy+/YDIWNF3R71m+mU3gvcB/zHA==" saltValue="BQ+0Ph24kotiVhZOS4SK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80" zoomScaleNormal="80" zoomScaleSheetLayoutView="55" workbookViewId="0"/>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548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jq0DUxhO77jkEQzW7DKhwjV1g8wz1NtG1VNjbiH9/3npSnEVbtZhqdlGijMDSUFNFMZMd77JKwxp7TY6LkADEw==" saltValue="ST2CkosRU4qfwLpc/SZJ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80" zoomScaleNormal="80" zoomScaleSheetLayoutView="55" workbookViewId="0"/>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549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jVQYFfq+HipVeKvnbV9fKe8IAJvrcuhY6y3imOuPWcMpe35B6QgGEsVoR3yNFNk71VIav25dSNJhigSs7xRlBA==" saltValue="2dr+/FOnryZOwMWWp4Ed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2">
      <c r="B47" s="10"/>
      <c r="C47" s="1212" t="s">
        <v>3</v>
      </c>
      <c r="D47" s="1212"/>
      <c r="E47" s="1213"/>
      <c r="F47" s="11">
        <v>49.36</v>
      </c>
      <c r="G47" s="12">
        <v>59.53</v>
      </c>
      <c r="H47" s="12">
        <v>52.15</v>
      </c>
      <c r="I47" s="12">
        <v>54.81</v>
      </c>
      <c r="J47" s="13">
        <v>60.3</v>
      </c>
    </row>
    <row r="48" spans="2:10" ht="57.75" customHeight="1" x14ac:dyDescent="0.2">
      <c r="B48" s="14"/>
      <c r="C48" s="1214" t="s">
        <v>4</v>
      </c>
      <c r="D48" s="1214"/>
      <c r="E48" s="1215"/>
      <c r="F48" s="15">
        <v>10.81</v>
      </c>
      <c r="G48" s="16">
        <v>6.04</v>
      </c>
      <c r="H48" s="16">
        <v>5.73</v>
      </c>
      <c r="I48" s="16">
        <v>5.84</v>
      </c>
      <c r="J48" s="17">
        <v>5.67</v>
      </c>
    </row>
    <row r="49" spans="2:10" ht="57.75" customHeight="1" thickBot="1" x14ac:dyDescent="0.25">
      <c r="B49" s="18"/>
      <c r="C49" s="1216" t="s">
        <v>5</v>
      </c>
      <c r="D49" s="1216"/>
      <c r="E49" s="1217"/>
      <c r="F49" s="19">
        <v>0.37</v>
      </c>
      <c r="G49" s="20" t="s">
        <v>555</v>
      </c>
      <c r="H49" s="20" t="s">
        <v>556</v>
      </c>
      <c r="I49" s="20">
        <v>0.18</v>
      </c>
      <c r="J49" s="21" t="s">
        <v>557</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Kwsq52BhotnnvGPSmGIZZTQDGZfHI4O2hYlLVZofJc3+YCxWjzmwi6Y05zN4suW7liEpgFuXeDFpRF7Z/gjRsg==" saltValue="F+beW6KyJ6HEqy2bTjGG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竹田 元洋</cp:lastModifiedBy>
  <cp:lastPrinted>2019-11-01T02:14:01Z</cp:lastPrinted>
  <dcterms:created xsi:type="dcterms:W3CDTF">2019-02-14T05:22:04Z</dcterms:created>
  <dcterms:modified xsi:type="dcterms:W3CDTF">2019-11-01T04:03:39Z</dcterms:modified>
  <cp:category/>
</cp:coreProperties>
</file>