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mc:AlternateContent xmlns:mc="http://schemas.openxmlformats.org/markup-compatibility/2006">
    <mc:Choice Requires="x15">
      <x15ac:absPath xmlns:x15ac="http://schemas.microsoft.com/office/spreadsheetml/2010/11/ac" url="C:\Users\1038\Desktop\"/>
    </mc:Choice>
  </mc:AlternateContent>
  <xr:revisionPtr revIDLastSave="0" documentId="8_{5811629C-35D5-45C1-B3E4-E6937639AC0F}" xr6:coauthVersionLast="33" xr6:coauthVersionMax="33" xr10:uidLastSave="{00000000-0000-0000-0000-000000000000}"/>
  <workbookProtection workbookAlgorithmName="SHA-512" workbookHashValue="rr4ZZ06WIcfiXD1LzelrZ4iidq4gUDfkJ62Kr6Fshw0bFFHUUgWR6AU4kUT5Yav/jHXxrugcHdAmm+YOmkXCJA==" workbookSaltValue="pIKsdtr1BTR7xmkeUiWJHw=="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<sst xmlns="http://schemas.openxmlformats.org/spreadsheetml/2006/main" count="232" uniqueCount="120">
  <si>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</si>
  <si>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</si>
  <si>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</si>
  <si>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</si>
  <si>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</si>
  <si>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</si>
  <si>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</si>
  <si>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</si>
  <si>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</si>
  <si>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</si>
  <si>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</si>
  <si>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</si>
  <si>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</si>
  <si>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</si>
  <si>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</si>
  <si>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</si>
  <si>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</si>
  <si>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</si>
  <si>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</si>
  <si>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</si>
  <si>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</si>
  <si>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</si>
  <si>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</si>
  <si>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</si>
  <si>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</si>
  <si>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</si>
  <si>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</si>
  <si>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</si>
  <si>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</si>
  <si>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</si>
  <si>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</si>
  <si>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</si>
  <si>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</si>
  <si>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</si>
  <si>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</si>
  <si>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</si>
  <si>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</si>
  <si>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</si>
  <si>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</si>
  <si>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</si>
  <si>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</si>
  <si>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</si>
  <si>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</si>
  <si>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</si>
  <si>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</si>
  <si>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</si>
  <si>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</si>
  <si>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</si>
  <si>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</si>
  <si>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</si>
  <si>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</si>
  <si>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</si>
  <si>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</si>
  <si>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</si>
  <si>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</si>
  <si>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</si>
  <si>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</si>
  <si>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</si>
  <si>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</si>
  <si>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</si>
  <si>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</si>
  <si>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</si>
  <si>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</si>
  <si>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</si>
  <si>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</si>
  <si>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</si>
  <si>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</si>
  <si>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</si>
  <si>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</si>
  <si>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</si>
  <si>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</si>
  <si>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</si>
  <si>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</si>
  <si>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</si>
  <si>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</si>
  <si>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</si>
  <si>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</si>
  <si>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</si>
  <si>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</si>
  <si>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</si>
  <si>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</si>
  <si>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</si>
  <si>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</si>
  <si>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</si>
  <si>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</si>
  <si>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</si>
  <si>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</si>
  <si>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</si>
  <si>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</si>
  <si>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</si>
  <si>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</si>
  <si>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</si>
  <si>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</si>
  <si>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</si>
  <si>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</si>
  <si>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</si>
  <si>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</si>
  <si>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</si>
  <si>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</si>
  <si>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</si>
  <si>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</si>
  <si>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</si>
  <si>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</si>
  <si>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</si>
  <si>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</si>
  <si>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西都市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</si>
  <si>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</si>
  <si>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</si>
  <si>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</si>
  <si>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</si>
  <si>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</si>
  <si>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</si>
  <si>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</si>
  <si>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</si>
  <si>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</si>
  <si>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</si>
  <si>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</si>
  <si>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「有形固定資産減価償却率」及び「管路経年化率」は平均と比べ低くなっていますが、昭和50年代に布設された管路が順次法定耐用年数を迎えることから、共に増加していくこととなります。
　「管路更新率」は平均を僅かに上回っているものの、単独工事での布設替は財政的な負担が多大であるため、道路改良工事等に合わせ耐震管への布設替を行っている現状です。</t>
    <rPh sb="14" eb="15">
      <t>オヨ</t>
    </rPh>
    <rPh sb="17" eb="19">
      <t>カンロ</t>
    </rPh>
    <rPh sb="19" eb="22">
      <t>ケイネンカ</t>
    </rPh>
    <rPh sb="22" eb="23">
      <t>リツ</t>
    </rPh>
    <rPh sb="25" eb="27">
      <t>ヘイキン</t>
    </rPh>
    <rPh sb="28" eb="29">
      <t>クラ</t>
    </rPh>
    <rPh sb="30" eb="31">
      <t>ヒク</t>
    </rPh>
    <rPh sb="40" eb="42">
      <t>ショウワ</t>
    </rPh>
    <rPh sb="44" eb="46">
      <t>ネンダイ</t>
    </rPh>
    <rPh sb="47" eb="49">
      <t>フセツ</t>
    </rPh>
    <rPh sb="52" eb="54">
      <t>カンロ</t>
    </rPh>
    <rPh sb="55" eb="57">
      <t>ジュンジ</t>
    </rPh>
    <rPh sb="57" eb="59">
      <t>ホウテイ</t>
    </rPh>
    <rPh sb="59" eb="61">
      <t>タイヨウ</t>
    </rPh>
    <rPh sb="61" eb="63">
      <t>ネンスウ</t>
    </rPh>
    <rPh sb="64" eb="65">
      <t>ムカ</t>
    </rPh>
    <rPh sb="72" eb="73">
      <t>トモ</t>
    </rPh>
    <rPh sb="74" eb="76">
      <t>ゾウカ</t>
    </rPh>
    <rPh sb="91" eb="93">
      <t>カンロ</t>
    </rPh>
    <rPh sb="93" eb="95">
      <t>コウシン</t>
    </rPh>
    <rPh sb="95" eb="96">
      <t>リツ</t>
    </rPh>
    <rPh sb="101" eb="102">
      <t>ワズ</t>
    </rPh>
    <rPh sb="104" eb="106">
      <t>ウワマワ</t>
    </rPh>
    <rPh sb="116" eb="118">
      <t>コウジ</t>
    </rPh>
    <rPh sb="126" eb="127">
      <t>テキ</t>
    </rPh>
    <rPh sb="131" eb="133">
      <t>タダイ</t>
    </rPh>
    <rPh sb="145" eb="146">
      <t>トウ</t>
    </rPh>
    <rPh sb="164" eb="166">
      <t>ゲンジョウ</t>
    </rPh>
    <phoneticPr fontId="4"/>
  </si>
  <si>
    <r>
      <t>　経営状況については、経常収支比率・給水原価のみを見ると経営は安定しているように見えますが、平均と比べ流動比率が低く企業債残高対給水収益比率が高いことから、今後の施設更新等の財源確保並びに料金改定について検討する必要があります。
　なお</t>
    </r>
    <r>
      <rPr>
        <sz val="11"/>
        <rFont val="ＭＳ ゴシック"/>
        <family val="3"/>
        <charset val="128"/>
      </rPr>
      <t>、施設の更新には多大な費用を要することから、国庫補助金及び企業債等の活用を含め重要度・優先度を踏まえた更新投資の平準化を図り、中長期的財政収支に基づき計画的・効率的に施設の更新を行うため、経営戦略の策定を予定しています。</t>
    </r>
    <r>
      <rPr>
        <sz val="11"/>
        <color theme="1"/>
        <rFont val="ＭＳ ゴシック"/>
        <family val="3"/>
        <charset val="128"/>
      </rPr>
      <t xml:space="preserve">
</t>
    </r>
    <rPh sb="1" eb="3">
      <t>ケイエイ</t>
    </rPh>
    <rPh sb="3" eb="5">
      <t>ジョウキョウ</t>
    </rPh>
    <rPh sb="11" eb="13">
      <t>ケイジョウ</t>
    </rPh>
    <rPh sb="13" eb="15">
      <t>シュウシ</t>
    </rPh>
    <rPh sb="15" eb="17">
      <t>ヒリツ</t>
    </rPh>
    <rPh sb="18" eb="20">
      <t>キュウスイ</t>
    </rPh>
    <rPh sb="20" eb="22">
      <t>ゲンカ</t>
    </rPh>
    <rPh sb="25" eb="26">
      <t>ミ</t>
    </rPh>
    <rPh sb="28" eb="30">
      <t>ケイエイ</t>
    </rPh>
    <rPh sb="46" eb="48">
      <t>ヘイキン</t>
    </rPh>
    <rPh sb="49" eb="50">
      <t>クラ</t>
    </rPh>
    <rPh sb="51" eb="53">
      <t>リュウドウ</t>
    </rPh>
    <rPh sb="53" eb="55">
      <t>ヒリツ</t>
    </rPh>
    <rPh sb="56" eb="57">
      <t>ヒク</t>
    </rPh>
    <rPh sb="58" eb="60">
      <t>キギョウ</t>
    </rPh>
    <rPh sb="60" eb="61">
      <t>サイ</t>
    </rPh>
    <rPh sb="61" eb="63">
      <t>ザンダカ</t>
    </rPh>
    <rPh sb="63" eb="64">
      <t>タイ</t>
    </rPh>
    <rPh sb="64" eb="66">
      <t>キュウスイ</t>
    </rPh>
    <rPh sb="66" eb="68">
      <t>シュウエキ</t>
    </rPh>
    <rPh sb="68" eb="70">
      <t>ヒリツ</t>
    </rPh>
    <rPh sb="71" eb="72">
      <t>タカ</t>
    </rPh>
    <rPh sb="78" eb="80">
      <t>コンゴ</t>
    </rPh>
    <rPh sb="81" eb="83">
      <t>シセツ</t>
    </rPh>
    <rPh sb="83" eb="85">
      <t>コウシン</t>
    </rPh>
    <rPh sb="85" eb="86">
      <t>トウ</t>
    </rPh>
    <rPh sb="87" eb="89">
      <t>ザイゲン</t>
    </rPh>
    <rPh sb="89" eb="91">
      <t>カクホ</t>
    </rPh>
    <rPh sb="91" eb="92">
      <t>ナラ</t>
    </rPh>
    <rPh sb="94" eb="96">
      <t>リョウキン</t>
    </rPh>
    <rPh sb="96" eb="98">
      <t>カイテイ</t>
    </rPh>
    <rPh sb="102" eb="104">
      <t>ケントウ</t>
    </rPh>
    <rPh sb="106" eb="108">
      <t>ヒツヨウ</t>
    </rPh>
    <rPh sb="119" eb="121">
      <t>シセツ</t>
    </rPh>
    <rPh sb="122" eb="124">
      <t>コウシン</t>
    </rPh>
    <rPh sb="126" eb="128">
      <t>タダイ</t>
    </rPh>
    <rPh sb="129" eb="131">
      <t>ヒヨウ</t>
    </rPh>
    <rPh sb="132" eb="133">
      <t>ヨウ</t>
    </rPh>
    <rPh sb="178" eb="179">
      <t>ハカ</t>
    </rPh>
    <rPh sb="181" eb="184">
      <t>チュウチョウキ</t>
    </rPh>
    <rPh sb="184" eb="185">
      <t>テキ</t>
    </rPh>
    <rPh sb="185" eb="187">
      <t>ザイセイ</t>
    </rPh>
    <rPh sb="187" eb="189">
      <t>シュウシ</t>
    </rPh>
    <rPh sb="190" eb="191">
      <t>モト</t>
    </rPh>
    <rPh sb="193" eb="196">
      <t>ケイカクテキ</t>
    </rPh>
    <rPh sb="197" eb="200">
      <t>コウリツテキ</t>
    </rPh>
    <rPh sb="201" eb="203">
      <t>シセツ</t>
    </rPh>
    <rPh sb="204" eb="206">
      <t>コウシン</t>
    </rPh>
    <rPh sb="207" eb="208">
      <t>オコナ</t>
    </rPh>
    <rPh sb="212" eb="214">
      <t>ケイエイ</t>
    </rPh>
    <rPh sb="214" eb="216">
      <t>センリャク</t>
    </rPh>
    <rPh sb="217" eb="219">
      <t>サクテイ</t>
    </rPh>
    <rPh sb="220" eb="222">
      <t>ヨテイ</t>
    </rPh>
    <phoneticPr fontId="4"/>
  </si>
  <si>
    <t>「経常収支比率」は指標である100％以上で類似団体及び全国平均とほぼ同様の状況にあります。　「料金回収率」は100％を下回っておりますが、これは、簡易水道統合などによる費用の増加と考えられます。　　　　　　　　　　　　　　　　　　　　　「流動比率」は指標である100％を超えているものの平均を大きく下回っています。これは他団体に比べ現金預金が少なく企業債償還額が多いものと推測されます。
「企業債残高対給水収益比率」は、平成27年度から平成29年度までの簡易水道の上水道への統合に伴う起債残高の増加により平均を大きく上回っています。今後もこれに係る償還については統合による給水収益及び一般会計繰入金等の増加分を充てる予定としております。
　「施設利用率」は平均を大きく上回り、直近の最大稼働率は約85.29％、負荷率は約80.81％であり施設規模は適正な範囲にあると考えられます。
　「有収率」は僅かに減少しましたが、全国及び類似団体の平均の中間にあります。引き続き漏水調査等による早期発見・対応により有収率の向上を図り効率性を高める必要があります。</t>
    <rPh sb="34" eb="36">
      <t>ドウヨウ</t>
    </rPh>
    <rPh sb="37" eb="39">
      <t>ジョウキョウ</t>
    </rPh>
    <rPh sb="47" eb="49">
      <t>リョウキン</t>
    </rPh>
    <rPh sb="49" eb="52">
      <t>カイシュウリツ</t>
    </rPh>
    <rPh sb="59" eb="61">
      <t>シタマワ</t>
    </rPh>
    <rPh sb="73" eb="75">
      <t>カンイ</t>
    </rPh>
    <rPh sb="75" eb="77">
      <t>スイドウ</t>
    </rPh>
    <rPh sb="77" eb="79">
      <t>トウゴウ</t>
    </rPh>
    <rPh sb="84" eb="86">
      <t>ヒヨウ</t>
    </rPh>
    <rPh sb="87" eb="89">
      <t>ゾウカ</t>
    </rPh>
    <rPh sb="90" eb="91">
      <t>カンガ</t>
    </rPh>
    <rPh sb="160" eb="161">
      <t>タ</t>
    </rPh>
    <rPh sb="161" eb="163">
      <t>ダンタイ</t>
    </rPh>
    <rPh sb="164" eb="165">
      <t>クラ</t>
    </rPh>
    <rPh sb="171" eb="172">
      <t>スク</t>
    </rPh>
    <rPh sb="174" eb="176">
      <t>キギョウ</t>
    </rPh>
    <rPh sb="176" eb="177">
      <t>サイ</t>
    </rPh>
    <rPh sb="177" eb="179">
      <t>ショウカン</t>
    </rPh>
    <rPh sb="179" eb="180">
      <t>ガク</t>
    </rPh>
    <rPh sb="181" eb="182">
      <t>オオ</t>
    </rPh>
    <rPh sb="186" eb="188">
      <t>スイソク</t>
    </rPh>
    <rPh sb="210" eb="212">
      <t>ヘイセイ</t>
    </rPh>
    <rPh sb="214" eb="216">
      <t>ネンド</t>
    </rPh>
    <rPh sb="218" eb="220">
      <t>ヘイセイ</t>
    </rPh>
    <rPh sb="222" eb="224">
      <t>ネンド</t>
    </rPh>
    <rPh sb="232" eb="235">
      <t>ジョウスイドウ</t>
    </rPh>
    <rPh sb="240" eb="241">
      <t>トモナ</t>
    </rPh>
    <rPh sb="242" eb="244">
      <t>キサイ</t>
    </rPh>
    <rPh sb="244" eb="246">
      <t>ザンダカ</t>
    </rPh>
    <rPh sb="247" eb="249">
      <t>ゾウカ</t>
    </rPh>
    <rPh sb="252" eb="254">
      <t>ヘイキン</t>
    </rPh>
    <rPh sb="255" eb="256">
      <t>オオ</t>
    </rPh>
    <rPh sb="258" eb="260">
      <t>ウワマワ</t>
    </rPh>
    <rPh sb="266" eb="268">
      <t>コンゴ</t>
    </rPh>
    <rPh sb="272" eb="273">
      <t>カカ</t>
    </rPh>
    <rPh sb="281" eb="283">
      <t>トウゴウ</t>
    </rPh>
    <rPh sb="290" eb="291">
      <t>オヨ</t>
    </rPh>
    <rPh sb="292" eb="294">
      <t>イッパン</t>
    </rPh>
    <rPh sb="294" eb="296">
      <t>カイケイ</t>
    </rPh>
    <rPh sb="296" eb="298">
      <t>クリイレ</t>
    </rPh>
    <rPh sb="298" eb="299">
      <t>キン</t>
    </rPh>
    <rPh sb="301" eb="304">
      <t>ゾウカブン</t>
    </rPh>
    <rPh sb="305" eb="306">
      <t>ア</t>
    </rPh>
    <rPh sb="308" eb="310">
      <t>ヨテイ</t>
    </rPh>
    <rPh sb="398" eb="399">
      <t>ワズ</t>
    </rPh>
    <rPh sb="401" eb="403">
      <t>ゲンショウ</t>
    </rPh>
    <rPh sb="409" eb="411">
      <t>ゼンコク</t>
    </rPh>
    <rPh sb="411" eb="412">
      <t>オヨ</t>
    </rPh>
    <rPh sb="421" eb="423">
      <t>チュウカン</t>
    </rPh>
    <rPh sb="429" eb="430">
      <t>ヒ</t>
    </rPh>
    <rPh sb="431" eb="432">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</si>
</sst>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1.29</c:v>
                </c:pt>
                <c:pt idx="1">
                  <c:v>1.1100000000000001</c:v>
                </c:pt>
                <c:pt idx="2">
                  <c:v>0.61</c:v>
                </c:pt>
                <c:pt idx="3">
                  <c:v>0.84</c:v>
                </c:pt>
                <c:pt idx="4">
                  <c:v>0.59</c:v>
                </c:pt>
              </c:numCache>
            </c:numRef>
          </c:val>
          <c:extLst>
            <c:ext xmlns:c16="http://schemas.microsoft.com/office/drawing/2014/chart" uri="{C3380CC4-5D6E-409C-BE32-E72D297353CC}">
              <c16:uniqueId val="{00000000-B198-4C6F-916B-2880AA84323A}"/>
            </c:ext>
          </c:extLst>
        </c:ser>
        <c:dLbls>
          <c:showLegendKey val="0"/>
          <c:showVal val="0"/>
          <c:showCatName val="0"/>
          <c:showSerName val="0"/>
          <c:showPercent val="0"/>
          <c:showBubbleSize val="0"/>
        </c:dLbls>
        <c:gapWidth val="150"/>
        <c:axId val="426006120"/>
        <c:axId val="42600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B198-4C6F-916B-2880AA84323A}"/>
            </c:ext>
          </c:extLst>
        </c:ser>
        <c:dLbls>
          <c:showLegendKey val="0"/>
          <c:showVal val="0"/>
          <c:showCatName val="0"/>
          <c:showSerName val="0"/>
          <c:showPercent val="0"/>
          <c:showBubbleSize val="0"/>
        </c:dLbls>
        <c:marker val="1"/>
        <c:smooth val="0"/>
        <c:axId val="426006120"/>
        <c:axId val="426006512"/>
      </c:lineChart>
      <c:dateAx>
        <c:axId val="426006120"/>
        <c:scaling>
          <c:orientation val="minMax"/>
        </c:scaling>
        <c:delete val="1"/>
        <c:axPos val="b"/>
        <c:numFmt formatCode="ge" sourceLinked="1"/>
        <c:majorTickMark val="none"/>
        <c:minorTickMark val="none"/>
        <c:tickLblPos val="none"/>
        <c:crossAx val="426006512"/>
        <c:crosses val="autoZero"/>
        <c:auto val="1"/>
        <c:lblOffset val="100"/>
        <c:baseTimeUnit val="years"/>
      </c:dateAx>
      <c:valAx>
        <c:axId val="42600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00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69.73</c:v>
                </c:pt>
                <c:pt idx="1">
                  <c:v>68.010000000000005</c:v>
                </c:pt>
                <c:pt idx="2">
                  <c:v>69.77</c:v>
                </c:pt>
                <c:pt idx="3">
                  <c:v>69.36</c:v>
                </c:pt>
                <c:pt idx="4">
                  <c:v>68.92</c:v>
                </c:pt>
              </c:numCache>
            </c:numRef>
          </c:val>
          <c:extLst>
            <c:ext xmlns:c16="http://schemas.microsoft.com/office/drawing/2014/chart" uri="{C3380CC4-5D6E-409C-BE32-E72D297353CC}">
              <c16:uniqueId val="{00000000-859F-482F-89B4-179DFEFC6421}"/>
            </c:ext>
          </c:extLst>
        </c:ser>
        <c:dLbls>
          <c:showLegendKey val="0"/>
          <c:showVal val="0"/>
          <c:showCatName val="0"/>
          <c:showSerName val="0"/>
          <c:showPercent val="0"/>
          <c:showBubbleSize val="0"/>
        </c:dLbls>
        <c:gapWidth val="150"/>
        <c:axId val="429574584"/>
        <c:axId val="42957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859F-482F-89B4-179DFEFC6421}"/>
            </c:ext>
          </c:extLst>
        </c:ser>
        <c:dLbls>
          <c:showLegendKey val="0"/>
          <c:showVal val="0"/>
          <c:showCatName val="0"/>
          <c:showSerName val="0"/>
          <c:showPercent val="0"/>
          <c:showBubbleSize val="0"/>
        </c:dLbls>
        <c:marker val="1"/>
        <c:smooth val="0"/>
        <c:axId val="429574584"/>
        <c:axId val="429574976"/>
      </c:lineChart>
      <c:dateAx>
        <c:axId val="429574584"/>
        <c:scaling>
          <c:orientation val="minMax"/>
        </c:scaling>
        <c:delete val="1"/>
        <c:axPos val="b"/>
        <c:numFmt formatCode="ge" sourceLinked="1"/>
        <c:majorTickMark val="none"/>
        <c:minorTickMark val="none"/>
        <c:tickLblPos val="none"/>
        <c:crossAx val="429574976"/>
        <c:crosses val="autoZero"/>
        <c:auto val="1"/>
        <c:lblOffset val="100"/>
        <c:baseTimeUnit val="years"/>
      </c:dateAx>
      <c:valAx>
        <c:axId val="4295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57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85.99</c:v>
                </c:pt>
                <c:pt idx="1">
                  <c:v>85.95</c:v>
                </c:pt>
                <c:pt idx="2">
                  <c:v>86.26</c:v>
                </c:pt>
                <c:pt idx="3">
                  <c:v>87.16</c:v>
                </c:pt>
                <c:pt idx="4">
                  <c:v>86.25</c:v>
                </c:pt>
              </c:numCache>
            </c:numRef>
          </c:val>
          <c:extLst>
            <c:ext xmlns:c16="http://schemas.microsoft.com/office/drawing/2014/chart" uri="{C3380CC4-5D6E-409C-BE32-E72D297353CC}">
              <c16:uniqueId val="{00000000-E049-45A5-BB62-D8A848B82198}"/>
            </c:ext>
          </c:extLst>
        </c:ser>
        <c:dLbls>
          <c:showLegendKey val="0"/>
          <c:showVal val="0"/>
          <c:showCatName val="0"/>
          <c:showSerName val="0"/>
          <c:showPercent val="0"/>
          <c:showBubbleSize val="0"/>
        </c:dLbls>
        <c:gapWidth val="150"/>
        <c:axId val="429575368"/>
        <c:axId val="42957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E049-45A5-BB62-D8A848B82198}"/>
            </c:ext>
          </c:extLst>
        </c:ser>
        <c:dLbls>
          <c:showLegendKey val="0"/>
          <c:showVal val="0"/>
          <c:showCatName val="0"/>
          <c:showSerName val="0"/>
          <c:showPercent val="0"/>
          <c:showBubbleSize val="0"/>
        </c:dLbls>
        <c:marker val="1"/>
        <c:smooth val="0"/>
        <c:axId val="429575368"/>
        <c:axId val="429571056"/>
      </c:lineChart>
      <c:dateAx>
        <c:axId val="429575368"/>
        <c:scaling>
          <c:orientation val="minMax"/>
        </c:scaling>
        <c:delete val="1"/>
        <c:axPos val="b"/>
        <c:numFmt formatCode="ge" sourceLinked="1"/>
        <c:majorTickMark val="none"/>
        <c:minorTickMark val="none"/>
        <c:tickLblPos val="none"/>
        <c:crossAx val="429571056"/>
        <c:crosses val="autoZero"/>
        <c:auto val="1"/>
        <c:lblOffset val="100"/>
        <c:baseTimeUnit val="years"/>
      </c:dateAx>
      <c:valAx>
        <c:axId val="42957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57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122.16</c:v>
                </c:pt>
                <c:pt idx="1">
                  <c:v>126.18</c:v>
                </c:pt>
                <c:pt idx="2">
                  <c:v>111.13</c:v>
                </c:pt>
                <c:pt idx="3">
                  <c:v>111.75</c:v>
                </c:pt>
                <c:pt idx="4">
                  <c:v>107.67</c:v>
                </c:pt>
              </c:numCache>
            </c:numRef>
          </c:val>
          <c:extLst>
            <c:ext xmlns:c16="http://schemas.microsoft.com/office/drawing/2014/chart" uri="{C3380CC4-5D6E-409C-BE32-E72D297353CC}">
              <c16:uniqueId val="{00000000-B389-4F37-9EDE-0987751F9B00}"/>
            </c:ext>
          </c:extLst>
        </c:ser>
        <c:dLbls>
          <c:showLegendKey val="0"/>
          <c:showVal val="0"/>
          <c:showCatName val="0"/>
          <c:showSerName val="0"/>
          <c:showPercent val="0"/>
          <c:showBubbleSize val="0"/>
        </c:dLbls>
        <c:gapWidth val="150"/>
        <c:axId val="426018272"/>
        <c:axId val="42601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B389-4F37-9EDE-0987751F9B00}"/>
            </c:ext>
          </c:extLst>
        </c:ser>
        <c:dLbls>
          <c:showLegendKey val="0"/>
          <c:showVal val="0"/>
          <c:showCatName val="0"/>
          <c:showSerName val="0"/>
          <c:showPercent val="0"/>
          <c:showBubbleSize val="0"/>
        </c:dLbls>
        <c:marker val="1"/>
        <c:smooth val="0"/>
        <c:axId val="426018272"/>
        <c:axId val="426019056"/>
      </c:lineChart>
      <c:dateAx>
        <c:axId val="426018272"/>
        <c:scaling>
          <c:orientation val="minMax"/>
        </c:scaling>
        <c:delete val="1"/>
        <c:axPos val="b"/>
        <c:numFmt formatCode="ge" sourceLinked="1"/>
        <c:majorTickMark val="none"/>
        <c:minorTickMark val="none"/>
        <c:tickLblPos val="none"/>
        <c:crossAx val="426019056"/>
        <c:crosses val="autoZero"/>
        <c:auto val="1"/>
        <c:lblOffset val="100"/>
        <c:baseTimeUnit val="years"/>
      </c:dateAx>
      <c:valAx>
        <c:axId val="426019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60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44.7</c:v>
                </c:pt>
                <c:pt idx="1">
                  <c:v>45.35</c:v>
                </c:pt>
                <c:pt idx="2">
                  <c:v>39.46</c:v>
                </c:pt>
                <c:pt idx="3">
                  <c:v>37.97</c:v>
                </c:pt>
                <c:pt idx="4">
                  <c:v>38.67</c:v>
                </c:pt>
              </c:numCache>
            </c:numRef>
          </c:val>
          <c:extLst>
            <c:ext xmlns:c16="http://schemas.microsoft.com/office/drawing/2014/chart" uri="{C3380CC4-5D6E-409C-BE32-E72D297353CC}">
              <c16:uniqueId val="{00000000-2362-4479-9B63-E5BD7EBD78B3}"/>
            </c:ext>
          </c:extLst>
        </c:ser>
        <c:dLbls>
          <c:showLegendKey val="0"/>
          <c:showVal val="0"/>
          <c:showCatName val="0"/>
          <c:showSerName val="0"/>
          <c:showPercent val="0"/>
          <c:showBubbleSize val="0"/>
        </c:dLbls>
        <c:gapWidth val="150"/>
        <c:axId val="330109240"/>
        <c:axId val="33011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2362-4479-9B63-E5BD7EBD78B3}"/>
            </c:ext>
          </c:extLst>
        </c:ser>
        <c:dLbls>
          <c:showLegendKey val="0"/>
          <c:showVal val="0"/>
          <c:showCatName val="0"/>
          <c:showSerName val="0"/>
          <c:showPercent val="0"/>
          <c:showBubbleSize val="0"/>
        </c:dLbls>
        <c:marker val="1"/>
        <c:smooth val="0"/>
        <c:axId val="330109240"/>
        <c:axId val="330116296"/>
      </c:lineChart>
      <c:dateAx>
        <c:axId val="330109240"/>
        <c:scaling>
          <c:orientation val="minMax"/>
        </c:scaling>
        <c:delete val="1"/>
        <c:axPos val="b"/>
        <c:numFmt formatCode="ge" sourceLinked="1"/>
        <c:majorTickMark val="none"/>
        <c:minorTickMark val="none"/>
        <c:tickLblPos val="none"/>
        <c:crossAx val="330116296"/>
        <c:crosses val="autoZero"/>
        <c:auto val="1"/>
        <c:lblOffset val="100"/>
        <c:baseTimeUnit val="years"/>
      </c:dateAx>
      <c:valAx>
        <c:axId val="33011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10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1.51</c:v>
                </c:pt>
                <c:pt idx="1">
                  <c:v>3.54</c:v>
                </c:pt>
                <c:pt idx="2">
                  <c:v>5.54</c:v>
                </c:pt>
                <c:pt idx="3">
                  <c:v>5.91</c:v>
                </c:pt>
                <c:pt idx="4">
                  <c:v>6.36</c:v>
                </c:pt>
              </c:numCache>
            </c:numRef>
          </c:val>
          <c:extLst>
            <c:ext xmlns:c16="http://schemas.microsoft.com/office/drawing/2014/chart" uri="{C3380CC4-5D6E-409C-BE32-E72D297353CC}">
              <c16:uniqueId val="{00000000-4891-45AE-9057-A3E41EF78020}"/>
            </c:ext>
          </c:extLst>
        </c:ser>
        <c:dLbls>
          <c:showLegendKey val="0"/>
          <c:showVal val="0"/>
          <c:showCatName val="0"/>
          <c:showSerName val="0"/>
          <c:showPercent val="0"/>
          <c:showBubbleSize val="0"/>
        </c:dLbls>
        <c:gapWidth val="150"/>
        <c:axId val="330115120"/>
        <c:axId val="33011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4891-45AE-9057-A3E41EF78020}"/>
            </c:ext>
          </c:extLst>
        </c:ser>
        <c:dLbls>
          <c:showLegendKey val="0"/>
          <c:showVal val="0"/>
          <c:showCatName val="0"/>
          <c:showSerName val="0"/>
          <c:showPercent val="0"/>
          <c:showBubbleSize val="0"/>
        </c:dLbls>
        <c:marker val="1"/>
        <c:smooth val="0"/>
        <c:axId val="330115120"/>
        <c:axId val="330110416"/>
      </c:lineChart>
      <c:dateAx>
        <c:axId val="330115120"/>
        <c:scaling>
          <c:orientation val="minMax"/>
        </c:scaling>
        <c:delete val="1"/>
        <c:axPos val="b"/>
        <c:numFmt formatCode="ge" sourceLinked="1"/>
        <c:majorTickMark val="none"/>
        <c:minorTickMark val="none"/>
        <c:tickLblPos val="none"/>
        <c:crossAx val="330110416"/>
        <c:crosses val="autoZero"/>
        <c:auto val="1"/>
        <c:lblOffset val="100"/>
        <c:baseTimeUnit val="years"/>
      </c:dateAx>
      <c:valAx>
        <c:axId val="33011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11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87-49A2-8F92-BBE668775106}"/>
            </c:ext>
          </c:extLst>
        </c:ser>
        <c:dLbls>
          <c:showLegendKey val="0"/>
          <c:showVal val="0"/>
          <c:showCatName val="0"/>
          <c:showSerName val="0"/>
          <c:showPercent val="0"/>
          <c:showBubbleSize val="0"/>
        </c:dLbls>
        <c:gapWidth val="150"/>
        <c:axId val="379755456"/>
        <c:axId val="37975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4187-49A2-8F92-BBE668775106}"/>
            </c:ext>
          </c:extLst>
        </c:ser>
        <c:dLbls>
          <c:showLegendKey val="0"/>
          <c:showVal val="0"/>
          <c:showCatName val="0"/>
          <c:showSerName val="0"/>
          <c:showPercent val="0"/>
          <c:showBubbleSize val="0"/>
        </c:dLbls>
        <c:marker val="1"/>
        <c:smooth val="0"/>
        <c:axId val="379755456"/>
        <c:axId val="379759376"/>
      </c:lineChart>
      <c:dateAx>
        <c:axId val="379755456"/>
        <c:scaling>
          <c:orientation val="minMax"/>
        </c:scaling>
        <c:delete val="1"/>
        <c:axPos val="b"/>
        <c:numFmt formatCode="ge" sourceLinked="1"/>
        <c:majorTickMark val="none"/>
        <c:minorTickMark val="none"/>
        <c:tickLblPos val="none"/>
        <c:crossAx val="379759376"/>
        <c:crosses val="autoZero"/>
        <c:auto val="1"/>
        <c:lblOffset val="100"/>
        <c:baseTimeUnit val="years"/>
      </c:dateAx>
      <c:valAx>
        <c:axId val="379759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975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652.61</c:v>
                </c:pt>
                <c:pt idx="1">
                  <c:v>175.23</c:v>
                </c:pt>
                <c:pt idx="2">
                  <c:v>179.61</c:v>
                </c:pt>
                <c:pt idx="3">
                  <c:v>188.7</c:v>
                </c:pt>
                <c:pt idx="4">
                  <c:v>201.54</c:v>
                </c:pt>
              </c:numCache>
            </c:numRef>
          </c:val>
          <c:extLst>
            <c:ext xmlns:c16="http://schemas.microsoft.com/office/drawing/2014/chart" uri="{C3380CC4-5D6E-409C-BE32-E72D297353CC}">
              <c16:uniqueId val="{00000000-EAFD-4D6B-A6EB-8016F7F26A27}"/>
            </c:ext>
          </c:extLst>
        </c:ser>
        <c:dLbls>
          <c:showLegendKey val="0"/>
          <c:showVal val="0"/>
          <c:showCatName val="0"/>
          <c:showSerName val="0"/>
          <c:showPercent val="0"/>
          <c:showBubbleSize val="0"/>
        </c:dLbls>
        <c:gapWidth val="150"/>
        <c:axId val="379757024"/>
        <c:axId val="37975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EAFD-4D6B-A6EB-8016F7F26A27}"/>
            </c:ext>
          </c:extLst>
        </c:ser>
        <c:dLbls>
          <c:showLegendKey val="0"/>
          <c:showVal val="0"/>
          <c:showCatName val="0"/>
          <c:showSerName val="0"/>
          <c:showPercent val="0"/>
          <c:showBubbleSize val="0"/>
        </c:dLbls>
        <c:marker val="1"/>
        <c:smooth val="0"/>
        <c:axId val="379757024"/>
        <c:axId val="379758200"/>
      </c:lineChart>
      <c:dateAx>
        <c:axId val="379757024"/>
        <c:scaling>
          <c:orientation val="minMax"/>
        </c:scaling>
        <c:delete val="1"/>
        <c:axPos val="b"/>
        <c:numFmt formatCode="ge" sourceLinked="1"/>
        <c:majorTickMark val="none"/>
        <c:minorTickMark val="none"/>
        <c:tickLblPos val="none"/>
        <c:crossAx val="379758200"/>
        <c:crosses val="autoZero"/>
        <c:auto val="1"/>
        <c:lblOffset val="100"/>
        <c:baseTimeUnit val="years"/>
      </c:dateAx>
      <c:valAx>
        <c:axId val="379758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975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431.33</c:v>
                </c:pt>
                <c:pt idx="1">
                  <c:v>401.84</c:v>
                </c:pt>
                <c:pt idx="2">
                  <c:v>490.72</c:v>
                </c:pt>
                <c:pt idx="3">
                  <c:v>587.4</c:v>
                </c:pt>
                <c:pt idx="4">
                  <c:v>576.33000000000004</c:v>
                </c:pt>
              </c:numCache>
            </c:numRef>
          </c:val>
          <c:extLst>
            <c:ext xmlns:c16="http://schemas.microsoft.com/office/drawing/2014/chart" uri="{C3380CC4-5D6E-409C-BE32-E72D297353CC}">
              <c16:uniqueId val="{00000000-E846-4D7F-8710-2E432BCE7414}"/>
            </c:ext>
          </c:extLst>
        </c:ser>
        <c:dLbls>
          <c:showLegendKey val="0"/>
          <c:showVal val="0"/>
          <c:showCatName val="0"/>
          <c:showSerName val="0"/>
          <c:showPercent val="0"/>
          <c:showBubbleSize val="0"/>
        </c:dLbls>
        <c:gapWidth val="150"/>
        <c:axId val="380776400"/>
        <c:axId val="380776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E846-4D7F-8710-2E432BCE7414}"/>
            </c:ext>
          </c:extLst>
        </c:ser>
        <c:dLbls>
          <c:showLegendKey val="0"/>
          <c:showVal val="0"/>
          <c:showCatName val="0"/>
          <c:showSerName val="0"/>
          <c:showPercent val="0"/>
          <c:showBubbleSize val="0"/>
        </c:dLbls>
        <c:marker val="1"/>
        <c:smooth val="0"/>
        <c:axId val="380776400"/>
        <c:axId val="380776792"/>
      </c:lineChart>
      <c:dateAx>
        <c:axId val="380776400"/>
        <c:scaling>
          <c:orientation val="minMax"/>
        </c:scaling>
        <c:delete val="1"/>
        <c:axPos val="b"/>
        <c:numFmt formatCode="ge" sourceLinked="1"/>
        <c:majorTickMark val="none"/>
        <c:minorTickMark val="none"/>
        <c:tickLblPos val="none"/>
        <c:crossAx val="380776792"/>
        <c:crosses val="autoZero"/>
        <c:auto val="1"/>
        <c:lblOffset val="100"/>
        <c:baseTimeUnit val="years"/>
      </c:dateAx>
      <c:valAx>
        <c:axId val="380776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077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112.4</c:v>
                </c:pt>
                <c:pt idx="1">
                  <c:v>120.11</c:v>
                </c:pt>
                <c:pt idx="2">
                  <c:v>102.99</c:v>
                </c:pt>
                <c:pt idx="3">
                  <c:v>102.04</c:v>
                </c:pt>
                <c:pt idx="4">
                  <c:v>97.69</c:v>
                </c:pt>
              </c:numCache>
            </c:numRef>
          </c:val>
          <c:extLst>
            <c:ext xmlns:c16="http://schemas.microsoft.com/office/drawing/2014/chart" uri="{C3380CC4-5D6E-409C-BE32-E72D297353CC}">
              <c16:uniqueId val="{00000000-4AFC-4AF2-91BE-F004873BF52E}"/>
            </c:ext>
          </c:extLst>
        </c:ser>
        <c:dLbls>
          <c:showLegendKey val="0"/>
          <c:showVal val="0"/>
          <c:showCatName val="0"/>
          <c:showSerName val="0"/>
          <c:showPercent val="0"/>
          <c:showBubbleSize val="0"/>
        </c:dLbls>
        <c:gapWidth val="150"/>
        <c:axId val="380526504"/>
        <c:axId val="38052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4AFC-4AF2-91BE-F004873BF52E}"/>
            </c:ext>
          </c:extLst>
        </c:ser>
        <c:dLbls>
          <c:showLegendKey val="0"/>
          <c:showVal val="0"/>
          <c:showCatName val="0"/>
          <c:showSerName val="0"/>
          <c:showPercent val="0"/>
          <c:showBubbleSize val="0"/>
        </c:dLbls>
        <c:marker val="1"/>
        <c:smooth val="0"/>
        <c:axId val="380526504"/>
        <c:axId val="380526896"/>
      </c:lineChart>
      <c:dateAx>
        <c:axId val="380526504"/>
        <c:scaling>
          <c:orientation val="minMax"/>
        </c:scaling>
        <c:delete val="1"/>
        <c:axPos val="b"/>
        <c:numFmt formatCode="ge" sourceLinked="1"/>
        <c:majorTickMark val="none"/>
        <c:minorTickMark val="none"/>
        <c:tickLblPos val="none"/>
        <c:crossAx val="380526896"/>
        <c:crosses val="autoZero"/>
        <c:auto val="1"/>
        <c:lblOffset val="100"/>
        <c:baseTimeUnit val="years"/>
      </c:dateAx>
      <c:valAx>
        <c:axId val="38052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52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134.29</c:v>
                </c:pt>
                <c:pt idx="1">
                  <c:v>126.36</c:v>
                </c:pt>
                <c:pt idx="2">
                  <c:v>147.63999999999999</c:v>
                </c:pt>
                <c:pt idx="3">
                  <c:v>149.69999999999999</c:v>
                </c:pt>
                <c:pt idx="4">
                  <c:v>156.63</c:v>
                </c:pt>
              </c:numCache>
            </c:numRef>
          </c:val>
          <c:extLst>
            <c:ext xmlns:c16="http://schemas.microsoft.com/office/drawing/2014/chart" uri="{C3380CC4-5D6E-409C-BE32-E72D297353CC}">
              <c16:uniqueId val="{00000000-694B-456C-A400-755A717A8EF0}"/>
            </c:ext>
          </c:extLst>
        </c:ser>
        <c:dLbls>
          <c:showLegendKey val="0"/>
          <c:showVal val="0"/>
          <c:showCatName val="0"/>
          <c:showSerName val="0"/>
          <c:showPercent val="0"/>
          <c:showBubbleSize val="0"/>
        </c:dLbls>
        <c:gapWidth val="150"/>
        <c:axId val="382887208"/>
        <c:axId val="42244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694B-456C-A400-755A717A8EF0}"/>
            </c:ext>
          </c:extLst>
        </c:ser>
        <c:dLbls>
          <c:showLegendKey val="0"/>
          <c:showVal val="0"/>
          <c:showCatName val="0"/>
          <c:showSerName val="0"/>
          <c:showPercent val="0"/>
          <c:showBubbleSize val="0"/>
        </c:dLbls>
        <c:marker val="1"/>
        <c:smooth val="0"/>
        <c:axId val="382887208"/>
        <c:axId val="422440576"/>
      </c:lineChart>
      <c:dateAx>
        <c:axId val="382887208"/>
        <c:scaling>
          <c:orientation val="minMax"/>
        </c:scaling>
        <c:delete val="1"/>
        <c:axPos val="b"/>
        <c:numFmt formatCode="ge" sourceLinked="1"/>
        <c:majorTickMark val="none"/>
        <c:minorTickMark val="none"/>
        <c:tickLblPos val="none"/>
        <c:crossAx val="422440576"/>
        <c:crosses val="autoZero"/>
        <c:auto val="1"/>
        <c:lblOffset val="100"/>
        <c:baseTimeUnit val="years"/>
      </c:dateAx>
      <c:valAx>
        <c:axId val="42244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88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D40"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西都市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2">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30867</v>
      </c>
      <c r="AM8" s="59"/>
      <c r="AN8" s="59"/>
      <c r="AO8" s="59"/>
      <c r="AP8" s="59"/>
      <c r="AQ8" s="59"/>
      <c r="AR8" s="59"/>
      <c r="AS8" s="59"/>
      <c r="AT8" s="50">
        <f>データ!$S$6</f>
        <v>438.79</v>
      </c>
      <c r="AU8" s="51"/>
      <c r="AV8" s="51"/>
      <c r="AW8" s="51"/>
      <c r="AX8" s="51"/>
      <c r="AY8" s="51"/>
      <c r="AZ8" s="51"/>
      <c r="BA8" s="51"/>
      <c r="BB8" s="52">
        <f>データ!$T$6</f>
        <v>70.349999999999994</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2">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2">
      <c r="A10" s="2"/>
      <c r="B10" s="50" t="str">
        <f>データ!$N$6</f>
        <v>-</v>
      </c>
      <c r="C10" s="51"/>
      <c r="D10" s="51"/>
      <c r="E10" s="51"/>
      <c r="F10" s="51"/>
      <c r="G10" s="51"/>
      <c r="H10" s="51"/>
      <c r="I10" s="50">
        <f>データ!$O$6</f>
        <v>62.51</v>
      </c>
      <c r="J10" s="51"/>
      <c r="K10" s="51"/>
      <c r="L10" s="51"/>
      <c r="M10" s="51"/>
      <c r="N10" s="51"/>
      <c r="O10" s="62"/>
      <c r="P10" s="52">
        <f>データ!$P$6</f>
        <v>83.98</v>
      </c>
      <c r="Q10" s="52"/>
      <c r="R10" s="52"/>
      <c r="S10" s="52"/>
      <c r="T10" s="52"/>
      <c r="U10" s="52"/>
      <c r="V10" s="52"/>
      <c r="W10" s="59">
        <f>データ!$Q$6</f>
        <v>2959</v>
      </c>
      <c r="X10" s="59"/>
      <c r="Y10" s="59"/>
      <c r="Z10" s="59"/>
      <c r="AA10" s="59"/>
      <c r="AB10" s="59"/>
      <c r="AC10" s="59"/>
      <c r="AD10" s="2"/>
      <c r="AE10" s="2"/>
      <c r="AF10" s="2"/>
      <c r="AG10" s="2"/>
      <c r="AH10" s="4"/>
      <c r="AI10" s="4"/>
      <c r="AJ10" s="4"/>
      <c r="AK10" s="4"/>
      <c r="AL10" s="59">
        <f>データ!$U$6</f>
        <v>24555</v>
      </c>
      <c r="AM10" s="59"/>
      <c r="AN10" s="59"/>
      <c r="AO10" s="59"/>
      <c r="AP10" s="59"/>
      <c r="AQ10" s="59"/>
      <c r="AR10" s="59"/>
      <c r="AS10" s="59"/>
      <c r="AT10" s="50">
        <f>データ!$V$6</f>
        <v>82.2</v>
      </c>
      <c r="AU10" s="51"/>
      <c r="AV10" s="51"/>
      <c r="AW10" s="51"/>
      <c r="AX10" s="51"/>
      <c r="AY10" s="51"/>
      <c r="AZ10" s="51"/>
      <c r="BA10" s="51"/>
      <c r="BB10" s="52">
        <f>データ!$W$6</f>
        <v>298.72000000000003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2">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2">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2">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2">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2">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2">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2">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2">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2">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NQfB7wRiYXdDHn1/abr8iciimzLGqDoCFjryGWv2+Y9cfNft8qrcI+nvfkMDeTQaZuVwd3EgQGTl16FjVGTVQw==" saltValue="YK/urXerm1/mL8SQaDGCm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2">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2">
      <c r="A6" s="28" t="s">
        <v>104</v>
      </c>
      <c r="B6" s="33">
        <f>B7</f>
        <v>2017</v>
      </c>
      <c r="C6" s="33">
        <f t="shared" ref="C6:W6" si="3">C7</f>
        <v>452084</v>
      </c>
      <c r="D6" s="33">
        <f t="shared" si="3"/>
        <v>46</v>
      </c>
      <c r="E6" s="33">
        <f t="shared" si="3"/>
        <v>1</v>
      </c>
      <c r="F6" s="33">
        <f t="shared" si="3"/>
        <v>0</v>
      </c>
      <c r="G6" s="33">
        <f t="shared" si="3"/>
        <v>1</v>
      </c>
      <c r="H6" s="33" t="str">
        <f t="shared" si="3"/>
        <v>宮崎県　西都市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62.51</v>
      </c>
      <c r="P6" s="34">
        <f t="shared" si="3"/>
        <v>83.98</v>
      </c>
      <c r="Q6" s="34">
        <f t="shared" si="3"/>
        <v>2959</v>
      </c>
      <c r="R6" s="34">
        <f t="shared" si="3"/>
        <v>30867</v>
      </c>
      <c r="S6" s="34">
        <f t="shared" si="3"/>
        <v>438.79</v>
      </c>
      <c r="T6" s="34">
        <f t="shared" si="3"/>
        <v>70.349999999999994</v>
      </c>
      <c r="U6" s="34">
        <f t="shared" si="3"/>
        <v>24555</v>
      </c>
      <c r="V6" s="34">
        <f t="shared" si="3"/>
        <v>82.2</v>
      </c>
      <c r="W6" s="34">
        <f t="shared" si="3"/>
        <v>298.72000000000003</v>
      </c>
      <c r="X6" s="35">
        <f>IF(X7="",NA(),X7)</f>
        <v>122.16</v>
      </c>
      <c r="Y6" s="35">
        <f t="shared" ref="Y6:AG6" si="4">IF(Y7="",NA(),Y7)</f>
        <v>126.18</v>
      </c>
      <c r="Z6" s="35">
        <f t="shared" si="4"/>
        <v>111.13</v>
      </c>
      <c r="AA6" s="35">
        <f t="shared" si="4"/>
        <v>111.75</v>
      </c>
      <c r="AB6" s="35">
        <f t="shared" si="4"/>
        <v>107.67</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652.61</v>
      </c>
      <c r="AU6" s="35">
        <f t="shared" ref="AU6:BC6" si="6">IF(AU7="",NA(),AU7)</f>
        <v>175.23</v>
      </c>
      <c r="AV6" s="35">
        <f t="shared" si="6"/>
        <v>179.61</v>
      </c>
      <c r="AW6" s="35">
        <f t="shared" si="6"/>
        <v>188.7</v>
      </c>
      <c r="AX6" s="35">
        <f t="shared" si="6"/>
        <v>201.54</v>
      </c>
      <c r="AY6" s="35">
        <f t="shared" si="6"/>
        <v>963.24</v>
      </c>
      <c r="AZ6" s="35">
        <f t="shared" si="6"/>
        <v>381.53</v>
      </c>
      <c r="BA6" s="35">
        <f t="shared" si="6"/>
        <v>391.54</v>
      </c>
      <c r="BB6" s="35">
        <f t="shared" si="6"/>
        <v>384.34</v>
      </c>
      <c r="BC6" s="35">
        <f t="shared" si="6"/>
        <v>359.47</v>
      </c>
      <c r="BD6" s="34" t="str">
        <f>IF(BD7="","",IF(BD7="-","【-】","【"&amp;SUBSTITUTE(TEXT(BD7,"#,##0.00"),"-","△")&amp;"】"))</f>
        <v>【264.34】</v>
      </c>
      <c r="BE6" s="35">
        <f>IF(BE7="",NA(),BE7)</f>
        <v>431.33</v>
      </c>
      <c r="BF6" s="35">
        <f t="shared" ref="BF6:BN6" si="7">IF(BF7="",NA(),BF7)</f>
        <v>401.84</v>
      </c>
      <c r="BG6" s="35">
        <f t="shared" si="7"/>
        <v>490.72</v>
      </c>
      <c r="BH6" s="35">
        <f t="shared" si="7"/>
        <v>587.4</v>
      </c>
      <c r="BI6" s="35">
        <f t="shared" si="7"/>
        <v>576.33000000000004</v>
      </c>
      <c r="BJ6" s="35">
        <f t="shared" si="7"/>
        <v>400.38</v>
      </c>
      <c r="BK6" s="35">
        <f t="shared" si="7"/>
        <v>393.27</v>
      </c>
      <c r="BL6" s="35">
        <f t="shared" si="7"/>
        <v>386.97</v>
      </c>
      <c r="BM6" s="35">
        <f t="shared" si="7"/>
        <v>380.58</v>
      </c>
      <c r="BN6" s="35">
        <f t="shared" si="7"/>
        <v>401.79</v>
      </c>
      <c r="BO6" s="34" t="str">
        <f>IF(BO7="","",IF(BO7="-","【-】","【"&amp;SUBSTITUTE(TEXT(BO7,"#,##0.00"),"-","△")&amp;"】"))</f>
        <v>【274.27】</v>
      </c>
      <c r="BP6" s="35">
        <f>IF(BP7="",NA(),BP7)</f>
        <v>112.4</v>
      </c>
      <c r="BQ6" s="35">
        <f t="shared" ref="BQ6:BY6" si="8">IF(BQ7="",NA(),BQ7)</f>
        <v>120.11</v>
      </c>
      <c r="BR6" s="35">
        <f t="shared" si="8"/>
        <v>102.99</v>
      </c>
      <c r="BS6" s="35">
        <f t="shared" si="8"/>
        <v>102.04</v>
      </c>
      <c r="BT6" s="35">
        <f t="shared" si="8"/>
        <v>97.69</v>
      </c>
      <c r="BU6" s="35">
        <f t="shared" si="8"/>
        <v>96.56</v>
      </c>
      <c r="BV6" s="35">
        <f t="shared" si="8"/>
        <v>100.47</v>
      </c>
      <c r="BW6" s="35">
        <f t="shared" si="8"/>
        <v>101.72</v>
      </c>
      <c r="BX6" s="35">
        <f t="shared" si="8"/>
        <v>102.38</v>
      </c>
      <c r="BY6" s="35">
        <f t="shared" si="8"/>
        <v>100.12</v>
      </c>
      <c r="BZ6" s="34" t="str">
        <f>IF(BZ7="","",IF(BZ7="-","【-】","【"&amp;SUBSTITUTE(TEXT(BZ7,"#,##0.00"),"-","△")&amp;"】"))</f>
        <v>【104.36】</v>
      </c>
      <c r="CA6" s="35">
        <f>IF(CA7="",NA(),CA7)</f>
        <v>134.29</v>
      </c>
      <c r="CB6" s="35">
        <f t="shared" ref="CB6:CJ6" si="9">IF(CB7="",NA(),CB7)</f>
        <v>126.36</v>
      </c>
      <c r="CC6" s="35">
        <f t="shared" si="9"/>
        <v>147.63999999999999</v>
      </c>
      <c r="CD6" s="35">
        <f t="shared" si="9"/>
        <v>149.69999999999999</v>
      </c>
      <c r="CE6" s="35">
        <f t="shared" si="9"/>
        <v>156.63</v>
      </c>
      <c r="CF6" s="35">
        <f t="shared" si="9"/>
        <v>177.14</v>
      </c>
      <c r="CG6" s="35">
        <f t="shared" si="9"/>
        <v>169.82</v>
      </c>
      <c r="CH6" s="35">
        <f t="shared" si="9"/>
        <v>168.2</v>
      </c>
      <c r="CI6" s="35">
        <f t="shared" si="9"/>
        <v>168.67</v>
      </c>
      <c r="CJ6" s="35">
        <f t="shared" si="9"/>
        <v>174.97</v>
      </c>
      <c r="CK6" s="34" t="str">
        <f>IF(CK7="","",IF(CK7="-","【-】","【"&amp;SUBSTITUTE(TEXT(CK7,"#,##0.00"),"-","△")&amp;"】"))</f>
        <v>【165.71】</v>
      </c>
      <c r="CL6" s="35">
        <f>IF(CL7="",NA(),CL7)</f>
        <v>69.73</v>
      </c>
      <c r="CM6" s="35">
        <f t="shared" ref="CM6:CU6" si="10">IF(CM7="",NA(),CM7)</f>
        <v>68.010000000000005</v>
      </c>
      <c r="CN6" s="35">
        <f t="shared" si="10"/>
        <v>69.77</v>
      </c>
      <c r="CO6" s="35">
        <f t="shared" si="10"/>
        <v>69.36</v>
      </c>
      <c r="CP6" s="35">
        <f t="shared" si="10"/>
        <v>68.92</v>
      </c>
      <c r="CQ6" s="35">
        <f t="shared" si="10"/>
        <v>55.64</v>
      </c>
      <c r="CR6" s="35">
        <f t="shared" si="10"/>
        <v>55.13</v>
      </c>
      <c r="CS6" s="35">
        <f t="shared" si="10"/>
        <v>54.77</v>
      </c>
      <c r="CT6" s="35">
        <f t="shared" si="10"/>
        <v>54.92</v>
      </c>
      <c r="CU6" s="35">
        <f t="shared" si="10"/>
        <v>55.63</v>
      </c>
      <c r="CV6" s="34" t="str">
        <f>IF(CV7="","",IF(CV7="-","【-】","【"&amp;SUBSTITUTE(TEXT(CV7,"#,##0.00"),"-","△")&amp;"】"))</f>
        <v>【60.41】</v>
      </c>
      <c r="CW6" s="35">
        <f>IF(CW7="",NA(),CW7)</f>
        <v>85.99</v>
      </c>
      <c r="CX6" s="35">
        <f t="shared" ref="CX6:DF6" si="11">IF(CX7="",NA(),CX7)</f>
        <v>85.95</v>
      </c>
      <c r="CY6" s="35">
        <f t="shared" si="11"/>
        <v>86.26</v>
      </c>
      <c r="CZ6" s="35">
        <f t="shared" si="11"/>
        <v>87.16</v>
      </c>
      <c r="DA6" s="35">
        <f t="shared" si="11"/>
        <v>86.25</v>
      </c>
      <c r="DB6" s="35">
        <f t="shared" si="11"/>
        <v>83.09</v>
      </c>
      <c r="DC6" s="35">
        <f t="shared" si="11"/>
        <v>83</v>
      </c>
      <c r="DD6" s="35">
        <f t="shared" si="11"/>
        <v>82.89</v>
      </c>
      <c r="DE6" s="35">
        <f t="shared" si="11"/>
        <v>82.66</v>
      </c>
      <c r="DF6" s="35">
        <f t="shared" si="11"/>
        <v>82.04</v>
      </c>
      <c r="DG6" s="34" t="str">
        <f>IF(DG7="","",IF(DG7="-","【-】","【"&amp;SUBSTITUTE(TEXT(DG7,"#,##0.00"),"-","△")&amp;"】"))</f>
        <v>【89.93】</v>
      </c>
      <c r="DH6" s="35">
        <f>IF(DH7="",NA(),DH7)</f>
        <v>44.7</v>
      </c>
      <c r="DI6" s="35">
        <f t="shared" ref="DI6:DQ6" si="12">IF(DI7="",NA(),DI7)</f>
        <v>45.35</v>
      </c>
      <c r="DJ6" s="35">
        <f t="shared" si="12"/>
        <v>39.46</v>
      </c>
      <c r="DK6" s="35">
        <f t="shared" si="12"/>
        <v>37.97</v>
      </c>
      <c r="DL6" s="35">
        <f t="shared" si="12"/>
        <v>38.67</v>
      </c>
      <c r="DM6" s="35">
        <f t="shared" si="12"/>
        <v>39.06</v>
      </c>
      <c r="DN6" s="35">
        <f t="shared" si="12"/>
        <v>46.66</v>
      </c>
      <c r="DO6" s="35">
        <f t="shared" si="12"/>
        <v>47.46</v>
      </c>
      <c r="DP6" s="35">
        <f t="shared" si="12"/>
        <v>48.49</v>
      </c>
      <c r="DQ6" s="35">
        <f t="shared" si="12"/>
        <v>48.05</v>
      </c>
      <c r="DR6" s="34" t="str">
        <f>IF(DR7="","",IF(DR7="-","【-】","【"&amp;SUBSTITUTE(TEXT(DR7,"#,##0.00"),"-","△")&amp;"】"))</f>
        <v>【48.12】</v>
      </c>
      <c r="DS6" s="35">
        <f>IF(DS7="",NA(),DS7)</f>
        <v>1.51</v>
      </c>
      <c r="DT6" s="35">
        <f t="shared" ref="DT6:EB6" si="13">IF(DT7="",NA(),DT7)</f>
        <v>3.54</v>
      </c>
      <c r="DU6" s="35">
        <f t="shared" si="13"/>
        <v>5.54</v>
      </c>
      <c r="DV6" s="35">
        <f t="shared" si="13"/>
        <v>5.91</v>
      </c>
      <c r="DW6" s="35">
        <f t="shared" si="13"/>
        <v>6.36</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1.29</v>
      </c>
      <c r="EE6" s="35">
        <f t="shared" ref="EE6:EM6" si="14">IF(EE7="",NA(),EE7)</f>
        <v>1.1100000000000001</v>
      </c>
      <c r="EF6" s="35">
        <f t="shared" si="14"/>
        <v>0.61</v>
      </c>
      <c r="EG6" s="35">
        <f t="shared" si="14"/>
        <v>0.84</v>
      </c>
      <c r="EH6" s="35">
        <f t="shared" si="14"/>
        <v>0.59</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2">
      <c r="A7" s="28"/>
      <c r="B7" s="37">
        <v>2017</v>
      </c>
      <c r="C7" s="37">
        <v>452084</v>
      </c>
      <c r="D7" s="37">
        <v>46</v>
      </c>
      <c r="E7" s="37">
        <v>1</v>
      </c>
      <c r="F7" s="37">
        <v>0</v>
      </c>
      <c r="G7" s="37">
        <v>1</v>
      </c>
      <c r="H7" s="37" t="s">
        <v>105</v>
      </c>
      <c r="I7" s="37" t="s">
        <v>106</v>
      </c>
      <c r="J7" s="37" t="s">
        <v>107</v>
      </c>
      <c r="K7" s="37" t="s">
        <v>108</v>
      </c>
      <c r="L7" s="37" t="s">
        <v>109</v>
      </c>
      <c r="M7" s="37" t="s">
        <v>110</v>
      </c>
      <c r="N7" s="38" t="s">
        <v>111</v>
      </c>
      <c r="O7" s="38">
        <v>62.51</v>
      </c>
      <c r="P7" s="38">
        <v>83.98</v>
      </c>
      <c r="Q7" s="38">
        <v>2959</v>
      </c>
      <c r="R7" s="38">
        <v>30867</v>
      </c>
      <c r="S7" s="38">
        <v>438.79</v>
      </c>
      <c r="T7" s="38">
        <v>70.349999999999994</v>
      </c>
      <c r="U7" s="38">
        <v>24555</v>
      </c>
      <c r="V7" s="38">
        <v>82.2</v>
      </c>
      <c r="W7" s="38">
        <v>298.72000000000003</v>
      </c>
      <c r="X7" s="38">
        <v>122.16</v>
      </c>
      <c r="Y7" s="38">
        <v>126.18</v>
      </c>
      <c r="Z7" s="38">
        <v>111.13</v>
      </c>
      <c r="AA7" s="38">
        <v>111.75</v>
      </c>
      <c r="AB7" s="38">
        <v>107.67</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652.61</v>
      </c>
      <c r="AU7" s="38">
        <v>175.23</v>
      </c>
      <c r="AV7" s="38">
        <v>179.61</v>
      </c>
      <c r="AW7" s="38">
        <v>188.7</v>
      </c>
      <c r="AX7" s="38">
        <v>201.54</v>
      </c>
      <c r="AY7" s="38">
        <v>963.24</v>
      </c>
      <c r="AZ7" s="38">
        <v>381.53</v>
      </c>
      <c r="BA7" s="38">
        <v>391.54</v>
      </c>
      <c r="BB7" s="38">
        <v>384.34</v>
      </c>
      <c r="BC7" s="38">
        <v>359.47</v>
      </c>
      <c r="BD7" s="38">
        <v>264.33999999999997</v>
      </c>
      <c r="BE7" s="38">
        <v>431.33</v>
      </c>
      <c r="BF7" s="38">
        <v>401.84</v>
      </c>
      <c r="BG7" s="38">
        <v>490.72</v>
      </c>
      <c r="BH7" s="38">
        <v>587.4</v>
      </c>
      <c r="BI7" s="38">
        <v>576.33000000000004</v>
      </c>
      <c r="BJ7" s="38">
        <v>400.38</v>
      </c>
      <c r="BK7" s="38">
        <v>393.27</v>
      </c>
      <c r="BL7" s="38">
        <v>386.97</v>
      </c>
      <c r="BM7" s="38">
        <v>380.58</v>
      </c>
      <c r="BN7" s="38">
        <v>401.79</v>
      </c>
      <c r="BO7" s="38">
        <v>274.27</v>
      </c>
      <c r="BP7" s="38">
        <v>112.4</v>
      </c>
      <c r="BQ7" s="38">
        <v>120.11</v>
      </c>
      <c r="BR7" s="38">
        <v>102.99</v>
      </c>
      <c r="BS7" s="38">
        <v>102.04</v>
      </c>
      <c r="BT7" s="38">
        <v>97.69</v>
      </c>
      <c r="BU7" s="38">
        <v>96.56</v>
      </c>
      <c r="BV7" s="38">
        <v>100.47</v>
      </c>
      <c r="BW7" s="38">
        <v>101.72</v>
      </c>
      <c r="BX7" s="38">
        <v>102.38</v>
      </c>
      <c r="BY7" s="38">
        <v>100.12</v>
      </c>
      <c r="BZ7" s="38">
        <v>104.36</v>
      </c>
      <c r="CA7" s="38">
        <v>134.29</v>
      </c>
      <c r="CB7" s="38">
        <v>126.36</v>
      </c>
      <c r="CC7" s="38">
        <v>147.63999999999999</v>
      </c>
      <c r="CD7" s="38">
        <v>149.69999999999999</v>
      </c>
      <c r="CE7" s="38">
        <v>156.63</v>
      </c>
      <c r="CF7" s="38">
        <v>177.14</v>
      </c>
      <c r="CG7" s="38">
        <v>169.82</v>
      </c>
      <c r="CH7" s="38">
        <v>168.2</v>
      </c>
      <c r="CI7" s="38">
        <v>168.67</v>
      </c>
      <c r="CJ7" s="38">
        <v>174.97</v>
      </c>
      <c r="CK7" s="38">
        <v>165.71</v>
      </c>
      <c r="CL7" s="38">
        <v>69.73</v>
      </c>
      <c r="CM7" s="38">
        <v>68.010000000000005</v>
      </c>
      <c r="CN7" s="38">
        <v>69.77</v>
      </c>
      <c r="CO7" s="38">
        <v>69.36</v>
      </c>
      <c r="CP7" s="38">
        <v>68.92</v>
      </c>
      <c r="CQ7" s="38">
        <v>55.64</v>
      </c>
      <c r="CR7" s="38">
        <v>55.13</v>
      </c>
      <c r="CS7" s="38">
        <v>54.77</v>
      </c>
      <c r="CT7" s="38">
        <v>54.92</v>
      </c>
      <c r="CU7" s="38">
        <v>55.63</v>
      </c>
      <c r="CV7" s="38">
        <v>60.41</v>
      </c>
      <c r="CW7" s="38">
        <v>85.99</v>
      </c>
      <c r="CX7" s="38">
        <v>85.95</v>
      </c>
      <c r="CY7" s="38">
        <v>86.26</v>
      </c>
      <c r="CZ7" s="38">
        <v>87.16</v>
      </c>
      <c r="DA7" s="38">
        <v>86.25</v>
      </c>
      <c r="DB7" s="38">
        <v>83.09</v>
      </c>
      <c r="DC7" s="38">
        <v>83</v>
      </c>
      <c r="DD7" s="38">
        <v>82.89</v>
      </c>
      <c r="DE7" s="38">
        <v>82.66</v>
      </c>
      <c r="DF7" s="38">
        <v>82.04</v>
      </c>
      <c r="DG7" s="38">
        <v>89.93</v>
      </c>
      <c r="DH7" s="38">
        <v>44.7</v>
      </c>
      <c r="DI7" s="38">
        <v>45.35</v>
      </c>
      <c r="DJ7" s="38">
        <v>39.46</v>
      </c>
      <c r="DK7" s="38">
        <v>37.97</v>
      </c>
      <c r="DL7" s="38">
        <v>38.67</v>
      </c>
      <c r="DM7" s="38">
        <v>39.06</v>
      </c>
      <c r="DN7" s="38">
        <v>46.66</v>
      </c>
      <c r="DO7" s="38">
        <v>47.46</v>
      </c>
      <c r="DP7" s="38">
        <v>48.49</v>
      </c>
      <c r="DQ7" s="38">
        <v>48.05</v>
      </c>
      <c r="DR7" s="38">
        <v>48.12</v>
      </c>
      <c r="DS7" s="38">
        <v>1.51</v>
      </c>
      <c r="DT7" s="38">
        <v>3.54</v>
      </c>
      <c r="DU7" s="38">
        <v>5.54</v>
      </c>
      <c r="DV7" s="38">
        <v>5.91</v>
      </c>
      <c r="DW7" s="38">
        <v>6.36</v>
      </c>
      <c r="DX7" s="38">
        <v>8.8699999999999992</v>
      </c>
      <c r="DY7" s="38">
        <v>9.85</v>
      </c>
      <c r="DZ7" s="38">
        <v>9.7100000000000009</v>
      </c>
      <c r="EA7" s="38">
        <v>12.79</v>
      </c>
      <c r="EB7" s="38">
        <v>13.39</v>
      </c>
      <c r="EC7" s="38">
        <v>15.89</v>
      </c>
      <c r="ED7" s="38">
        <v>1.29</v>
      </c>
      <c r="EE7" s="38">
        <v>1.1100000000000001</v>
      </c>
      <c r="EF7" s="38">
        <v>0.61</v>
      </c>
      <c r="EG7" s="38">
        <v>0.84</v>
      </c>
      <c r="EH7" s="38">
        <v>0.59</v>
      </c>
      <c r="EI7" s="38">
        <v>0.67</v>
      </c>
      <c r="EJ7" s="38">
        <v>0.66</v>
      </c>
      <c r="EK7" s="38">
        <v>0.99</v>
      </c>
      <c r="EL7" s="38">
        <v>0.71</v>
      </c>
      <c r="EM7" s="38">
        <v>0.54</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2019-02-08T05:26:36Z</cp:lastPrinted>
  <dcterms:created xsi:type="dcterms:W3CDTF">2018-12-03T08:39:23Z</dcterms:created>
  <dcterms:modified xsi:type="dcterms:W3CDTF">2019-02-12T04:15:57Z</dcterms:modified>
  <cp:category/>
</cp:coreProperties>
</file>