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Z:\新共有ドライブ\03-02 【決　算】公営企業(公営企業全般含む)\平成３０年度\01 各種照会・回答\310111【　】（分析依頼）H29決算経営比較分析表\03市町村→県\01_上水道（法適）\"/>
    </mc:Choice>
  </mc:AlternateContent>
  <xr:revisionPtr revIDLastSave="0" documentId="13_ncr:1_{F5CDC565-4F04-4388-996C-D5E9D1ECD4D0}" xr6:coauthVersionLast="40" xr6:coauthVersionMax="40" xr10:uidLastSave="{00000000-0000-0000-0000-000000000000}"/>
  <workbookProtection workbookAlgorithmName="SHA-512" workbookHashValue="ZrFoXVs1L4TVc7Lsi/FU/1L6Qbs5ogzEMhg9xN315tcFA3Vh25NWV4o1e2RTPycVX8wsMScWm5FyjR+suhLTOw==" workbookSaltValue="UEb1fWvgenD2bB/z6V7aSg==" workbookSpinCount="100000" lockStructure="1"/>
  <bookViews>
    <workbookView xWindow="-108" yWindow="-108" windowWidth="23256" windowHeight="12576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N6" i="5" l="1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<sst xmlns="http://schemas.openxmlformats.org/spreadsheetml/2006/main" count="232" uniqueCount="120">
  <si>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</si>
  <si>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</si>
  <si>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</si>
  <si>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</si>
  <si>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</si>
  <si>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</si>
  <si>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</si>
  <si>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</si>
  <si>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</si>
  <si>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</si>
  <si>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</si>
  <si>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</si>
  <si>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</si>
  <si>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</si>
  <si>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</si>
  <si>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</si>
  <si>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</si>
  <si>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</si>
  <si>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</si>
  <si>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</si>
  <si>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</si>
  <si>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</si>
  <si>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</si>
  <si>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</si>
  <si>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</si>
  <si>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</si>
  <si>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</si>
  <si>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</si>
  <si>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</si>
  <si>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</si>
  <si>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</si>
  <si>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</si>
  <si>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</si>
  <si>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</si>
  <si>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</si>
  <si>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</si>
  <si>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</si>
  <si>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</si>
  <si>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</si>
  <si>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</si>
  <si>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</si>
  <si>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</si>
  <si>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</si>
  <si>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</si>
  <si>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</si>
  <si>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</si>
  <si>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</si>
  <si>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</si>
  <si>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</si>
  <si>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</si>
  <si>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</si>
  <si>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</si>
  <si>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</si>
  <si>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</si>
  <si>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</si>
  <si>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</si>
  <si>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</si>
  <si>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</si>
  <si>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</si>
  <si>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</si>
  <si>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</si>
  <si>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</si>
  <si>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</si>
  <si>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</si>
  <si>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</si>
  <si>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</si>
  <si>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</si>
  <si>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</si>
  <si>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</si>
  <si>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</si>
  <si>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</si>
  <si>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</si>
  <si>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</si>
  <si>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</si>
  <si>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</si>
  <si>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</si>
  <si>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</si>
  <si>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</si>
  <si>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</si>
  <si>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</si>
  <si>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</si>
  <si>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</si>
  <si>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</si>
  <si>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</si>
  <si>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</si>
  <si>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</si>
  <si>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</si>
  <si>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</si>
  <si>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</si>
  <si>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</si>
  <si>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</si>
  <si>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</si>
  <si>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</si>
  <si>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</si>
  <si>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</si>
  <si>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</si>
  <si>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</si>
  <si>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</si>
  <si>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</si>
  <si>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</si>
  <si>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</si>
  <si>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</si>
  <si>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</si>
  <si>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</si>
  <si>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</si>
  <si>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高鍋町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</si>
  <si>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</si>
  <si>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</si>
  <si>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</si>
  <si>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</si>
  <si>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</si>
  <si>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</si>
  <si>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</si>
  <si>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</si>
  <si>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</si>
  <si>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</si>
  <si>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</si>
  <si>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①有形固定資産減価償却率
　平均値と同程度の水準であり、定期的な施設の更新が必要となる。
②管路経年化率
　適正に管路更新が実施できている。
③管路更新率
　類似団体と比較して高い水準にあり、定期的な管路更新を実施できている。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7">
      <t>ヘイキンチ</t>
    </rPh>
    <rPh sb="18" eb="21">
      <t>ドウテイド</t>
    </rPh>
    <rPh sb="22" eb="24">
      <t>スイジュン</t>
    </rPh>
    <rPh sb="28" eb="31">
      <t>テイキテキ</t>
    </rPh>
    <rPh sb="32" eb="34">
      <t>シセツ</t>
    </rPh>
    <rPh sb="35" eb="37">
      <t>コウシン</t>
    </rPh>
    <rPh sb="38" eb="40">
      <t>ヒツヨウ</t>
    </rPh>
    <rPh sb="46" eb="48">
      <t>カンロ</t>
    </rPh>
    <rPh sb="48" eb="51">
      <t>ケイネンカ</t>
    </rPh>
    <rPh sb="51" eb="52">
      <t>リツ</t>
    </rPh>
    <rPh sb="54" eb="56">
      <t>テキセイ</t>
    </rPh>
    <rPh sb="57" eb="59">
      <t>カンロ</t>
    </rPh>
    <rPh sb="59" eb="61">
      <t>コウシン</t>
    </rPh>
    <rPh sb="72" eb="74">
      <t>カンロ</t>
    </rPh>
    <rPh sb="74" eb="76">
      <t>コウシン</t>
    </rPh>
    <rPh sb="76" eb="77">
      <t>リツ</t>
    </rPh>
    <rPh sb="96" eb="98">
      <t>テイキ</t>
    </rPh>
    <rPh sb="98" eb="99">
      <t>テキ</t>
    </rPh>
    <rPh sb="100" eb="102">
      <t>カンロ</t>
    </rPh>
    <rPh sb="102" eb="104">
      <t>コウシン</t>
    </rPh>
    <rPh sb="105" eb="107">
      <t>ジッシ</t>
    </rPh>
    <phoneticPr fontId="4"/>
  </si>
  <si>
    <r>
      <t>①経常収支比率
　100%を超えており、健全な水準にある。
②累積欠損比率
　欠損金がないため、健全な状態にある。
③流動比率
　平成26年度において、会計基準見直しの影響により低下しているが、100%を超えており、健全な水準にある。
④企業債残高対給水収益比率
　高い水準ではあるが、年々減少傾向にある。
⑤料金回収率
　</t>
    </r>
    <r>
      <rPr>
        <sz val="11"/>
        <rFont val="ＭＳ ゴシック"/>
        <family val="3"/>
        <charset val="128"/>
      </rPr>
      <t>100%を下回っており、今後、費用の削減等に努める。</t>
    </r>
    <r>
      <rPr>
        <sz val="11"/>
        <color theme="1"/>
        <rFont val="ＭＳ ゴシック"/>
        <family val="3"/>
        <charset val="128"/>
      </rPr>
      <t xml:space="preserve">
⑥給水原価
　類似団体と比較して高い水準にあり、昨年度より若干増加しているが、概ね減少傾向にあり改善されてきている。
⑦施設利用率
　類似団体と比較して高い水準にあり、良い状態を維持できている。
⑧有収率
　類似団体と比較して高い水準にあり、良い状態を維持できている。</t>
    </r>
    <rPh sb="1" eb="3">
      <t>ケイジョウ</t>
    </rPh>
    <rPh sb="3" eb="5">
      <t>シュウシ</t>
    </rPh>
    <rPh sb="5" eb="7">
      <t>ヒリツ</t>
    </rPh>
    <rPh sb="14" eb="15">
      <t>コ</t>
    </rPh>
    <rPh sb="20" eb="22">
      <t>ケンゼン</t>
    </rPh>
    <rPh sb="23" eb="25">
      <t>スイジュン</t>
    </rPh>
    <rPh sb="31" eb="33">
      <t>ルイセキ</t>
    </rPh>
    <rPh sb="33" eb="35">
      <t>ケッソン</t>
    </rPh>
    <rPh sb="35" eb="37">
      <t>ヒリツ</t>
    </rPh>
    <rPh sb="39" eb="41">
      <t>ケッソン</t>
    </rPh>
    <rPh sb="41" eb="42">
      <t>キン</t>
    </rPh>
    <rPh sb="48" eb="50">
      <t>ケンゼン</t>
    </rPh>
    <rPh sb="51" eb="53">
      <t>ジョウタイ</t>
    </rPh>
    <rPh sb="59" eb="61">
      <t>リュウドウ</t>
    </rPh>
    <rPh sb="61" eb="63">
      <t>ヒリツ</t>
    </rPh>
    <rPh sb="65" eb="67">
      <t>ヘイセイ</t>
    </rPh>
    <rPh sb="69" eb="71">
      <t>ネンド</t>
    </rPh>
    <rPh sb="76" eb="78">
      <t>カイケイ</t>
    </rPh>
    <rPh sb="78" eb="80">
      <t>キジュン</t>
    </rPh>
    <rPh sb="80" eb="82">
      <t>ミナオ</t>
    </rPh>
    <rPh sb="84" eb="86">
      <t>エイキョウ</t>
    </rPh>
    <rPh sb="89" eb="91">
      <t>テイカ</t>
    </rPh>
    <rPh sb="119" eb="121">
      <t>キギョウ</t>
    </rPh>
    <rPh sb="121" eb="122">
      <t>サイ</t>
    </rPh>
    <rPh sb="122" eb="124">
      <t>ザンダカ</t>
    </rPh>
    <rPh sb="124" eb="125">
      <t>タイ</t>
    </rPh>
    <rPh sb="125" eb="127">
      <t>キュウスイ</t>
    </rPh>
    <rPh sb="127" eb="129">
      <t>シュウエキ</t>
    </rPh>
    <rPh sb="129" eb="131">
      <t>ヒリツ</t>
    </rPh>
    <rPh sb="133" eb="134">
      <t>タカ</t>
    </rPh>
    <rPh sb="135" eb="137">
      <t>スイジュン</t>
    </rPh>
    <rPh sb="143" eb="145">
      <t>ネンネン</t>
    </rPh>
    <rPh sb="145" eb="147">
      <t>ゲンショウ</t>
    </rPh>
    <rPh sb="147" eb="149">
      <t>ケイコウ</t>
    </rPh>
    <rPh sb="155" eb="157">
      <t>リョウキン</t>
    </rPh>
    <rPh sb="157" eb="159">
      <t>カイシュウ</t>
    </rPh>
    <rPh sb="159" eb="160">
      <t>リツ</t>
    </rPh>
    <rPh sb="167" eb="169">
      <t>シタマワ</t>
    </rPh>
    <rPh sb="174" eb="176">
      <t>コンゴ</t>
    </rPh>
    <rPh sb="177" eb="179">
      <t>ヒヨウ</t>
    </rPh>
    <rPh sb="180" eb="182">
      <t>サクゲン</t>
    </rPh>
    <rPh sb="182" eb="183">
      <t>トウ</t>
    </rPh>
    <rPh sb="184" eb="185">
      <t>ツト</t>
    </rPh>
    <rPh sb="190" eb="192">
      <t>キュウスイ</t>
    </rPh>
    <rPh sb="192" eb="194">
      <t>ゲンカ</t>
    </rPh>
    <rPh sb="196" eb="198">
      <t>ルイジ</t>
    </rPh>
    <rPh sb="198" eb="200">
      <t>ダンタイ</t>
    </rPh>
    <rPh sb="201" eb="203">
      <t>ヒカク</t>
    </rPh>
    <rPh sb="205" eb="206">
      <t>タカ</t>
    </rPh>
    <rPh sb="207" eb="209">
      <t>スイジュン</t>
    </rPh>
    <rPh sb="213" eb="216">
      <t>サクネンド</t>
    </rPh>
    <rPh sb="218" eb="220">
      <t>ジャッカン</t>
    </rPh>
    <rPh sb="220" eb="222">
      <t>ゾウカ</t>
    </rPh>
    <rPh sb="228" eb="229">
      <t>オオム</t>
    </rPh>
    <rPh sb="230" eb="232">
      <t>ゲンショウ</t>
    </rPh>
    <rPh sb="232" eb="234">
      <t>ケイコウ</t>
    </rPh>
    <rPh sb="237" eb="239">
      <t>カイゼン</t>
    </rPh>
    <rPh sb="249" eb="251">
      <t>シセツ</t>
    </rPh>
    <rPh sb="251" eb="254">
      <t>リヨウリツ</t>
    </rPh>
    <rPh sb="256" eb="258">
      <t>ルイジ</t>
    </rPh>
    <rPh sb="258" eb="260">
      <t>ダンタイ</t>
    </rPh>
    <rPh sb="261" eb="263">
      <t>ヒカク</t>
    </rPh>
    <rPh sb="265" eb="266">
      <t>タカ</t>
    </rPh>
    <rPh sb="267" eb="269">
      <t>スイジュン</t>
    </rPh>
    <rPh sb="288" eb="290">
      <t>ユウシュウ</t>
    </rPh>
    <rPh sb="290" eb="291">
      <t>リツ</t>
    </rPh>
    <rPh sb="293" eb="295">
      <t>ルイジ</t>
    </rPh>
    <rPh sb="295" eb="297">
      <t>ダンタイ</t>
    </rPh>
    <rPh sb="298" eb="300">
      <t>ヒカク</t>
    </rPh>
    <rPh sb="302" eb="303">
      <t>タカ</t>
    </rPh>
    <rPh sb="304" eb="306">
      <t>スイジュン</t>
    </rPh>
    <rPh sb="310" eb="311">
      <t>ヨ</t>
    </rPh>
    <rPh sb="312" eb="314">
      <t>ジョウタイ</t>
    </rPh>
    <rPh sb="315" eb="317">
      <t>イジ</t>
    </rPh>
    <phoneticPr fontId="4"/>
  </si>
  <si>
    <t>　計画的に管路の更新を実施しているため、企業債残高対給水収益比率は高いが、概ね健全な経営状況にある。
　平成31年度策定予定の経営戦略に基づき、今後も、健全かつ効率的な経営を継続しながら、施設等の整備を実施していく。</t>
    <rPh sb="1" eb="3">
      <t>ケイカク</t>
    </rPh>
    <rPh sb="3" eb="4">
      <t>テキ</t>
    </rPh>
    <rPh sb="5" eb="7">
      <t>カンロ</t>
    </rPh>
    <rPh sb="8" eb="10">
      <t>コウシン</t>
    </rPh>
    <rPh sb="11" eb="13">
      <t>ジッシ</t>
    </rPh>
    <rPh sb="33" eb="34">
      <t>タカ</t>
    </rPh>
    <rPh sb="37" eb="38">
      <t>オオム</t>
    </rPh>
    <rPh sb="39" eb="41">
      <t>ケンゼン</t>
    </rPh>
    <rPh sb="42" eb="44">
      <t>ケイエイ</t>
    </rPh>
    <rPh sb="44" eb="46">
      <t>ジョウキョウ</t>
    </rPh>
    <rPh sb="72" eb="74">
      <t>コンゴ</t>
    </rPh>
    <rPh sb="76" eb="78">
      <t>ケンゼン</t>
    </rPh>
    <rPh sb="80" eb="83">
      <t>コウリツテキ</t>
    </rPh>
    <rPh sb="84" eb="86">
      <t>ケイエイ</t>
    </rPh>
    <rPh sb="87" eb="89">
      <t>ケイゾク</t>
    </rPh>
    <rPh sb="94" eb="96">
      <t>シセツ</t>
    </rPh>
    <rPh sb="96" eb="97">
      <t>トウ</t>
    </rPh>
    <rPh sb="98" eb="100">
      <t>セイビ</t>
    </rPh>
    <rPh sb="101" eb="103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</si>
</sst>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1.1299999999999999</c:v>
                </c:pt>
                <c:pt idx="1">
                  <c:v>1.05</c:v>
                </c:pt>
                <c:pt idx="2">
                  <c:v>0.79</c:v>
                </c:pt>
                <c:pt idx="3">
                  <c:v>0.28999999999999998</c:v>
                </c:pt>
                <c:pt idx="4">
                  <c:v>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F-40F6-AA35-9F9A12280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41056"/>
        <c:axId val="17815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0.66</c:v>
                </c:pt>
                <c:pt idx="2">
                  <c:v>0.99</c:v>
                </c:pt>
                <c:pt idx="3">
                  <c:v>0.71</c:v>
                </c:pt>
                <c:pt idx="4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1F-40F6-AA35-9F9A12280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41056"/>
        <c:axId val="178151424"/>
      </c:lineChart>
      <c:dateAx>
        <c:axId val="17814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151424"/>
        <c:crosses val="autoZero"/>
        <c:auto val="1"/>
        <c:lblOffset val="100"/>
        <c:baseTimeUnit val="years"/>
      </c:dateAx>
      <c:valAx>
        <c:axId val="17815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14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69.47</c:v>
                </c:pt>
                <c:pt idx="1">
                  <c:v>69.680000000000007</c:v>
                </c:pt>
                <c:pt idx="2">
                  <c:v>68.58</c:v>
                </c:pt>
                <c:pt idx="3">
                  <c:v>69.17</c:v>
                </c:pt>
                <c:pt idx="4">
                  <c:v>69.930000000000007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7-4FEB-8770-88A4D8BF4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717056"/>
        <c:axId val="18071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55.64</c:v>
                </c:pt>
                <c:pt idx="1">
                  <c:v>55.13</c:v>
                </c:pt>
                <c:pt idx="2">
                  <c:v>54.77</c:v>
                </c:pt>
                <c:pt idx="3">
                  <c:v>54.92</c:v>
                </c:pt>
                <c:pt idx="4">
                  <c:v>55.63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A7-4FEB-8770-88A4D8BF4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717056"/>
        <c:axId val="180718976"/>
      </c:lineChart>
      <c:dateAx>
        <c:axId val="18071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718976"/>
        <c:crosses val="autoZero"/>
        <c:auto val="1"/>
        <c:lblOffset val="100"/>
        <c:baseTimeUnit val="years"/>
      </c:dateAx>
      <c:valAx>
        <c:axId val="18071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71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88.18</c:v>
                </c:pt>
                <c:pt idx="1">
                  <c:v>87.2</c:v>
                </c:pt>
                <c:pt idx="2">
                  <c:v>87.64</c:v>
                </c:pt>
                <c:pt idx="3">
                  <c:v>88.04</c:v>
                </c:pt>
                <c:pt idx="4">
                  <c:v>87.56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3-41EE-9F4B-A6914792E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819840"/>
        <c:axId val="18083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83.09</c:v>
                </c:pt>
                <c:pt idx="1">
                  <c:v>83</c:v>
                </c:pt>
                <c:pt idx="2">
                  <c:v>82.89</c:v>
                </c:pt>
                <c:pt idx="3">
                  <c:v>82.66</c:v>
                </c:pt>
                <c:pt idx="4">
                  <c:v>82.04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C3-41EE-9F4B-A6914792E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19840"/>
        <c:axId val="180834304"/>
      </c:lineChart>
      <c:dateAx>
        <c:axId val="180819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834304"/>
        <c:crosses val="autoZero"/>
        <c:auto val="1"/>
        <c:lblOffset val="100"/>
        <c:baseTimeUnit val="years"/>
      </c:dateAx>
      <c:valAx>
        <c:axId val="18083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819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104.81</c:v>
                </c:pt>
                <c:pt idx="1">
                  <c:v>110.07</c:v>
                </c:pt>
                <c:pt idx="2">
                  <c:v>106.47</c:v>
                </c:pt>
                <c:pt idx="3">
                  <c:v>110.43</c:v>
                </c:pt>
                <c:pt idx="4">
                  <c:v>109.02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E-4539-BFE9-3FDB18050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206976"/>
        <c:axId val="17837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106.55</c:v>
                </c:pt>
                <c:pt idx="1">
                  <c:v>110.01</c:v>
                </c:pt>
                <c:pt idx="2">
                  <c:v>111.21</c:v>
                </c:pt>
                <c:pt idx="3">
                  <c:v>111.71</c:v>
                </c:pt>
                <c:pt idx="4">
                  <c:v>110.05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BE-4539-BFE9-3FDB18050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06976"/>
        <c:axId val="178377088"/>
      </c:lineChart>
      <c:dateAx>
        <c:axId val="178206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377088"/>
        <c:crosses val="autoZero"/>
        <c:auto val="1"/>
        <c:lblOffset val="100"/>
        <c:baseTimeUnit val="years"/>
      </c:dateAx>
      <c:valAx>
        <c:axId val="178377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206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39.409999999999997</c:v>
                </c:pt>
                <c:pt idx="1">
                  <c:v>44.22</c:v>
                </c:pt>
                <c:pt idx="2">
                  <c:v>45.72</c:v>
                </c:pt>
                <c:pt idx="3">
                  <c:v>47.46</c:v>
                </c:pt>
                <c:pt idx="4">
                  <c:v>49.38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B-465B-8E6F-754DCE36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264704"/>
        <c:axId val="17827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39.06</c:v>
                </c:pt>
                <c:pt idx="1">
                  <c:v>46.66</c:v>
                </c:pt>
                <c:pt idx="2">
                  <c:v>47.46</c:v>
                </c:pt>
                <c:pt idx="3">
                  <c:v>48.49</c:v>
                </c:pt>
                <c:pt idx="4">
                  <c:v>48.05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EB-465B-8E6F-754DCE36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64704"/>
        <c:axId val="178275072"/>
      </c:lineChart>
      <c:dateAx>
        <c:axId val="178264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275072"/>
        <c:crosses val="autoZero"/>
        <c:auto val="1"/>
        <c:lblOffset val="100"/>
        <c:baseTimeUnit val="years"/>
      </c:dateAx>
      <c:valAx>
        <c:axId val="17827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26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6-4D9B-B4E4-BB715C2F6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06048"/>
        <c:axId val="17831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8.8699999999999992</c:v>
                </c:pt>
                <c:pt idx="1">
                  <c:v>9.85</c:v>
                </c:pt>
                <c:pt idx="2">
                  <c:v>9.7100000000000009</c:v>
                </c:pt>
                <c:pt idx="3">
                  <c:v>12.79</c:v>
                </c:pt>
                <c:pt idx="4">
                  <c:v>13.39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56-4D9B-B4E4-BB715C2F6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306048"/>
        <c:axId val="178316416"/>
      </c:lineChart>
      <c:dateAx>
        <c:axId val="17830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316416"/>
        <c:crosses val="autoZero"/>
        <c:auto val="1"/>
        <c:lblOffset val="100"/>
        <c:baseTimeUnit val="years"/>
      </c:dateAx>
      <c:valAx>
        <c:axId val="17831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30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2-43B9-8E14-CF59DD68F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50848"/>
        <c:axId val="179152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9.56</c:v>
                </c:pt>
                <c:pt idx="1">
                  <c:v>2.8</c:v>
                </c:pt>
                <c:pt idx="2">
                  <c:v>1.93</c:v>
                </c:pt>
                <c:pt idx="3">
                  <c:v>1.72</c:v>
                </c:pt>
                <c:pt idx="4">
                  <c:v>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2-43B9-8E14-CF59DD68F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50848"/>
        <c:axId val="179152768"/>
      </c:lineChart>
      <c:dateAx>
        <c:axId val="17915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152768"/>
        <c:crosses val="autoZero"/>
        <c:auto val="1"/>
        <c:lblOffset val="100"/>
        <c:baseTimeUnit val="years"/>
      </c:dateAx>
      <c:valAx>
        <c:axId val="179152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15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1184.52</c:v>
                </c:pt>
                <c:pt idx="1">
                  <c:v>163.79</c:v>
                </c:pt>
                <c:pt idx="2">
                  <c:v>136.6</c:v>
                </c:pt>
                <c:pt idx="3">
                  <c:v>129.25</c:v>
                </c:pt>
                <c:pt idx="4">
                  <c:v>136.04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4-4A52-980D-8C834F6F6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570368"/>
        <c:axId val="180580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963.24</c:v>
                </c:pt>
                <c:pt idx="1">
                  <c:v>381.53</c:v>
                </c:pt>
                <c:pt idx="2">
                  <c:v>391.54</c:v>
                </c:pt>
                <c:pt idx="3">
                  <c:v>384.34</c:v>
                </c:pt>
                <c:pt idx="4">
                  <c:v>359.47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F4-4A52-980D-8C834F6F6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570368"/>
        <c:axId val="180580736"/>
      </c:lineChart>
      <c:dateAx>
        <c:axId val="180570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580736"/>
        <c:crosses val="autoZero"/>
        <c:auto val="1"/>
        <c:lblOffset val="100"/>
        <c:baseTimeUnit val="years"/>
      </c:dateAx>
      <c:valAx>
        <c:axId val="180580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570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802.2</c:v>
                </c:pt>
                <c:pt idx="1">
                  <c:v>783.9</c:v>
                </c:pt>
                <c:pt idx="2">
                  <c:v>758</c:v>
                </c:pt>
                <c:pt idx="3">
                  <c:v>722.65</c:v>
                </c:pt>
                <c:pt idx="4">
                  <c:v>684.14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8-4762-872B-6963B770D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607616"/>
        <c:axId val="18060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400.38</c:v>
                </c:pt>
                <c:pt idx="1">
                  <c:v>393.27</c:v>
                </c:pt>
                <c:pt idx="2">
                  <c:v>386.97</c:v>
                </c:pt>
                <c:pt idx="3">
                  <c:v>380.58</c:v>
                </c:pt>
                <c:pt idx="4">
                  <c:v>401.79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48-4762-872B-6963B770D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607616"/>
        <c:axId val="180609792"/>
      </c:lineChart>
      <c:dateAx>
        <c:axId val="18060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609792"/>
        <c:crosses val="autoZero"/>
        <c:auto val="1"/>
        <c:lblOffset val="100"/>
        <c:baseTimeUnit val="years"/>
      </c:dateAx>
      <c:valAx>
        <c:axId val="180609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60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96.04</c:v>
                </c:pt>
                <c:pt idx="1">
                  <c:v>100.04</c:v>
                </c:pt>
                <c:pt idx="2">
                  <c:v>97.2</c:v>
                </c:pt>
                <c:pt idx="3">
                  <c:v>100</c:v>
                </c:pt>
                <c:pt idx="4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2-4363-8FB0-FC274A71B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636672"/>
        <c:axId val="18065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96.56</c:v>
                </c:pt>
                <c:pt idx="1">
                  <c:v>100.47</c:v>
                </c:pt>
                <c:pt idx="2">
                  <c:v>101.72</c:v>
                </c:pt>
                <c:pt idx="3">
                  <c:v>102.38</c:v>
                </c:pt>
                <c:pt idx="4">
                  <c:v>100.12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82-4363-8FB0-FC274A71B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636672"/>
        <c:axId val="180659328"/>
      </c:lineChart>
      <c:dateAx>
        <c:axId val="180636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659328"/>
        <c:crosses val="autoZero"/>
        <c:auto val="1"/>
        <c:lblOffset val="100"/>
        <c:baseTimeUnit val="years"/>
      </c:dateAx>
      <c:valAx>
        <c:axId val="18065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636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196.83</c:v>
                </c:pt>
                <c:pt idx="1">
                  <c:v>189.73</c:v>
                </c:pt>
                <c:pt idx="2">
                  <c:v>195.14</c:v>
                </c:pt>
                <c:pt idx="3">
                  <c:v>189.72</c:v>
                </c:pt>
                <c:pt idx="4">
                  <c:v>190.73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BB-4D6A-94F5-2C05E23C2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688000"/>
        <c:axId val="18068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177.14</c:v>
                </c:pt>
                <c:pt idx="1">
                  <c:v>169.82</c:v>
                </c:pt>
                <c:pt idx="2">
                  <c:v>168.2</c:v>
                </c:pt>
                <c:pt idx="3">
                  <c:v>168.67</c:v>
                </c:pt>
                <c:pt idx="4">
                  <c:v>174.97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BB-4D6A-94F5-2C05E23C2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688000"/>
        <c:axId val="180689920"/>
      </c:lineChart>
      <c:dateAx>
        <c:axId val="18068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689920"/>
        <c:crosses val="autoZero"/>
        <c:auto val="1"/>
        <c:lblOffset val="100"/>
        <c:baseTimeUnit val="years"/>
      </c:dateAx>
      <c:valAx>
        <c:axId val="18068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68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H53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宮崎県　高鍋町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A6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20678</v>
      </c>
      <c r="AM8" s="59"/>
      <c r="AN8" s="59"/>
      <c r="AO8" s="59"/>
      <c r="AP8" s="59"/>
      <c r="AQ8" s="59"/>
      <c r="AR8" s="59"/>
      <c r="AS8" s="59"/>
      <c r="AT8" s="50">
        <f>データ!$S$6</f>
        <v>43.8</v>
      </c>
      <c r="AU8" s="51"/>
      <c r="AV8" s="51"/>
      <c r="AW8" s="51"/>
      <c r="AX8" s="51"/>
      <c r="AY8" s="51"/>
      <c r="AZ8" s="51"/>
      <c r="BA8" s="51"/>
      <c r="BB8" s="52">
        <f>データ!$T$6</f>
        <v>472.1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45.01</v>
      </c>
      <c r="J10" s="51"/>
      <c r="K10" s="51"/>
      <c r="L10" s="51"/>
      <c r="M10" s="51"/>
      <c r="N10" s="51"/>
      <c r="O10" s="62"/>
      <c r="P10" s="52">
        <f>データ!$P$6</f>
        <v>89.79</v>
      </c>
      <c r="Q10" s="52"/>
      <c r="R10" s="52"/>
      <c r="S10" s="52"/>
      <c r="T10" s="52"/>
      <c r="U10" s="52"/>
      <c r="V10" s="52"/>
      <c r="W10" s="59">
        <f>データ!$Q$6</f>
        <v>3250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18455</v>
      </c>
      <c r="AM10" s="59"/>
      <c r="AN10" s="59"/>
      <c r="AO10" s="59"/>
      <c r="AP10" s="59"/>
      <c r="AQ10" s="59"/>
      <c r="AR10" s="59"/>
      <c r="AS10" s="59"/>
      <c r="AT10" s="50">
        <f>データ!$V$6</f>
        <v>10.28</v>
      </c>
      <c r="AU10" s="51"/>
      <c r="AV10" s="51"/>
      <c r="AW10" s="51"/>
      <c r="AX10" s="51"/>
      <c r="AY10" s="51"/>
      <c r="AZ10" s="51"/>
      <c r="BA10" s="51"/>
      <c r="BB10" s="52">
        <f>データ!$W$6</f>
        <v>1795.23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2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2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118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2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2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117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2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2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2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2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2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2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91" t="s">
        <v>119</v>
      </c>
      <c r="BM66" s="92"/>
      <c r="BN66" s="92"/>
      <c r="BO66" s="92"/>
      <c r="BP66" s="92"/>
      <c r="BQ66" s="92"/>
      <c r="BR66" s="92"/>
      <c r="BS66" s="92"/>
      <c r="BT66" s="92"/>
      <c r="BU66" s="92"/>
      <c r="BV66" s="92"/>
      <c r="BW66" s="92"/>
      <c r="BX66" s="92"/>
      <c r="BY66" s="92"/>
      <c r="BZ66" s="93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91"/>
      <c r="BM67" s="92"/>
      <c r="BN67" s="92"/>
      <c r="BO67" s="92"/>
      <c r="BP67" s="92"/>
      <c r="BQ67" s="92"/>
      <c r="BR67" s="92"/>
      <c r="BS67" s="92"/>
      <c r="BT67" s="92"/>
      <c r="BU67" s="92"/>
      <c r="BV67" s="92"/>
      <c r="BW67" s="92"/>
      <c r="BX67" s="92"/>
      <c r="BY67" s="92"/>
      <c r="BZ67" s="93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91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3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91"/>
      <c r="BM69" s="92"/>
      <c r="BN69" s="92"/>
      <c r="BO69" s="92"/>
      <c r="BP69" s="92"/>
      <c r="BQ69" s="92"/>
      <c r="BR69" s="92"/>
      <c r="BS69" s="92"/>
      <c r="BT69" s="92"/>
      <c r="BU69" s="92"/>
      <c r="BV69" s="92"/>
      <c r="BW69" s="92"/>
      <c r="BX69" s="92"/>
      <c r="BY69" s="92"/>
      <c r="BZ69" s="93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91"/>
      <c r="BM70" s="92"/>
      <c r="BN70" s="92"/>
      <c r="BO70" s="92"/>
      <c r="BP70" s="92"/>
      <c r="BQ70" s="92"/>
      <c r="BR70" s="92"/>
      <c r="BS70" s="92"/>
      <c r="BT70" s="92"/>
      <c r="BU70" s="92"/>
      <c r="BV70" s="92"/>
      <c r="BW70" s="92"/>
      <c r="BX70" s="92"/>
      <c r="BY70" s="92"/>
      <c r="BZ70" s="93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91"/>
      <c r="BM71" s="92"/>
      <c r="BN71" s="92"/>
      <c r="BO71" s="92"/>
      <c r="BP71" s="92"/>
      <c r="BQ71" s="92"/>
      <c r="BR71" s="92"/>
      <c r="BS71" s="92"/>
      <c r="BT71" s="92"/>
      <c r="BU71" s="92"/>
      <c r="BV71" s="92"/>
      <c r="BW71" s="92"/>
      <c r="BX71" s="92"/>
      <c r="BY71" s="92"/>
      <c r="BZ71" s="93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91"/>
      <c r="BM72" s="92"/>
      <c r="BN72" s="92"/>
      <c r="BO72" s="92"/>
      <c r="BP72" s="92"/>
      <c r="BQ72" s="92"/>
      <c r="BR72" s="92"/>
      <c r="BS72" s="92"/>
      <c r="BT72" s="92"/>
      <c r="BU72" s="92"/>
      <c r="BV72" s="92"/>
      <c r="BW72" s="92"/>
      <c r="BX72" s="92"/>
      <c r="BY72" s="92"/>
      <c r="BZ72" s="93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91"/>
      <c r="BM73" s="92"/>
      <c r="BN73" s="92"/>
      <c r="BO73" s="92"/>
      <c r="BP73" s="92"/>
      <c r="BQ73" s="92"/>
      <c r="BR73" s="92"/>
      <c r="BS73" s="92"/>
      <c r="BT73" s="92"/>
      <c r="BU73" s="92"/>
      <c r="BV73" s="92"/>
      <c r="BW73" s="92"/>
      <c r="BX73" s="92"/>
      <c r="BY73" s="92"/>
      <c r="BZ73" s="93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91"/>
      <c r="BM74" s="92"/>
      <c r="BN74" s="92"/>
      <c r="BO74" s="92"/>
      <c r="BP74" s="92"/>
      <c r="BQ74" s="92"/>
      <c r="BR74" s="92"/>
      <c r="BS74" s="92"/>
      <c r="BT74" s="92"/>
      <c r="BU74" s="92"/>
      <c r="BV74" s="92"/>
      <c r="BW74" s="92"/>
      <c r="BX74" s="92"/>
      <c r="BY74" s="92"/>
      <c r="BZ74" s="93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91"/>
      <c r="BM75" s="92"/>
      <c r="BN75" s="92"/>
      <c r="BO75" s="92"/>
      <c r="BP75" s="92"/>
      <c r="BQ75" s="92"/>
      <c r="BR75" s="92"/>
      <c r="BS75" s="92"/>
      <c r="BT75" s="92"/>
      <c r="BU75" s="92"/>
      <c r="BV75" s="92"/>
      <c r="BW75" s="92"/>
      <c r="BX75" s="92"/>
      <c r="BY75" s="92"/>
      <c r="BZ75" s="93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91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2"/>
      <c r="BZ76" s="93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91"/>
      <c r="BM77" s="92"/>
      <c r="BN77" s="92"/>
      <c r="BO77" s="92"/>
      <c r="BP77" s="92"/>
      <c r="BQ77" s="92"/>
      <c r="BR77" s="92"/>
      <c r="BS77" s="92"/>
      <c r="BT77" s="92"/>
      <c r="BU77" s="92"/>
      <c r="BV77" s="92"/>
      <c r="BW77" s="92"/>
      <c r="BX77" s="92"/>
      <c r="BY77" s="92"/>
      <c r="BZ77" s="93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91"/>
      <c r="BM78" s="92"/>
      <c r="BN78" s="92"/>
      <c r="BO78" s="92"/>
      <c r="BP78" s="92"/>
      <c r="BQ78" s="92"/>
      <c r="BR78" s="92"/>
      <c r="BS78" s="92"/>
      <c r="BT78" s="92"/>
      <c r="BU78" s="92"/>
      <c r="BV78" s="92"/>
      <c r="BW78" s="92"/>
      <c r="BX78" s="92"/>
      <c r="BY78" s="92"/>
      <c r="BZ78" s="93"/>
    </row>
    <row r="79" spans="1:78" ht="13.5" customHeight="1" x14ac:dyDescent="0.2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91"/>
      <c r="BM79" s="92"/>
      <c r="BN79" s="92"/>
      <c r="BO79" s="92"/>
      <c r="BP79" s="92"/>
      <c r="BQ79" s="92"/>
      <c r="BR79" s="92"/>
      <c r="BS79" s="92"/>
      <c r="BT79" s="92"/>
      <c r="BU79" s="92"/>
      <c r="BV79" s="92"/>
      <c r="BW79" s="92"/>
      <c r="BX79" s="92"/>
      <c r="BY79" s="92"/>
      <c r="BZ79" s="93"/>
    </row>
    <row r="80" spans="1:78" ht="13.5" customHeight="1" x14ac:dyDescent="0.2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91"/>
      <c r="BM80" s="92"/>
      <c r="BN80" s="92"/>
      <c r="BO80" s="92"/>
      <c r="BP80" s="92"/>
      <c r="BQ80" s="92"/>
      <c r="BR80" s="92"/>
      <c r="BS80" s="92"/>
      <c r="BT80" s="92"/>
      <c r="BU80" s="92"/>
      <c r="BV80" s="92"/>
      <c r="BW80" s="92"/>
      <c r="BX80" s="92"/>
      <c r="BY80" s="92"/>
      <c r="BZ80" s="93"/>
    </row>
    <row r="81" spans="1:78" ht="13.5" customHeight="1" x14ac:dyDescent="0.2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91"/>
      <c r="BM81" s="92"/>
      <c r="BN81" s="92"/>
      <c r="BO81" s="92"/>
      <c r="BP81" s="92"/>
      <c r="BQ81" s="92"/>
      <c r="BR81" s="92"/>
      <c r="BS81" s="92"/>
      <c r="BT81" s="92"/>
      <c r="BU81" s="92"/>
      <c r="BV81" s="92"/>
      <c r="BW81" s="92"/>
      <c r="BX81" s="92"/>
      <c r="BY81" s="92"/>
      <c r="BZ81" s="93"/>
    </row>
    <row r="82" spans="1:78" ht="13.5" customHeight="1" x14ac:dyDescent="0.2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94"/>
      <c r="BM82" s="95"/>
      <c r="BN82" s="95"/>
      <c r="BO82" s="95"/>
      <c r="BP82" s="95"/>
      <c r="BQ82" s="95"/>
      <c r="BR82" s="95"/>
      <c r="BS82" s="95"/>
      <c r="BT82" s="95"/>
      <c r="BU82" s="95"/>
      <c r="BV82" s="95"/>
      <c r="BW82" s="95"/>
      <c r="BX82" s="95"/>
      <c r="BY82" s="95"/>
      <c r="BZ82" s="96"/>
    </row>
    <row r="83" spans="1:78" x14ac:dyDescent="0.2">
      <c r="C83" s="25" t="s">
        <v>40</v>
      </c>
    </row>
    <row r="84" spans="1:78" hidden="1" x14ac:dyDescent="0.2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2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edAqm9jTg9bV//Ox4Ci/8HR9w/ahqLXnaCIg+2QMp+pCn5mwnfiB7hBtMqV9QWNTFCM8J6OPrMmFWyTzif0aDQ==" saltValue="kuk3jpgOvgHeEDGSHHI98Q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2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2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4" t="s">
        <v>62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6"/>
      <c r="X3" s="90" t="s">
        <v>63</v>
      </c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 t="s">
        <v>64</v>
      </c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</row>
    <row r="4" spans="1:144" x14ac:dyDescent="0.2">
      <c r="A4" s="28" t="s">
        <v>65</v>
      </c>
      <c r="B4" s="30"/>
      <c r="C4" s="30"/>
      <c r="D4" s="30"/>
      <c r="E4" s="30"/>
      <c r="F4" s="30"/>
      <c r="G4" s="30"/>
      <c r="H4" s="87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9"/>
      <c r="X4" s="83" t="s">
        <v>66</v>
      </c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 t="s">
        <v>67</v>
      </c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 t="s">
        <v>68</v>
      </c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 t="s">
        <v>69</v>
      </c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 t="s">
        <v>70</v>
      </c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 t="s">
        <v>71</v>
      </c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 t="s">
        <v>72</v>
      </c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 t="s">
        <v>73</v>
      </c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 t="s">
        <v>74</v>
      </c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 t="s">
        <v>75</v>
      </c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 t="s">
        <v>76</v>
      </c>
      <c r="EE4" s="83"/>
      <c r="EF4" s="83"/>
      <c r="EG4" s="83"/>
      <c r="EH4" s="83"/>
      <c r="EI4" s="83"/>
      <c r="EJ4" s="83"/>
      <c r="EK4" s="83"/>
      <c r="EL4" s="83"/>
      <c r="EM4" s="83"/>
      <c r="EN4" s="83"/>
    </row>
    <row r="5" spans="1:144" x14ac:dyDescent="0.2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2">
      <c r="A6" s="28" t="s">
        <v>104</v>
      </c>
      <c r="B6" s="33">
        <f>B7</f>
        <v>2017</v>
      </c>
      <c r="C6" s="33">
        <f t="shared" ref="C6:W6" si="3">C7</f>
        <v>454010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宮崎県　高鍋町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A6</v>
      </c>
      <c r="M6" s="33" t="str">
        <f t="shared" si="3"/>
        <v>非設置</v>
      </c>
      <c r="N6" s="34" t="str">
        <f t="shared" si="3"/>
        <v>-</v>
      </c>
      <c r="O6" s="34">
        <f t="shared" si="3"/>
        <v>45.01</v>
      </c>
      <c r="P6" s="34">
        <f t="shared" si="3"/>
        <v>89.79</v>
      </c>
      <c r="Q6" s="34">
        <f t="shared" si="3"/>
        <v>3250</v>
      </c>
      <c r="R6" s="34">
        <f t="shared" si="3"/>
        <v>20678</v>
      </c>
      <c r="S6" s="34">
        <f t="shared" si="3"/>
        <v>43.8</v>
      </c>
      <c r="T6" s="34">
        <f t="shared" si="3"/>
        <v>472.1</v>
      </c>
      <c r="U6" s="34">
        <f t="shared" si="3"/>
        <v>18455</v>
      </c>
      <c r="V6" s="34">
        <f t="shared" si="3"/>
        <v>10.28</v>
      </c>
      <c r="W6" s="34">
        <f t="shared" si="3"/>
        <v>1795.23</v>
      </c>
      <c r="X6" s="35">
        <f>IF(X7="",NA(),X7)</f>
        <v>104.81</v>
      </c>
      <c r="Y6" s="35">
        <f t="shared" ref="Y6:AG6" si="4">IF(Y7="",NA(),Y7)</f>
        <v>110.07</v>
      </c>
      <c r="Z6" s="35">
        <f t="shared" si="4"/>
        <v>106.47</v>
      </c>
      <c r="AA6" s="35">
        <f t="shared" si="4"/>
        <v>110.43</v>
      </c>
      <c r="AB6" s="35">
        <f t="shared" si="4"/>
        <v>109.02</v>
      </c>
      <c r="AC6" s="35">
        <f t="shared" si="4"/>
        <v>106.55</v>
      </c>
      <c r="AD6" s="35">
        <f t="shared" si="4"/>
        <v>110.01</v>
      </c>
      <c r="AE6" s="35">
        <f t="shared" si="4"/>
        <v>111.21</v>
      </c>
      <c r="AF6" s="35">
        <f t="shared" si="4"/>
        <v>111.71</v>
      </c>
      <c r="AG6" s="35">
        <f t="shared" si="4"/>
        <v>110.05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9.56</v>
      </c>
      <c r="AO6" s="35">
        <f t="shared" si="5"/>
        <v>2.8</v>
      </c>
      <c r="AP6" s="35">
        <f t="shared" si="5"/>
        <v>1.93</v>
      </c>
      <c r="AQ6" s="35">
        <f t="shared" si="5"/>
        <v>1.72</v>
      </c>
      <c r="AR6" s="35">
        <f t="shared" si="5"/>
        <v>2.64</v>
      </c>
      <c r="AS6" s="34" t="str">
        <f>IF(AS7="","",IF(AS7="-","【-】","【"&amp;SUBSTITUTE(TEXT(AS7,"#,##0.00"),"-","△")&amp;"】"))</f>
        <v>【0.85】</v>
      </c>
      <c r="AT6" s="35">
        <f>IF(AT7="",NA(),AT7)</f>
        <v>1184.52</v>
      </c>
      <c r="AU6" s="35">
        <f t="shared" ref="AU6:BC6" si="6">IF(AU7="",NA(),AU7)</f>
        <v>163.79</v>
      </c>
      <c r="AV6" s="35">
        <f t="shared" si="6"/>
        <v>136.6</v>
      </c>
      <c r="AW6" s="35">
        <f t="shared" si="6"/>
        <v>129.25</v>
      </c>
      <c r="AX6" s="35">
        <f t="shared" si="6"/>
        <v>136.04</v>
      </c>
      <c r="AY6" s="35">
        <f t="shared" si="6"/>
        <v>963.24</v>
      </c>
      <c r="AZ6" s="35">
        <f t="shared" si="6"/>
        <v>381.53</v>
      </c>
      <c r="BA6" s="35">
        <f t="shared" si="6"/>
        <v>391.54</v>
      </c>
      <c r="BB6" s="35">
        <f t="shared" si="6"/>
        <v>384.34</v>
      </c>
      <c r="BC6" s="35">
        <f t="shared" si="6"/>
        <v>359.47</v>
      </c>
      <c r="BD6" s="34" t="str">
        <f>IF(BD7="","",IF(BD7="-","【-】","【"&amp;SUBSTITUTE(TEXT(BD7,"#,##0.00"),"-","△")&amp;"】"))</f>
        <v>【264.34】</v>
      </c>
      <c r="BE6" s="35">
        <f>IF(BE7="",NA(),BE7)</f>
        <v>802.2</v>
      </c>
      <c r="BF6" s="35">
        <f t="shared" ref="BF6:BN6" si="7">IF(BF7="",NA(),BF7)</f>
        <v>783.9</v>
      </c>
      <c r="BG6" s="35">
        <f t="shared" si="7"/>
        <v>758</v>
      </c>
      <c r="BH6" s="35">
        <f t="shared" si="7"/>
        <v>722.65</v>
      </c>
      <c r="BI6" s="35">
        <f t="shared" si="7"/>
        <v>684.14</v>
      </c>
      <c r="BJ6" s="35">
        <f t="shared" si="7"/>
        <v>400.38</v>
      </c>
      <c r="BK6" s="35">
        <f t="shared" si="7"/>
        <v>393.27</v>
      </c>
      <c r="BL6" s="35">
        <f t="shared" si="7"/>
        <v>386.97</v>
      </c>
      <c r="BM6" s="35">
        <f t="shared" si="7"/>
        <v>380.58</v>
      </c>
      <c r="BN6" s="35">
        <f t="shared" si="7"/>
        <v>401.79</v>
      </c>
      <c r="BO6" s="34" t="str">
        <f>IF(BO7="","",IF(BO7="-","【-】","【"&amp;SUBSTITUTE(TEXT(BO7,"#,##0.00"),"-","△")&amp;"】"))</f>
        <v>【274.27】</v>
      </c>
      <c r="BP6" s="35">
        <f>IF(BP7="",NA(),BP7)</f>
        <v>96.04</v>
      </c>
      <c r="BQ6" s="35">
        <f t="shared" ref="BQ6:BY6" si="8">IF(BQ7="",NA(),BQ7)</f>
        <v>100.04</v>
      </c>
      <c r="BR6" s="35">
        <f t="shared" si="8"/>
        <v>97.2</v>
      </c>
      <c r="BS6" s="35">
        <f t="shared" si="8"/>
        <v>100</v>
      </c>
      <c r="BT6" s="35">
        <f t="shared" si="8"/>
        <v>99.6</v>
      </c>
      <c r="BU6" s="35">
        <f t="shared" si="8"/>
        <v>96.56</v>
      </c>
      <c r="BV6" s="35">
        <f t="shared" si="8"/>
        <v>100.47</v>
      </c>
      <c r="BW6" s="35">
        <f t="shared" si="8"/>
        <v>101.72</v>
      </c>
      <c r="BX6" s="35">
        <f t="shared" si="8"/>
        <v>102.38</v>
      </c>
      <c r="BY6" s="35">
        <f t="shared" si="8"/>
        <v>100.12</v>
      </c>
      <c r="BZ6" s="34" t="str">
        <f>IF(BZ7="","",IF(BZ7="-","【-】","【"&amp;SUBSTITUTE(TEXT(BZ7,"#,##0.00"),"-","△")&amp;"】"))</f>
        <v>【104.36】</v>
      </c>
      <c r="CA6" s="35">
        <f>IF(CA7="",NA(),CA7)</f>
        <v>196.83</v>
      </c>
      <c r="CB6" s="35">
        <f t="shared" ref="CB6:CJ6" si="9">IF(CB7="",NA(),CB7)</f>
        <v>189.73</v>
      </c>
      <c r="CC6" s="35">
        <f t="shared" si="9"/>
        <v>195.14</v>
      </c>
      <c r="CD6" s="35">
        <f t="shared" si="9"/>
        <v>189.72</v>
      </c>
      <c r="CE6" s="35">
        <f t="shared" si="9"/>
        <v>190.73</v>
      </c>
      <c r="CF6" s="35">
        <f t="shared" si="9"/>
        <v>177.14</v>
      </c>
      <c r="CG6" s="35">
        <f t="shared" si="9"/>
        <v>169.82</v>
      </c>
      <c r="CH6" s="35">
        <f t="shared" si="9"/>
        <v>168.2</v>
      </c>
      <c r="CI6" s="35">
        <f t="shared" si="9"/>
        <v>168.67</v>
      </c>
      <c r="CJ6" s="35">
        <f t="shared" si="9"/>
        <v>174.97</v>
      </c>
      <c r="CK6" s="34" t="str">
        <f>IF(CK7="","",IF(CK7="-","【-】","【"&amp;SUBSTITUTE(TEXT(CK7,"#,##0.00"),"-","△")&amp;"】"))</f>
        <v>【165.71】</v>
      </c>
      <c r="CL6" s="35">
        <f>IF(CL7="",NA(),CL7)</f>
        <v>69.47</v>
      </c>
      <c r="CM6" s="35">
        <f t="shared" ref="CM6:CU6" si="10">IF(CM7="",NA(),CM7)</f>
        <v>69.680000000000007</v>
      </c>
      <c r="CN6" s="35">
        <f t="shared" si="10"/>
        <v>68.58</v>
      </c>
      <c r="CO6" s="35">
        <f t="shared" si="10"/>
        <v>69.17</v>
      </c>
      <c r="CP6" s="35">
        <f t="shared" si="10"/>
        <v>69.930000000000007</v>
      </c>
      <c r="CQ6" s="35">
        <f t="shared" si="10"/>
        <v>55.64</v>
      </c>
      <c r="CR6" s="35">
        <f t="shared" si="10"/>
        <v>55.13</v>
      </c>
      <c r="CS6" s="35">
        <f t="shared" si="10"/>
        <v>54.77</v>
      </c>
      <c r="CT6" s="35">
        <f t="shared" si="10"/>
        <v>54.92</v>
      </c>
      <c r="CU6" s="35">
        <f t="shared" si="10"/>
        <v>55.63</v>
      </c>
      <c r="CV6" s="34" t="str">
        <f>IF(CV7="","",IF(CV7="-","【-】","【"&amp;SUBSTITUTE(TEXT(CV7,"#,##0.00"),"-","△")&amp;"】"))</f>
        <v>【60.41】</v>
      </c>
      <c r="CW6" s="35">
        <f>IF(CW7="",NA(),CW7)</f>
        <v>88.18</v>
      </c>
      <c r="CX6" s="35">
        <f t="shared" ref="CX6:DF6" si="11">IF(CX7="",NA(),CX7)</f>
        <v>87.2</v>
      </c>
      <c r="CY6" s="35">
        <f t="shared" si="11"/>
        <v>87.64</v>
      </c>
      <c r="CZ6" s="35">
        <f t="shared" si="11"/>
        <v>88.04</v>
      </c>
      <c r="DA6" s="35">
        <f t="shared" si="11"/>
        <v>87.56</v>
      </c>
      <c r="DB6" s="35">
        <f t="shared" si="11"/>
        <v>83.09</v>
      </c>
      <c r="DC6" s="35">
        <f t="shared" si="11"/>
        <v>83</v>
      </c>
      <c r="DD6" s="35">
        <f t="shared" si="11"/>
        <v>82.89</v>
      </c>
      <c r="DE6" s="35">
        <f t="shared" si="11"/>
        <v>82.66</v>
      </c>
      <c r="DF6" s="35">
        <f t="shared" si="11"/>
        <v>82.04</v>
      </c>
      <c r="DG6" s="34" t="str">
        <f>IF(DG7="","",IF(DG7="-","【-】","【"&amp;SUBSTITUTE(TEXT(DG7,"#,##0.00"),"-","△")&amp;"】"))</f>
        <v>【89.93】</v>
      </c>
      <c r="DH6" s="35">
        <f>IF(DH7="",NA(),DH7)</f>
        <v>39.409999999999997</v>
      </c>
      <c r="DI6" s="35">
        <f t="shared" ref="DI6:DQ6" si="12">IF(DI7="",NA(),DI7)</f>
        <v>44.22</v>
      </c>
      <c r="DJ6" s="35">
        <f t="shared" si="12"/>
        <v>45.72</v>
      </c>
      <c r="DK6" s="35">
        <f t="shared" si="12"/>
        <v>47.46</v>
      </c>
      <c r="DL6" s="35">
        <f t="shared" si="12"/>
        <v>49.38</v>
      </c>
      <c r="DM6" s="35">
        <f t="shared" si="12"/>
        <v>39.06</v>
      </c>
      <c r="DN6" s="35">
        <f t="shared" si="12"/>
        <v>46.66</v>
      </c>
      <c r="DO6" s="35">
        <f t="shared" si="12"/>
        <v>47.46</v>
      </c>
      <c r="DP6" s="35">
        <f t="shared" si="12"/>
        <v>48.49</v>
      </c>
      <c r="DQ6" s="35">
        <f t="shared" si="12"/>
        <v>48.05</v>
      </c>
      <c r="DR6" s="34" t="str">
        <f>IF(DR7="","",IF(DR7="-","【-】","【"&amp;SUBSTITUTE(TEXT(DR7,"#,##0.00"),"-","△")&amp;"】"))</f>
        <v>【48.12】</v>
      </c>
      <c r="DS6" s="34">
        <f>IF(DS7="",NA(),DS7)</f>
        <v>0</v>
      </c>
      <c r="DT6" s="34">
        <f t="shared" ref="DT6:EB6" si="13">IF(DT7="",NA(),DT7)</f>
        <v>0</v>
      </c>
      <c r="DU6" s="34">
        <f t="shared" si="13"/>
        <v>0</v>
      </c>
      <c r="DV6" s="34">
        <f t="shared" si="13"/>
        <v>0</v>
      </c>
      <c r="DW6" s="34">
        <f t="shared" si="13"/>
        <v>0</v>
      </c>
      <c r="DX6" s="35">
        <f t="shared" si="13"/>
        <v>8.8699999999999992</v>
      </c>
      <c r="DY6" s="35">
        <f t="shared" si="13"/>
        <v>9.85</v>
      </c>
      <c r="DZ6" s="35">
        <f t="shared" si="13"/>
        <v>9.7100000000000009</v>
      </c>
      <c r="EA6" s="35">
        <f t="shared" si="13"/>
        <v>12.79</v>
      </c>
      <c r="EB6" s="35">
        <f t="shared" si="13"/>
        <v>13.39</v>
      </c>
      <c r="EC6" s="34" t="str">
        <f>IF(EC7="","",IF(EC7="-","【-】","【"&amp;SUBSTITUTE(TEXT(EC7,"#,##0.00"),"-","△")&amp;"】"))</f>
        <v>【15.89】</v>
      </c>
      <c r="ED6" s="35">
        <f>IF(ED7="",NA(),ED7)</f>
        <v>1.1299999999999999</v>
      </c>
      <c r="EE6" s="35">
        <f t="shared" ref="EE6:EM6" si="14">IF(EE7="",NA(),EE7)</f>
        <v>1.05</v>
      </c>
      <c r="EF6" s="35">
        <f t="shared" si="14"/>
        <v>0.79</v>
      </c>
      <c r="EG6" s="35">
        <f t="shared" si="14"/>
        <v>0.28999999999999998</v>
      </c>
      <c r="EH6" s="35">
        <f t="shared" si="14"/>
        <v>1.06</v>
      </c>
      <c r="EI6" s="35">
        <f t="shared" si="14"/>
        <v>0.67</v>
      </c>
      <c r="EJ6" s="35">
        <f t="shared" si="14"/>
        <v>0.66</v>
      </c>
      <c r="EK6" s="35">
        <f t="shared" si="14"/>
        <v>0.99</v>
      </c>
      <c r="EL6" s="35">
        <f t="shared" si="14"/>
        <v>0.71</v>
      </c>
      <c r="EM6" s="35">
        <f t="shared" si="14"/>
        <v>0.54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2">
      <c r="A7" s="28"/>
      <c r="B7" s="37">
        <v>2017</v>
      </c>
      <c r="C7" s="37">
        <v>454010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45.01</v>
      </c>
      <c r="P7" s="38">
        <v>89.79</v>
      </c>
      <c r="Q7" s="38">
        <v>3250</v>
      </c>
      <c r="R7" s="38">
        <v>20678</v>
      </c>
      <c r="S7" s="38">
        <v>43.8</v>
      </c>
      <c r="T7" s="38">
        <v>472.1</v>
      </c>
      <c r="U7" s="38">
        <v>18455</v>
      </c>
      <c r="V7" s="38">
        <v>10.28</v>
      </c>
      <c r="W7" s="38">
        <v>1795.23</v>
      </c>
      <c r="X7" s="38">
        <v>104.81</v>
      </c>
      <c r="Y7" s="38">
        <v>110.07</v>
      </c>
      <c r="Z7" s="38">
        <v>106.47</v>
      </c>
      <c r="AA7" s="38">
        <v>110.43</v>
      </c>
      <c r="AB7" s="38">
        <v>109.02</v>
      </c>
      <c r="AC7" s="38">
        <v>106.55</v>
      </c>
      <c r="AD7" s="38">
        <v>110.01</v>
      </c>
      <c r="AE7" s="38">
        <v>111.21</v>
      </c>
      <c r="AF7" s="38">
        <v>111.71</v>
      </c>
      <c r="AG7" s="38">
        <v>110.05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9.56</v>
      </c>
      <c r="AO7" s="38">
        <v>2.8</v>
      </c>
      <c r="AP7" s="38">
        <v>1.93</v>
      </c>
      <c r="AQ7" s="38">
        <v>1.72</v>
      </c>
      <c r="AR7" s="38">
        <v>2.64</v>
      </c>
      <c r="AS7" s="38">
        <v>0.85</v>
      </c>
      <c r="AT7" s="38">
        <v>1184.52</v>
      </c>
      <c r="AU7" s="38">
        <v>163.79</v>
      </c>
      <c r="AV7" s="38">
        <v>136.6</v>
      </c>
      <c r="AW7" s="38">
        <v>129.25</v>
      </c>
      <c r="AX7" s="38">
        <v>136.04</v>
      </c>
      <c r="AY7" s="38">
        <v>963.24</v>
      </c>
      <c r="AZ7" s="38">
        <v>381.53</v>
      </c>
      <c r="BA7" s="38">
        <v>391.54</v>
      </c>
      <c r="BB7" s="38">
        <v>384.34</v>
      </c>
      <c r="BC7" s="38">
        <v>359.47</v>
      </c>
      <c r="BD7" s="38">
        <v>264.33999999999997</v>
      </c>
      <c r="BE7" s="38">
        <v>802.2</v>
      </c>
      <c r="BF7" s="38">
        <v>783.9</v>
      </c>
      <c r="BG7" s="38">
        <v>758</v>
      </c>
      <c r="BH7" s="38">
        <v>722.65</v>
      </c>
      <c r="BI7" s="38">
        <v>684.14</v>
      </c>
      <c r="BJ7" s="38">
        <v>400.38</v>
      </c>
      <c r="BK7" s="38">
        <v>393.27</v>
      </c>
      <c r="BL7" s="38">
        <v>386.97</v>
      </c>
      <c r="BM7" s="38">
        <v>380.58</v>
      </c>
      <c r="BN7" s="38">
        <v>401.79</v>
      </c>
      <c r="BO7" s="38">
        <v>274.27</v>
      </c>
      <c r="BP7" s="38">
        <v>96.04</v>
      </c>
      <c r="BQ7" s="38">
        <v>100.04</v>
      </c>
      <c r="BR7" s="38">
        <v>97.2</v>
      </c>
      <c r="BS7" s="38">
        <v>100</v>
      </c>
      <c r="BT7" s="38">
        <v>99.6</v>
      </c>
      <c r="BU7" s="38">
        <v>96.56</v>
      </c>
      <c r="BV7" s="38">
        <v>100.47</v>
      </c>
      <c r="BW7" s="38">
        <v>101.72</v>
      </c>
      <c r="BX7" s="38">
        <v>102.38</v>
      </c>
      <c r="BY7" s="38">
        <v>100.12</v>
      </c>
      <c r="BZ7" s="38">
        <v>104.36</v>
      </c>
      <c r="CA7" s="38">
        <v>196.83</v>
      </c>
      <c r="CB7" s="38">
        <v>189.73</v>
      </c>
      <c r="CC7" s="38">
        <v>195.14</v>
      </c>
      <c r="CD7" s="38">
        <v>189.72</v>
      </c>
      <c r="CE7" s="38">
        <v>190.73</v>
      </c>
      <c r="CF7" s="38">
        <v>177.14</v>
      </c>
      <c r="CG7" s="38">
        <v>169.82</v>
      </c>
      <c r="CH7" s="38">
        <v>168.2</v>
      </c>
      <c r="CI7" s="38">
        <v>168.67</v>
      </c>
      <c r="CJ7" s="38">
        <v>174.97</v>
      </c>
      <c r="CK7" s="38">
        <v>165.71</v>
      </c>
      <c r="CL7" s="38">
        <v>69.47</v>
      </c>
      <c r="CM7" s="38">
        <v>69.680000000000007</v>
      </c>
      <c r="CN7" s="38">
        <v>68.58</v>
      </c>
      <c r="CO7" s="38">
        <v>69.17</v>
      </c>
      <c r="CP7" s="38">
        <v>69.930000000000007</v>
      </c>
      <c r="CQ7" s="38">
        <v>55.64</v>
      </c>
      <c r="CR7" s="38">
        <v>55.13</v>
      </c>
      <c r="CS7" s="38">
        <v>54.77</v>
      </c>
      <c r="CT7" s="38">
        <v>54.92</v>
      </c>
      <c r="CU7" s="38">
        <v>55.63</v>
      </c>
      <c r="CV7" s="38">
        <v>60.41</v>
      </c>
      <c r="CW7" s="38">
        <v>88.18</v>
      </c>
      <c r="CX7" s="38">
        <v>87.2</v>
      </c>
      <c r="CY7" s="38">
        <v>87.64</v>
      </c>
      <c r="CZ7" s="38">
        <v>88.04</v>
      </c>
      <c r="DA7" s="38">
        <v>87.56</v>
      </c>
      <c r="DB7" s="38">
        <v>83.09</v>
      </c>
      <c r="DC7" s="38">
        <v>83</v>
      </c>
      <c r="DD7" s="38">
        <v>82.89</v>
      </c>
      <c r="DE7" s="38">
        <v>82.66</v>
      </c>
      <c r="DF7" s="38">
        <v>82.04</v>
      </c>
      <c r="DG7" s="38">
        <v>89.93</v>
      </c>
      <c r="DH7" s="38">
        <v>39.409999999999997</v>
      </c>
      <c r="DI7" s="38">
        <v>44.22</v>
      </c>
      <c r="DJ7" s="38">
        <v>45.72</v>
      </c>
      <c r="DK7" s="38">
        <v>47.46</v>
      </c>
      <c r="DL7" s="38">
        <v>49.38</v>
      </c>
      <c r="DM7" s="38">
        <v>39.06</v>
      </c>
      <c r="DN7" s="38">
        <v>46.66</v>
      </c>
      <c r="DO7" s="38">
        <v>47.46</v>
      </c>
      <c r="DP7" s="38">
        <v>48.49</v>
      </c>
      <c r="DQ7" s="38">
        <v>48.05</v>
      </c>
      <c r="DR7" s="38">
        <v>48.12</v>
      </c>
      <c r="DS7" s="38">
        <v>0</v>
      </c>
      <c r="DT7" s="38">
        <v>0</v>
      </c>
      <c r="DU7" s="38">
        <v>0</v>
      </c>
      <c r="DV7" s="38">
        <v>0</v>
      </c>
      <c r="DW7" s="38">
        <v>0</v>
      </c>
      <c r="DX7" s="38">
        <v>8.8699999999999992</v>
      </c>
      <c r="DY7" s="38">
        <v>9.85</v>
      </c>
      <c r="DZ7" s="38">
        <v>9.7100000000000009</v>
      </c>
      <c r="EA7" s="38">
        <v>12.79</v>
      </c>
      <c r="EB7" s="38">
        <v>13.39</v>
      </c>
      <c r="EC7" s="38">
        <v>15.89</v>
      </c>
      <c r="ED7" s="38">
        <v>1.1299999999999999</v>
      </c>
      <c r="EE7" s="38">
        <v>1.05</v>
      </c>
      <c r="EF7" s="38">
        <v>0.79</v>
      </c>
      <c r="EG7" s="38">
        <v>0.28999999999999998</v>
      </c>
      <c r="EH7" s="38">
        <v>1.06</v>
      </c>
      <c r="EI7" s="38">
        <v>0.67</v>
      </c>
      <c r="EJ7" s="38">
        <v>0.66</v>
      </c>
      <c r="EK7" s="38">
        <v>0.99</v>
      </c>
      <c r="EL7" s="38">
        <v>0.71</v>
      </c>
      <c r="EM7" s="38">
        <v>0.54</v>
      </c>
      <c r="EN7" s="38">
        <v>0.69</v>
      </c>
    </row>
    <row r="8" spans="1:144" x14ac:dyDescent="0.2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2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2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2018-12-03T08:39:27Z</dcterms:created>
  <dcterms:modified xsi:type="dcterms:W3CDTF">2019-02-21T07:34:53Z</dcterms:modified>
</cp:coreProperties>
</file>