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Z:\新共有ドライブ\03-02 【決　算】公営企業(公営企業全般含む)\平成３０年度\01 各種照会・回答\310111【　】（分析依頼）H29決算経営比較分析表\03市町村→県\01_上水道（法適）\"/>
    </mc:Choice>
  </mc:AlternateContent>
  <xr:revisionPtr revIDLastSave="0" documentId="13_ncr:1_{887542FA-AF4D-4B9A-AF0F-ED4C01A6F604}" xr6:coauthVersionLast="40" xr6:coauthVersionMax="40" xr10:uidLastSave="{00000000-0000-0000-0000-000000000000}"/>
  <workbookProtection workbookAlgorithmName="SHA-512" workbookHashValue="7F2LUbuBHwB6MtUgyZDX+CWdv+LEjAuCSYBOrAG05/NZSBzadqLc1H2vcuGFiRVer0S534xLbJZJ7Tblk45Caw==" workbookSaltValue="Z1TUjYuKo7NjmtoSXYrn2w==" workbookSpinCount="100000" lockStructure="1"/>
  <bookViews>
    <workbookView xWindow="-108" yWindow="-108" windowWidth="23256" windowHeight="12576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N6" i="5" l="1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Q6" i="5"/>
  <c r="W10" i="4" s="1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I85" i="4"/>
  <c r="H85" i="4"/>
  <c r="BB10" i="4"/>
  <c r="AT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<sst xmlns="http://schemas.openxmlformats.org/spreadsheetml/2006/main" count="235" uniqueCount="120">
  <si>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</si>
  <si>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</si>
  <si>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</si>
  <si>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</si>
  <si>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</si>
  <si>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</si>
  <si>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</si>
  <si>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</si>
  <si>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</si>
  <si>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</si>
  <si>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</si>
  <si>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</si>
  <si>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</si>
  <si>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</si>
  <si>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</si>
  <si>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</si>
  <si>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</si>
  <si>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</si>
  <si>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</si>
  <si>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</si>
  <si>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</si>
  <si>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</si>
  <si>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</si>
  <si>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</si>
  <si>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</si>
  <si>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</si>
  <si>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</si>
  <si>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</si>
  <si>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</si>
  <si>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</si>
  <si>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</si>
  <si>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</si>
  <si>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</si>
  <si>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</si>
  <si>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</si>
  <si>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</si>
  <si>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</si>
  <si>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</si>
  <si>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</si>
  <si>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</si>
  <si>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</si>
  <si>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</si>
  <si>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</si>
  <si>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</si>
  <si>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</si>
  <si>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</si>
  <si>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</si>
  <si>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</si>
  <si>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</si>
  <si>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</si>
  <si>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</si>
  <si>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</si>
  <si>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</si>
  <si>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</si>
  <si>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</si>
  <si>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</si>
  <si>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</si>
  <si>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</si>
  <si>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</si>
  <si>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</si>
  <si>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</si>
  <si>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</si>
  <si>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</si>
  <si>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</si>
  <si>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</si>
  <si>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</si>
  <si>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</si>
  <si>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</si>
  <si>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</si>
  <si>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</si>
  <si>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</si>
  <si>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</si>
  <si>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</si>
  <si>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</si>
  <si>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</si>
  <si>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</si>
  <si>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</si>
  <si>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</si>
  <si>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</si>
  <si>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</si>
  <si>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</si>
  <si>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</si>
  <si>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</si>
  <si>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</si>
  <si>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</si>
  <si>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</si>
  <si>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</si>
  <si>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</si>
  <si>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</si>
  <si>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</si>
  <si>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</si>
  <si>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</si>
  <si>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</si>
  <si>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</si>
  <si>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</si>
  <si>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</si>
  <si>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</si>
  <si>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</si>
  <si>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</si>
  <si>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</si>
  <si>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</si>
  <si>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</si>
  <si>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</si>
  <si>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</si>
  <si>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</si>
  <si>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一ツ瀬川営農飲雑用水広域水道企業団</t>
  </si>
  <si>
    <t>法適用</t>
  </si>
  <si>
    <t>水道事業</t>
  </si>
  <si>
    <t>末端給水事業</t>
  </si>
  <si>
    <t>A8</t>
  </si>
  <si>
    <t>民間企業出身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</si>
  <si>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</si>
  <si>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</si>
  <si>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</si>
  <si>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</si>
  <si>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</si>
  <si>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</si>
  <si>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当企業団の水道事業は、現時点では良好と判断されますが、将来は給水人口等の減少による給水収益の減少、企業債元利償還額の増加が懸念されます。
今後は、更なる経費節減に努め、更新工事の財源を確保し、施設の長寿命化対策及びアセットマネジメントの活用を図り、経営戦略を策定し計画的に事業を運営する必要があります。
経営戦略については、平成32年度に策定します。</t>
    <rPh sb="0" eb="1">
      <t>トウ</t>
    </rPh>
    <rPh sb="1" eb="3">
      <t>キギョウ</t>
    </rPh>
    <rPh sb="3" eb="4">
      <t>ダン</t>
    </rPh>
    <rPh sb="5" eb="7">
      <t>スイドウ</t>
    </rPh>
    <rPh sb="7" eb="9">
      <t>ジギョウ</t>
    </rPh>
    <rPh sb="11" eb="14">
      <t>ゲンジテン</t>
    </rPh>
    <rPh sb="16" eb="18">
      <t>リョウコウ</t>
    </rPh>
    <rPh sb="19" eb="21">
      <t>ハンダン</t>
    </rPh>
    <rPh sb="27" eb="29">
      <t>ショウライ</t>
    </rPh>
    <rPh sb="30" eb="32">
      <t>キュウスイ</t>
    </rPh>
    <rPh sb="32" eb="34">
      <t>ジンコウ</t>
    </rPh>
    <rPh sb="34" eb="35">
      <t>トウ</t>
    </rPh>
    <rPh sb="36" eb="38">
      <t>ゲンショウ</t>
    </rPh>
    <rPh sb="41" eb="43">
      <t>キュウスイ</t>
    </rPh>
    <rPh sb="43" eb="45">
      <t>シュウエキ</t>
    </rPh>
    <rPh sb="46" eb="48">
      <t>ゲンショウ</t>
    </rPh>
    <rPh sb="49" eb="51">
      <t>キギョウ</t>
    </rPh>
    <rPh sb="51" eb="52">
      <t>サイ</t>
    </rPh>
    <rPh sb="52" eb="54">
      <t>ガンリ</t>
    </rPh>
    <rPh sb="54" eb="56">
      <t>ショウカン</t>
    </rPh>
    <rPh sb="56" eb="57">
      <t>ガク</t>
    </rPh>
    <rPh sb="58" eb="60">
      <t>ゾウカ</t>
    </rPh>
    <rPh sb="61" eb="63">
      <t>ケネン</t>
    </rPh>
    <rPh sb="69" eb="71">
      <t>コンゴ</t>
    </rPh>
    <rPh sb="73" eb="74">
      <t>サラ</t>
    </rPh>
    <rPh sb="76" eb="78">
      <t>ケイヒ</t>
    </rPh>
    <rPh sb="78" eb="80">
      <t>セツゲン</t>
    </rPh>
    <rPh sb="81" eb="82">
      <t>ツト</t>
    </rPh>
    <rPh sb="84" eb="86">
      <t>コウシン</t>
    </rPh>
    <rPh sb="86" eb="88">
      <t>コウジ</t>
    </rPh>
    <rPh sb="89" eb="91">
      <t>ザイゲン</t>
    </rPh>
    <rPh sb="92" eb="94">
      <t>カクホ</t>
    </rPh>
    <rPh sb="96" eb="98">
      <t>シセツ</t>
    </rPh>
    <rPh sb="99" eb="102">
      <t>チョウジュミョウ</t>
    </rPh>
    <rPh sb="102" eb="103">
      <t>カ</t>
    </rPh>
    <rPh sb="103" eb="105">
      <t>タイサク</t>
    </rPh>
    <rPh sb="105" eb="106">
      <t>オヨ</t>
    </rPh>
    <rPh sb="118" eb="120">
      <t>カツヨウ</t>
    </rPh>
    <rPh sb="121" eb="122">
      <t>ハカ</t>
    </rPh>
    <rPh sb="124" eb="126">
      <t>ケイエイ</t>
    </rPh>
    <rPh sb="126" eb="128">
      <t>センリャク</t>
    </rPh>
    <rPh sb="129" eb="131">
      <t>サクテイ</t>
    </rPh>
    <rPh sb="132" eb="134">
      <t>ケイカク</t>
    </rPh>
    <rPh sb="134" eb="135">
      <t>テキ</t>
    </rPh>
    <rPh sb="136" eb="138">
      <t>ジギョウ</t>
    </rPh>
    <rPh sb="139" eb="141">
      <t>ウンエイ</t>
    </rPh>
    <rPh sb="143" eb="145">
      <t>ヒツヨウ</t>
    </rPh>
    <rPh sb="152" eb="154">
      <t>ケイエイ</t>
    </rPh>
    <rPh sb="154" eb="156">
      <t>センリャク</t>
    </rPh>
    <rPh sb="162" eb="164">
      <t>ヘイセイ</t>
    </rPh>
    <rPh sb="166" eb="168">
      <t>ネンド</t>
    </rPh>
    <rPh sb="169" eb="171">
      <t>サクテイ</t>
    </rPh>
    <phoneticPr fontId="4"/>
  </si>
  <si>
    <t>「有形固定資産減価償却率」については、増加傾向にあり、年々施設の老朽化が進んでいます。
「管路経年化率」については、管路の経過年数が耐用年数に達していないため、0％となっております。最初に布設した管路が昭和57年度に施工されており、あと5年で耐用年数を迎えます。
「管路更新率」は他事業体と比べ低くなっています。近年は、道路改良に伴う管路布設替工事が主となっています。
今後は、アセットマネジメントの活用を図り、将来老朽化を迎える管路を計画的に更新し、特に基幹管路の更新を優先していきます。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9" eb="21">
      <t>ゾウカ</t>
    </rPh>
    <rPh sb="21" eb="23">
      <t>ケイコウ</t>
    </rPh>
    <rPh sb="27" eb="29">
      <t>ネンネン</t>
    </rPh>
    <rPh sb="29" eb="31">
      <t>シセツ</t>
    </rPh>
    <rPh sb="32" eb="35">
      <t>ロウキュウカ</t>
    </rPh>
    <rPh sb="36" eb="37">
      <t>スス</t>
    </rPh>
    <rPh sb="45" eb="47">
      <t>カンロ</t>
    </rPh>
    <rPh sb="47" eb="50">
      <t>ケイネンカ</t>
    </rPh>
    <rPh sb="50" eb="51">
      <t>リツ</t>
    </rPh>
    <rPh sb="58" eb="60">
      <t>カンロ</t>
    </rPh>
    <rPh sb="61" eb="63">
      <t>ケイカ</t>
    </rPh>
    <rPh sb="63" eb="65">
      <t>ネンスウ</t>
    </rPh>
    <rPh sb="66" eb="68">
      <t>タイヨウ</t>
    </rPh>
    <rPh sb="68" eb="70">
      <t>ネンスウ</t>
    </rPh>
    <rPh sb="71" eb="72">
      <t>タッ</t>
    </rPh>
    <rPh sb="98" eb="100">
      <t>カンロ</t>
    </rPh>
    <rPh sb="101" eb="103">
      <t>ショウワ</t>
    </rPh>
    <rPh sb="105" eb="107">
      <t>ネンド</t>
    </rPh>
    <rPh sb="108" eb="110">
      <t>セコウ</t>
    </rPh>
    <rPh sb="119" eb="120">
      <t>ネン</t>
    </rPh>
    <rPh sb="121" eb="123">
      <t>タイヨウ</t>
    </rPh>
    <rPh sb="123" eb="125">
      <t>ネンスウ</t>
    </rPh>
    <rPh sb="126" eb="127">
      <t>ムカ</t>
    </rPh>
    <rPh sb="133" eb="135">
      <t>カンロ</t>
    </rPh>
    <rPh sb="135" eb="137">
      <t>コウシン</t>
    </rPh>
    <rPh sb="137" eb="138">
      <t>リツ</t>
    </rPh>
    <rPh sb="140" eb="141">
      <t>タ</t>
    </rPh>
    <rPh sb="141" eb="143">
      <t>ジギョウ</t>
    </rPh>
    <rPh sb="143" eb="144">
      <t>タイ</t>
    </rPh>
    <rPh sb="145" eb="146">
      <t>クラ</t>
    </rPh>
    <rPh sb="147" eb="148">
      <t>ヒク</t>
    </rPh>
    <rPh sb="156" eb="158">
      <t>キンネン</t>
    </rPh>
    <rPh sb="160" eb="162">
      <t>ドウロ</t>
    </rPh>
    <rPh sb="162" eb="164">
      <t>カイリョウ</t>
    </rPh>
    <rPh sb="165" eb="166">
      <t>トモナ</t>
    </rPh>
    <rPh sb="167" eb="169">
      <t>カンロ</t>
    </rPh>
    <rPh sb="169" eb="171">
      <t>フセツ</t>
    </rPh>
    <rPh sb="171" eb="172">
      <t>カ</t>
    </rPh>
    <rPh sb="172" eb="174">
      <t>コウジ</t>
    </rPh>
    <rPh sb="175" eb="176">
      <t>シュ</t>
    </rPh>
    <rPh sb="185" eb="187">
      <t>コンゴ</t>
    </rPh>
    <rPh sb="200" eb="202">
      <t>カツヨウ</t>
    </rPh>
    <rPh sb="203" eb="204">
      <t>ハカ</t>
    </rPh>
    <rPh sb="206" eb="208">
      <t>ショウライ</t>
    </rPh>
    <rPh sb="208" eb="211">
      <t>ロウキュウカ</t>
    </rPh>
    <rPh sb="212" eb="213">
      <t>ムカ</t>
    </rPh>
    <rPh sb="215" eb="217">
      <t>カンロ</t>
    </rPh>
    <rPh sb="218" eb="221">
      <t>ケイカクテキ</t>
    </rPh>
    <rPh sb="222" eb="224">
      <t>コウシン</t>
    </rPh>
    <rPh sb="226" eb="227">
      <t>トク</t>
    </rPh>
    <rPh sb="228" eb="230">
      <t>キカン</t>
    </rPh>
    <rPh sb="230" eb="232">
      <t>カンロ</t>
    </rPh>
    <rPh sb="233" eb="235">
      <t>コウシン</t>
    </rPh>
    <rPh sb="236" eb="238">
      <t>ユウセン</t>
    </rPh>
    <phoneticPr fontId="4"/>
  </si>
  <si>
    <t>「経常収支比率」については、100％を超え黒字となっており、平成26年度の会計基準の見直しにより、経常利益が増加しております。これは、長期前受金戻入が収益の4割を占めているため、また近年給水収益が伸びているためです。「料金回収率」においても100％を超えていることから、現時点では経営の健全化が保たれています。
「流動比率」については、会計基準の見直しにより平成26年度から減少していますが、支払能力には問題ありません。
「企業債残高対給水収益比率」については、当企業団は県から譲り受けた施設で事業を運営しており、拡張時の借入れがないため、他事業体と比べ低くなっています。今後も施設の更新等の財源に企業債が考えられますので、上昇傾向が予想され注意が必要です。
「給水原価」については、会計基準の見直しにより「長期前受金戻入」を控除して算出することになり、類似団体と比べると低い現状にあります。
「施設利用率」については、近年横ばいの状態で平均を上回っており、適正な規模と考えられます。
「有収率」については、類似団体と比べると高くなっています。漏水調査の成果もあって、近年は高い状況が続いています。今後も漏水調査を継続的に行い、更なる有収率の向上に努めます。</t>
    <rPh sb="1" eb="3">
      <t>ケイジョウ</t>
    </rPh>
    <rPh sb="3" eb="5">
      <t>シュウシ</t>
    </rPh>
    <rPh sb="5" eb="7">
      <t>ヒリツ</t>
    </rPh>
    <rPh sb="19" eb="20">
      <t>コ</t>
    </rPh>
    <rPh sb="21" eb="23">
      <t>クロジ</t>
    </rPh>
    <rPh sb="30" eb="32">
      <t>ヘイセイ</t>
    </rPh>
    <rPh sb="34" eb="36">
      <t>ネンド</t>
    </rPh>
    <rPh sb="37" eb="39">
      <t>カイケイ</t>
    </rPh>
    <rPh sb="39" eb="41">
      <t>キジュン</t>
    </rPh>
    <rPh sb="42" eb="44">
      <t>ミナオ</t>
    </rPh>
    <rPh sb="49" eb="51">
      <t>ケイジョウ</t>
    </rPh>
    <rPh sb="51" eb="53">
      <t>リエキ</t>
    </rPh>
    <rPh sb="54" eb="56">
      <t>ゾウカ</t>
    </rPh>
    <rPh sb="67" eb="69">
      <t>チョウキ</t>
    </rPh>
    <rPh sb="69" eb="72">
      <t>マエウケキン</t>
    </rPh>
    <rPh sb="72" eb="74">
      <t>レイニュウ</t>
    </rPh>
    <rPh sb="75" eb="77">
      <t>シュウエキ</t>
    </rPh>
    <rPh sb="79" eb="80">
      <t>ワリ</t>
    </rPh>
    <rPh sb="81" eb="82">
      <t>シ</t>
    </rPh>
    <rPh sb="91" eb="93">
      <t>キンネン</t>
    </rPh>
    <rPh sb="93" eb="95">
      <t>キュウスイ</t>
    </rPh>
    <rPh sb="95" eb="97">
      <t>シュウエキ</t>
    </rPh>
    <rPh sb="98" eb="99">
      <t>ノ</t>
    </rPh>
    <rPh sb="109" eb="111">
      <t>リョウキン</t>
    </rPh>
    <rPh sb="111" eb="113">
      <t>カイシュウ</t>
    </rPh>
    <rPh sb="113" eb="114">
      <t>リツ</t>
    </rPh>
    <rPh sb="125" eb="126">
      <t>コ</t>
    </rPh>
    <rPh sb="135" eb="138">
      <t>ゲンジテン</t>
    </rPh>
    <rPh sb="140" eb="142">
      <t>ケイエイ</t>
    </rPh>
    <rPh sb="143" eb="146">
      <t>ケンゼンカ</t>
    </rPh>
    <rPh sb="147" eb="148">
      <t>タモ</t>
    </rPh>
    <rPh sb="157" eb="159">
      <t>リュウドウ</t>
    </rPh>
    <rPh sb="159" eb="161">
      <t>ヒリツ</t>
    </rPh>
    <rPh sb="168" eb="170">
      <t>カイケイ</t>
    </rPh>
    <rPh sb="170" eb="172">
      <t>キジュン</t>
    </rPh>
    <rPh sb="173" eb="175">
      <t>ミナオ</t>
    </rPh>
    <rPh sb="179" eb="181">
      <t>ヘイセイ</t>
    </rPh>
    <rPh sb="183" eb="185">
      <t>ネンド</t>
    </rPh>
    <rPh sb="187" eb="189">
      <t>ゲンショウ</t>
    </rPh>
    <rPh sb="196" eb="198">
      <t>シハライ</t>
    </rPh>
    <rPh sb="198" eb="200">
      <t>ノウリョク</t>
    </rPh>
    <rPh sb="202" eb="204">
      <t>モンダイ</t>
    </rPh>
    <rPh sb="212" eb="214">
      <t>キギョウ</t>
    </rPh>
    <rPh sb="214" eb="215">
      <t>サイ</t>
    </rPh>
    <rPh sb="215" eb="217">
      <t>ザンダカ</t>
    </rPh>
    <rPh sb="217" eb="218">
      <t>タイ</t>
    </rPh>
    <rPh sb="218" eb="220">
      <t>キュウスイ</t>
    </rPh>
    <rPh sb="220" eb="222">
      <t>シュウエキ</t>
    </rPh>
    <rPh sb="222" eb="224">
      <t>ヒリツ</t>
    </rPh>
    <rPh sb="231" eb="232">
      <t>トウ</t>
    </rPh>
    <rPh sb="232" eb="234">
      <t>キギョウ</t>
    </rPh>
    <rPh sb="234" eb="235">
      <t>ダン</t>
    </rPh>
    <rPh sb="236" eb="237">
      <t>ケン</t>
    </rPh>
    <rPh sb="239" eb="240">
      <t>ユズ</t>
    </rPh>
    <rPh sb="241" eb="242">
      <t>ウ</t>
    </rPh>
    <rPh sb="244" eb="246">
      <t>シセツ</t>
    </rPh>
    <rPh sb="247" eb="249">
      <t>ジギョウ</t>
    </rPh>
    <rPh sb="250" eb="252">
      <t>ウンエイ</t>
    </rPh>
    <rPh sb="257" eb="259">
      <t>カクチョウ</t>
    </rPh>
    <rPh sb="259" eb="260">
      <t>ジ</t>
    </rPh>
    <rPh sb="261" eb="263">
      <t>カリイ</t>
    </rPh>
    <rPh sb="270" eb="271">
      <t>タ</t>
    </rPh>
    <rPh sb="271" eb="273">
      <t>ジギョウ</t>
    </rPh>
    <rPh sb="273" eb="274">
      <t>タイ</t>
    </rPh>
    <rPh sb="275" eb="276">
      <t>クラ</t>
    </rPh>
    <rPh sb="277" eb="278">
      <t>ヒク</t>
    </rPh>
    <rPh sb="286" eb="288">
      <t>コンゴ</t>
    </rPh>
    <rPh sb="289" eb="291">
      <t>シセツ</t>
    </rPh>
    <rPh sb="292" eb="294">
      <t>コウシン</t>
    </rPh>
    <rPh sb="294" eb="295">
      <t>トウ</t>
    </rPh>
    <rPh sb="296" eb="298">
      <t>ザイゲン</t>
    </rPh>
    <rPh sb="299" eb="301">
      <t>キギョウ</t>
    </rPh>
    <rPh sb="301" eb="302">
      <t>サイ</t>
    </rPh>
    <rPh sb="303" eb="304">
      <t>カンガ</t>
    </rPh>
    <rPh sb="312" eb="314">
      <t>ジョウショウ</t>
    </rPh>
    <rPh sb="314" eb="316">
      <t>ケイコウ</t>
    </rPh>
    <rPh sb="317" eb="319">
      <t>ヨソウ</t>
    </rPh>
    <rPh sb="321" eb="323">
      <t>チュウイ</t>
    </rPh>
    <rPh sb="324" eb="326">
      <t>ヒツヨウ</t>
    </rPh>
    <rPh sb="331" eb="333">
      <t>キュウスイ</t>
    </rPh>
    <rPh sb="333" eb="335">
      <t>ゲンカ</t>
    </rPh>
    <rPh sb="342" eb="344">
      <t>カイケイ</t>
    </rPh>
    <rPh sb="344" eb="346">
      <t>キジュン</t>
    </rPh>
    <rPh sb="347" eb="349">
      <t>ミナオ</t>
    </rPh>
    <rPh sb="354" eb="356">
      <t>チョウキ</t>
    </rPh>
    <rPh sb="356" eb="359">
      <t>マエウケキン</t>
    </rPh>
    <rPh sb="359" eb="361">
      <t>レイニュウ</t>
    </rPh>
    <rPh sb="363" eb="365">
      <t>コウジョ</t>
    </rPh>
    <rPh sb="367" eb="369">
      <t>サンシュツ</t>
    </rPh>
    <rPh sb="377" eb="379">
      <t>ルイジ</t>
    </rPh>
    <rPh sb="379" eb="381">
      <t>ダンタイ</t>
    </rPh>
    <rPh sb="382" eb="383">
      <t>クラ</t>
    </rPh>
    <rPh sb="386" eb="387">
      <t>ヒク</t>
    </rPh>
    <rPh sb="388" eb="390">
      <t>ゲンジョウ</t>
    </rPh>
    <rPh sb="398" eb="400">
      <t>シセツ</t>
    </rPh>
    <rPh sb="400" eb="402">
      <t>リヨウ</t>
    </rPh>
    <rPh sb="402" eb="403">
      <t>リツ</t>
    </rPh>
    <rPh sb="410" eb="412">
      <t>キンネン</t>
    </rPh>
    <rPh sb="412" eb="413">
      <t>ヨコ</t>
    </rPh>
    <rPh sb="416" eb="418">
      <t>ジョウタイ</t>
    </rPh>
    <rPh sb="419" eb="421">
      <t>ヘイキン</t>
    </rPh>
    <rPh sb="422" eb="424">
      <t>ウワマワ</t>
    </rPh>
    <rPh sb="429" eb="431">
      <t>テキセイ</t>
    </rPh>
    <rPh sb="432" eb="434">
      <t>キボ</t>
    </rPh>
    <rPh sb="435" eb="436">
      <t>カンガ</t>
    </rPh>
    <rPh sb="444" eb="447">
      <t>ユウシュウリツ</t>
    </rPh>
    <rPh sb="454" eb="456">
      <t>ルイジ</t>
    </rPh>
    <rPh sb="456" eb="458">
      <t>ダンタイ</t>
    </rPh>
    <rPh sb="459" eb="460">
      <t>クラ</t>
    </rPh>
    <rPh sb="463" eb="464">
      <t>タカ</t>
    </rPh>
    <rPh sb="472" eb="474">
      <t>ロウスイ</t>
    </rPh>
    <rPh sb="474" eb="476">
      <t>チョウサ</t>
    </rPh>
    <rPh sb="477" eb="479">
      <t>セイカ</t>
    </rPh>
    <rPh sb="484" eb="486">
      <t>キンネン</t>
    </rPh>
    <rPh sb="487" eb="488">
      <t>タカ</t>
    </rPh>
    <rPh sb="489" eb="491">
      <t>ジョウキョウ</t>
    </rPh>
    <rPh sb="492" eb="493">
      <t>ツヅ</t>
    </rPh>
    <rPh sb="499" eb="501">
      <t>コンゴ</t>
    </rPh>
    <rPh sb="502" eb="504">
      <t>ロウスイ</t>
    </rPh>
    <rPh sb="504" eb="506">
      <t>チョウサ</t>
    </rPh>
    <rPh sb="507" eb="510">
      <t>ケイゾクテキ</t>
    </rPh>
    <rPh sb="511" eb="512">
      <t>オコナ</t>
    </rPh>
    <rPh sb="514" eb="515">
      <t>サラ</t>
    </rPh>
    <rPh sb="517" eb="520">
      <t>ユウシュウリツ</t>
    </rPh>
    <rPh sb="521" eb="523">
      <t>コウジョウ</t>
    </rPh>
    <rPh sb="524" eb="525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</si>
</sst>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0.22</c:v>
                </c:pt>
                <c:pt idx="1">
                  <c:v>0.06</c:v>
                </c:pt>
                <c:pt idx="2">
                  <c:v>0.06</c:v>
                </c:pt>
                <c:pt idx="3">
                  <c:v>0.03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4-4C23-BFEA-4569701F4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0.64</c:v>
                </c:pt>
                <c:pt idx="1">
                  <c:v>0.56000000000000005</c:v>
                </c:pt>
                <c:pt idx="2">
                  <c:v>0.65</c:v>
                </c:pt>
                <c:pt idx="3">
                  <c:v>0.46</c:v>
                </c:pt>
                <c:pt idx="4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4-4C23-BFEA-4569701F4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73.41</c:v>
                </c:pt>
                <c:pt idx="1">
                  <c:v>73.760000000000005</c:v>
                </c:pt>
                <c:pt idx="2">
                  <c:v>69.569999999999993</c:v>
                </c:pt>
                <c:pt idx="3">
                  <c:v>68.25</c:v>
                </c:pt>
                <c:pt idx="4">
                  <c:v>69.72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7-4430-8946-3B507A217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49.77</c:v>
                </c:pt>
                <c:pt idx="1">
                  <c:v>49.22</c:v>
                </c:pt>
                <c:pt idx="2">
                  <c:v>49.08</c:v>
                </c:pt>
                <c:pt idx="3">
                  <c:v>49.32</c:v>
                </c:pt>
                <c:pt idx="4">
                  <c:v>50.24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7-4430-8946-3B507A217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82.68</c:v>
                </c:pt>
                <c:pt idx="1">
                  <c:v>81.17</c:v>
                </c:pt>
                <c:pt idx="2">
                  <c:v>83.04</c:v>
                </c:pt>
                <c:pt idx="3">
                  <c:v>87.46</c:v>
                </c:pt>
                <c:pt idx="4">
                  <c:v>86.42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7F-4002-96AE-E4425CDFD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79.98</c:v>
                </c:pt>
                <c:pt idx="1">
                  <c:v>79.48</c:v>
                </c:pt>
                <c:pt idx="2">
                  <c:v>79.3</c:v>
                </c:pt>
                <c:pt idx="3">
                  <c:v>79.34</c:v>
                </c:pt>
                <c:pt idx="4">
                  <c:v>78.650000000000006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7F-4002-96AE-E4425CDFD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104.11</c:v>
                </c:pt>
                <c:pt idx="1">
                  <c:v>112.97</c:v>
                </c:pt>
                <c:pt idx="2">
                  <c:v>109.58</c:v>
                </c:pt>
                <c:pt idx="3">
                  <c:v>110.86</c:v>
                </c:pt>
                <c:pt idx="4">
                  <c:v>113.72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0-4499-B12E-E025F1C58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105.53</c:v>
                </c:pt>
                <c:pt idx="1">
                  <c:v>107.2</c:v>
                </c:pt>
                <c:pt idx="2">
                  <c:v>106.62</c:v>
                </c:pt>
                <c:pt idx="3">
                  <c:v>107.95</c:v>
                </c:pt>
                <c:pt idx="4">
                  <c:v>104.47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50-4499-B12E-E025F1C58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8.32</c:v>
                </c:pt>
                <c:pt idx="1">
                  <c:v>54.39</c:v>
                </c:pt>
                <c:pt idx="2">
                  <c:v>56.98</c:v>
                </c:pt>
                <c:pt idx="3">
                  <c:v>57.65</c:v>
                </c:pt>
                <c:pt idx="4">
                  <c:v>60.11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0-4C01-AD68-10FA64F7F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36.43</c:v>
                </c:pt>
                <c:pt idx="1">
                  <c:v>46.12</c:v>
                </c:pt>
                <c:pt idx="2">
                  <c:v>47.44</c:v>
                </c:pt>
                <c:pt idx="3">
                  <c:v>48.3</c:v>
                </c:pt>
                <c:pt idx="4">
                  <c:v>45.14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B0-4C01-AD68-10FA64F7F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A-448E-8F8D-F42914A43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8.7200000000000006</c:v>
                </c:pt>
                <c:pt idx="1">
                  <c:v>9.86</c:v>
                </c:pt>
                <c:pt idx="2">
                  <c:v>11.16</c:v>
                </c:pt>
                <c:pt idx="3">
                  <c:v>12.43</c:v>
                </c:pt>
                <c:pt idx="4">
                  <c:v>13.58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6A-448E-8F8D-F42914A43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C-46CC-9541-61FB9D2DB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28.31</c:v>
                </c:pt>
                <c:pt idx="1">
                  <c:v>13.46</c:v>
                </c:pt>
                <c:pt idx="2">
                  <c:v>12.59</c:v>
                </c:pt>
                <c:pt idx="3">
                  <c:v>12.44</c:v>
                </c:pt>
                <c:pt idx="4">
                  <c:v>16.399999999999999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CC-46CC-9541-61FB9D2DB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14486.92</c:v>
                </c:pt>
                <c:pt idx="1">
                  <c:v>1942.76</c:v>
                </c:pt>
                <c:pt idx="2">
                  <c:v>1936.36</c:v>
                </c:pt>
                <c:pt idx="3">
                  <c:v>1823.19</c:v>
                </c:pt>
                <c:pt idx="4">
                  <c:v>1403.31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D-4B34-A12E-4482EF34C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1164.51</c:v>
                </c:pt>
                <c:pt idx="1">
                  <c:v>434.72</c:v>
                </c:pt>
                <c:pt idx="2">
                  <c:v>416.14</c:v>
                </c:pt>
                <c:pt idx="3">
                  <c:v>371.89</c:v>
                </c:pt>
                <c:pt idx="4">
                  <c:v>293.23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7D-4B34-A12E-4482EF34C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113.02</c:v>
                </c:pt>
                <c:pt idx="1">
                  <c:v>107.08</c:v>
                </c:pt>
                <c:pt idx="2">
                  <c:v>102.28</c:v>
                </c:pt>
                <c:pt idx="3">
                  <c:v>171.12</c:v>
                </c:pt>
                <c:pt idx="4">
                  <c:v>164.05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C-4759-BBBB-88E94687F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498.27</c:v>
                </c:pt>
                <c:pt idx="1">
                  <c:v>495.76</c:v>
                </c:pt>
                <c:pt idx="2">
                  <c:v>487.22</c:v>
                </c:pt>
                <c:pt idx="3">
                  <c:v>483.11</c:v>
                </c:pt>
                <c:pt idx="4">
                  <c:v>542.29999999999995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3C-4759-BBBB-88E94687F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96.29</c:v>
                </c:pt>
                <c:pt idx="1">
                  <c:v>118.36</c:v>
                </c:pt>
                <c:pt idx="2">
                  <c:v>115.18</c:v>
                </c:pt>
                <c:pt idx="3">
                  <c:v>117.36</c:v>
                </c:pt>
                <c:pt idx="4">
                  <c:v>121.46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E-4F3F-B7C8-7F52D39F0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90.64</c:v>
                </c:pt>
                <c:pt idx="1">
                  <c:v>93.66</c:v>
                </c:pt>
                <c:pt idx="2">
                  <c:v>92.76</c:v>
                </c:pt>
                <c:pt idx="3">
                  <c:v>93.28</c:v>
                </c:pt>
                <c:pt idx="4">
                  <c:v>87.51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2E-4F3F-B7C8-7F52D39F0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143.38999999999999</c:v>
                </c:pt>
                <c:pt idx="1">
                  <c:v>116.12</c:v>
                </c:pt>
                <c:pt idx="2">
                  <c:v>119.3</c:v>
                </c:pt>
                <c:pt idx="3">
                  <c:v>117.19</c:v>
                </c:pt>
                <c:pt idx="4">
                  <c:v>113.64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2-48B7-93B7-12AAF83EF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213.52</c:v>
                </c:pt>
                <c:pt idx="1">
                  <c:v>208.21</c:v>
                </c:pt>
                <c:pt idx="2">
                  <c:v>208.67</c:v>
                </c:pt>
                <c:pt idx="3">
                  <c:v>208.29</c:v>
                </c:pt>
                <c:pt idx="4">
                  <c:v>218.42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D2-48B7-93B7-12AAF83EF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V16" zoomScaleNormal="10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2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2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84" t="str">
        <f>データ!H6</f>
        <v>宮崎県　一ツ瀬川営農飲雑用水広域水道企業団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A8</v>
      </c>
      <c r="X8" s="82"/>
      <c r="Y8" s="82"/>
      <c r="Z8" s="82"/>
      <c r="AA8" s="82"/>
      <c r="AB8" s="82"/>
      <c r="AC8" s="82"/>
      <c r="AD8" s="82" t="str">
        <f>データ!$M$6</f>
        <v>民間企業出身</v>
      </c>
      <c r="AE8" s="82"/>
      <c r="AF8" s="82"/>
      <c r="AG8" s="82"/>
      <c r="AH8" s="82"/>
      <c r="AI8" s="82"/>
      <c r="AJ8" s="82"/>
      <c r="AK8" s="4"/>
      <c r="AL8" s="70" t="str">
        <f>データ!$R$6</f>
        <v>-</v>
      </c>
      <c r="AM8" s="70"/>
      <c r="AN8" s="70"/>
      <c r="AO8" s="70"/>
      <c r="AP8" s="70"/>
      <c r="AQ8" s="70"/>
      <c r="AR8" s="70"/>
      <c r="AS8" s="70"/>
      <c r="AT8" s="66" t="str">
        <f>データ!$S$6</f>
        <v>-</v>
      </c>
      <c r="AU8" s="67"/>
      <c r="AV8" s="67"/>
      <c r="AW8" s="67"/>
      <c r="AX8" s="67"/>
      <c r="AY8" s="67"/>
      <c r="AZ8" s="67"/>
      <c r="BA8" s="67"/>
      <c r="BB8" s="69" t="str">
        <f>データ!$T$6</f>
        <v>-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85.1</v>
      </c>
      <c r="J10" s="67"/>
      <c r="K10" s="67"/>
      <c r="L10" s="67"/>
      <c r="M10" s="67"/>
      <c r="N10" s="67"/>
      <c r="O10" s="68"/>
      <c r="P10" s="69">
        <f>データ!$P$6</f>
        <v>8.85</v>
      </c>
      <c r="Q10" s="69"/>
      <c r="R10" s="69"/>
      <c r="S10" s="69"/>
      <c r="T10" s="69"/>
      <c r="U10" s="69"/>
      <c r="V10" s="69"/>
      <c r="W10" s="70">
        <f>データ!$Q$6</f>
        <v>3088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6542</v>
      </c>
      <c r="AM10" s="70"/>
      <c r="AN10" s="70"/>
      <c r="AO10" s="70"/>
      <c r="AP10" s="70"/>
      <c r="AQ10" s="70"/>
      <c r="AR10" s="70"/>
      <c r="AS10" s="70"/>
      <c r="AT10" s="66">
        <f>データ!$V$6</f>
        <v>66.8</v>
      </c>
      <c r="AU10" s="67"/>
      <c r="AV10" s="67"/>
      <c r="AW10" s="67"/>
      <c r="AX10" s="67"/>
      <c r="AY10" s="67"/>
      <c r="AZ10" s="67"/>
      <c r="BA10" s="67"/>
      <c r="BB10" s="69">
        <f>データ!$W$6</f>
        <v>97.93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2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2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94" t="s">
        <v>119</v>
      </c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6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94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6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94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6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94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6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94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6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94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6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94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6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94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6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94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6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94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6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94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6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94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6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94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6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94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6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94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6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94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6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94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6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94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6"/>
    </row>
    <row r="34" spans="1:78" ht="13.5" customHeight="1" x14ac:dyDescent="0.2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94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6"/>
    </row>
    <row r="35" spans="1:78" ht="13.5" customHeight="1" x14ac:dyDescent="0.2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94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6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94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6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94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6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94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6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94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6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94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6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94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6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94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6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94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6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94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6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49" t="s">
        <v>118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2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2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2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2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2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2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49" t="s">
        <v>117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2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2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2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2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2">
      <c r="C83" s="25" t="s">
        <v>40</v>
      </c>
    </row>
    <row r="84" spans="1:78" hidden="1" x14ac:dyDescent="0.2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2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gdf6lZH2tL6WeOk8L2ltxaq3sb7O88fBlqq3bO5FU4/4maK1bhASHLF0FaTuw6GCgBvc/uHiYxjD95Ayr5P0xg==" saltValue="ilOvyL3sJ9c2z07tk4V8Bg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2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2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2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2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2">
      <c r="A6" s="28" t="s">
        <v>104</v>
      </c>
      <c r="B6" s="33">
        <f>B7</f>
        <v>2017</v>
      </c>
      <c r="C6" s="33">
        <f t="shared" ref="C6:W6" si="3">C7</f>
        <v>458406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宮崎県　一ツ瀬川営農飲雑用水広域水道企業団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A8</v>
      </c>
      <c r="M6" s="33" t="str">
        <f t="shared" si="3"/>
        <v>民間企業出身</v>
      </c>
      <c r="N6" s="34" t="str">
        <f t="shared" si="3"/>
        <v>-</v>
      </c>
      <c r="O6" s="34">
        <f t="shared" si="3"/>
        <v>85.1</v>
      </c>
      <c r="P6" s="34">
        <f t="shared" si="3"/>
        <v>8.85</v>
      </c>
      <c r="Q6" s="34">
        <f t="shared" si="3"/>
        <v>3088</v>
      </c>
      <c r="R6" s="34" t="str">
        <f t="shared" si="3"/>
        <v>-</v>
      </c>
      <c r="S6" s="34" t="str">
        <f t="shared" si="3"/>
        <v>-</v>
      </c>
      <c r="T6" s="34" t="str">
        <f t="shared" si="3"/>
        <v>-</v>
      </c>
      <c r="U6" s="34">
        <f t="shared" si="3"/>
        <v>6542</v>
      </c>
      <c r="V6" s="34">
        <f t="shared" si="3"/>
        <v>66.8</v>
      </c>
      <c r="W6" s="34">
        <f t="shared" si="3"/>
        <v>97.93</v>
      </c>
      <c r="X6" s="35">
        <f>IF(X7="",NA(),X7)</f>
        <v>104.11</v>
      </c>
      <c r="Y6" s="35">
        <f t="shared" ref="Y6:AG6" si="4">IF(Y7="",NA(),Y7)</f>
        <v>112.97</v>
      </c>
      <c r="Z6" s="35">
        <f t="shared" si="4"/>
        <v>109.58</v>
      </c>
      <c r="AA6" s="35">
        <f t="shared" si="4"/>
        <v>110.86</v>
      </c>
      <c r="AB6" s="35">
        <f t="shared" si="4"/>
        <v>113.72</v>
      </c>
      <c r="AC6" s="35">
        <f t="shared" si="4"/>
        <v>105.53</v>
      </c>
      <c r="AD6" s="35">
        <f t="shared" si="4"/>
        <v>107.2</v>
      </c>
      <c r="AE6" s="35">
        <f t="shared" si="4"/>
        <v>106.62</v>
      </c>
      <c r="AF6" s="35">
        <f t="shared" si="4"/>
        <v>107.95</v>
      </c>
      <c r="AG6" s="35">
        <f t="shared" si="4"/>
        <v>104.47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28.31</v>
      </c>
      <c r="AO6" s="35">
        <f t="shared" si="5"/>
        <v>13.46</v>
      </c>
      <c r="AP6" s="35">
        <f t="shared" si="5"/>
        <v>12.59</v>
      </c>
      <c r="AQ6" s="35">
        <f t="shared" si="5"/>
        <v>12.44</v>
      </c>
      <c r="AR6" s="35">
        <f t="shared" si="5"/>
        <v>16.399999999999999</v>
      </c>
      <c r="AS6" s="34" t="str">
        <f>IF(AS7="","",IF(AS7="-","【-】","【"&amp;SUBSTITUTE(TEXT(AS7,"#,##0.00"),"-","△")&amp;"】"))</f>
        <v>【0.85】</v>
      </c>
      <c r="AT6" s="35">
        <f>IF(AT7="",NA(),AT7)</f>
        <v>14486.92</v>
      </c>
      <c r="AU6" s="35">
        <f t="shared" ref="AU6:BC6" si="6">IF(AU7="",NA(),AU7)</f>
        <v>1942.76</v>
      </c>
      <c r="AV6" s="35">
        <f t="shared" si="6"/>
        <v>1936.36</v>
      </c>
      <c r="AW6" s="35">
        <f t="shared" si="6"/>
        <v>1823.19</v>
      </c>
      <c r="AX6" s="35">
        <f t="shared" si="6"/>
        <v>1403.31</v>
      </c>
      <c r="AY6" s="35">
        <f t="shared" si="6"/>
        <v>1164.51</v>
      </c>
      <c r="AZ6" s="35">
        <f t="shared" si="6"/>
        <v>434.72</v>
      </c>
      <c r="BA6" s="35">
        <f t="shared" si="6"/>
        <v>416.14</v>
      </c>
      <c r="BB6" s="35">
        <f t="shared" si="6"/>
        <v>371.89</v>
      </c>
      <c r="BC6" s="35">
        <f t="shared" si="6"/>
        <v>293.23</v>
      </c>
      <c r="BD6" s="34" t="str">
        <f>IF(BD7="","",IF(BD7="-","【-】","【"&amp;SUBSTITUTE(TEXT(BD7,"#,##0.00"),"-","△")&amp;"】"))</f>
        <v>【264.34】</v>
      </c>
      <c r="BE6" s="35">
        <f>IF(BE7="",NA(),BE7)</f>
        <v>113.02</v>
      </c>
      <c r="BF6" s="35">
        <f t="shared" ref="BF6:BN6" si="7">IF(BF7="",NA(),BF7)</f>
        <v>107.08</v>
      </c>
      <c r="BG6" s="35">
        <f t="shared" si="7"/>
        <v>102.28</v>
      </c>
      <c r="BH6" s="35">
        <f t="shared" si="7"/>
        <v>171.12</v>
      </c>
      <c r="BI6" s="35">
        <f t="shared" si="7"/>
        <v>164.05</v>
      </c>
      <c r="BJ6" s="35">
        <f t="shared" si="7"/>
        <v>498.27</v>
      </c>
      <c r="BK6" s="35">
        <f t="shared" si="7"/>
        <v>495.76</v>
      </c>
      <c r="BL6" s="35">
        <f t="shared" si="7"/>
        <v>487.22</v>
      </c>
      <c r="BM6" s="35">
        <f t="shared" si="7"/>
        <v>483.11</v>
      </c>
      <c r="BN6" s="35">
        <f t="shared" si="7"/>
        <v>542.29999999999995</v>
      </c>
      <c r="BO6" s="34" t="str">
        <f>IF(BO7="","",IF(BO7="-","【-】","【"&amp;SUBSTITUTE(TEXT(BO7,"#,##0.00"),"-","△")&amp;"】"))</f>
        <v>【274.27】</v>
      </c>
      <c r="BP6" s="35">
        <f>IF(BP7="",NA(),BP7)</f>
        <v>96.29</v>
      </c>
      <c r="BQ6" s="35">
        <f t="shared" ref="BQ6:BY6" si="8">IF(BQ7="",NA(),BQ7)</f>
        <v>118.36</v>
      </c>
      <c r="BR6" s="35">
        <f t="shared" si="8"/>
        <v>115.18</v>
      </c>
      <c r="BS6" s="35">
        <f t="shared" si="8"/>
        <v>117.36</v>
      </c>
      <c r="BT6" s="35">
        <f t="shared" si="8"/>
        <v>121.46</v>
      </c>
      <c r="BU6" s="35">
        <f t="shared" si="8"/>
        <v>90.64</v>
      </c>
      <c r="BV6" s="35">
        <f t="shared" si="8"/>
        <v>93.66</v>
      </c>
      <c r="BW6" s="35">
        <f t="shared" si="8"/>
        <v>92.76</v>
      </c>
      <c r="BX6" s="35">
        <f t="shared" si="8"/>
        <v>93.28</v>
      </c>
      <c r="BY6" s="35">
        <f t="shared" si="8"/>
        <v>87.51</v>
      </c>
      <c r="BZ6" s="34" t="str">
        <f>IF(BZ7="","",IF(BZ7="-","【-】","【"&amp;SUBSTITUTE(TEXT(BZ7,"#,##0.00"),"-","△")&amp;"】"))</f>
        <v>【104.36】</v>
      </c>
      <c r="CA6" s="35">
        <f>IF(CA7="",NA(),CA7)</f>
        <v>143.38999999999999</v>
      </c>
      <c r="CB6" s="35">
        <f t="shared" ref="CB6:CJ6" si="9">IF(CB7="",NA(),CB7)</f>
        <v>116.12</v>
      </c>
      <c r="CC6" s="35">
        <f t="shared" si="9"/>
        <v>119.3</v>
      </c>
      <c r="CD6" s="35">
        <f t="shared" si="9"/>
        <v>117.19</v>
      </c>
      <c r="CE6" s="35">
        <f t="shared" si="9"/>
        <v>113.64</v>
      </c>
      <c r="CF6" s="35">
        <f t="shared" si="9"/>
        <v>213.52</v>
      </c>
      <c r="CG6" s="35">
        <f t="shared" si="9"/>
        <v>208.21</v>
      </c>
      <c r="CH6" s="35">
        <f t="shared" si="9"/>
        <v>208.67</v>
      </c>
      <c r="CI6" s="35">
        <f t="shared" si="9"/>
        <v>208.29</v>
      </c>
      <c r="CJ6" s="35">
        <f t="shared" si="9"/>
        <v>218.42</v>
      </c>
      <c r="CK6" s="34" t="str">
        <f>IF(CK7="","",IF(CK7="-","【-】","【"&amp;SUBSTITUTE(TEXT(CK7,"#,##0.00"),"-","△")&amp;"】"))</f>
        <v>【165.71】</v>
      </c>
      <c r="CL6" s="35">
        <f>IF(CL7="",NA(),CL7)</f>
        <v>73.41</v>
      </c>
      <c r="CM6" s="35">
        <f t="shared" ref="CM6:CU6" si="10">IF(CM7="",NA(),CM7)</f>
        <v>73.760000000000005</v>
      </c>
      <c r="CN6" s="35">
        <f t="shared" si="10"/>
        <v>69.569999999999993</v>
      </c>
      <c r="CO6" s="35">
        <f t="shared" si="10"/>
        <v>68.25</v>
      </c>
      <c r="CP6" s="35">
        <f t="shared" si="10"/>
        <v>69.72</v>
      </c>
      <c r="CQ6" s="35">
        <f t="shared" si="10"/>
        <v>49.77</v>
      </c>
      <c r="CR6" s="35">
        <f t="shared" si="10"/>
        <v>49.22</v>
      </c>
      <c r="CS6" s="35">
        <f t="shared" si="10"/>
        <v>49.08</v>
      </c>
      <c r="CT6" s="35">
        <f t="shared" si="10"/>
        <v>49.32</v>
      </c>
      <c r="CU6" s="35">
        <f t="shared" si="10"/>
        <v>50.24</v>
      </c>
      <c r="CV6" s="34" t="str">
        <f>IF(CV7="","",IF(CV7="-","【-】","【"&amp;SUBSTITUTE(TEXT(CV7,"#,##0.00"),"-","△")&amp;"】"))</f>
        <v>【60.41】</v>
      </c>
      <c r="CW6" s="35">
        <f>IF(CW7="",NA(),CW7)</f>
        <v>82.68</v>
      </c>
      <c r="CX6" s="35">
        <f t="shared" ref="CX6:DF6" si="11">IF(CX7="",NA(),CX7)</f>
        <v>81.17</v>
      </c>
      <c r="CY6" s="35">
        <f t="shared" si="11"/>
        <v>83.04</v>
      </c>
      <c r="CZ6" s="35">
        <f t="shared" si="11"/>
        <v>87.46</v>
      </c>
      <c r="DA6" s="35">
        <f t="shared" si="11"/>
        <v>86.42</v>
      </c>
      <c r="DB6" s="35">
        <f t="shared" si="11"/>
        <v>79.98</v>
      </c>
      <c r="DC6" s="35">
        <f t="shared" si="11"/>
        <v>79.48</v>
      </c>
      <c r="DD6" s="35">
        <f t="shared" si="11"/>
        <v>79.3</v>
      </c>
      <c r="DE6" s="35">
        <f t="shared" si="11"/>
        <v>79.34</v>
      </c>
      <c r="DF6" s="35">
        <f t="shared" si="11"/>
        <v>78.650000000000006</v>
      </c>
      <c r="DG6" s="34" t="str">
        <f>IF(DG7="","",IF(DG7="-","【-】","【"&amp;SUBSTITUTE(TEXT(DG7,"#,##0.00"),"-","△")&amp;"】"))</f>
        <v>【89.93】</v>
      </c>
      <c r="DH6" s="35">
        <f>IF(DH7="",NA(),DH7)</f>
        <v>8.32</v>
      </c>
      <c r="DI6" s="35">
        <f t="shared" ref="DI6:DQ6" si="12">IF(DI7="",NA(),DI7)</f>
        <v>54.39</v>
      </c>
      <c r="DJ6" s="35">
        <f t="shared" si="12"/>
        <v>56.98</v>
      </c>
      <c r="DK6" s="35">
        <f t="shared" si="12"/>
        <v>57.65</v>
      </c>
      <c r="DL6" s="35">
        <f t="shared" si="12"/>
        <v>60.11</v>
      </c>
      <c r="DM6" s="35">
        <f t="shared" si="12"/>
        <v>36.43</v>
      </c>
      <c r="DN6" s="35">
        <f t="shared" si="12"/>
        <v>46.12</v>
      </c>
      <c r="DO6" s="35">
        <f t="shared" si="12"/>
        <v>47.44</v>
      </c>
      <c r="DP6" s="35">
        <f t="shared" si="12"/>
        <v>48.3</v>
      </c>
      <c r="DQ6" s="35">
        <f t="shared" si="12"/>
        <v>45.14</v>
      </c>
      <c r="DR6" s="34" t="str">
        <f>IF(DR7="","",IF(DR7="-","【-】","【"&amp;SUBSTITUTE(TEXT(DR7,"#,##0.00"),"-","△")&amp;"】"))</f>
        <v>【48.12】</v>
      </c>
      <c r="DS6" s="34">
        <f>IF(DS7="",NA(),DS7)</f>
        <v>0</v>
      </c>
      <c r="DT6" s="34">
        <f t="shared" ref="DT6:EB6" si="13">IF(DT7="",NA(),DT7)</f>
        <v>0</v>
      </c>
      <c r="DU6" s="34">
        <f t="shared" si="13"/>
        <v>0</v>
      </c>
      <c r="DV6" s="34">
        <f t="shared" si="13"/>
        <v>0</v>
      </c>
      <c r="DW6" s="34">
        <f t="shared" si="13"/>
        <v>0</v>
      </c>
      <c r="DX6" s="35">
        <f t="shared" si="13"/>
        <v>8.7200000000000006</v>
      </c>
      <c r="DY6" s="35">
        <f t="shared" si="13"/>
        <v>9.86</v>
      </c>
      <c r="DZ6" s="35">
        <f t="shared" si="13"/>
        <v>11.16</v>
      </c>
      <c r="EA6" s="35">
        <f t="shared" si="13"/>
        <v>12.43</v>
      </c>
      <c r="EB6" s="35">
        <f t="shared" si="13"/>
        <v>13.58</v>
      </c>
      <c r="EC6" s="34" t="str">
        <f>IF(EC7="","",IF(EC7="-","【-】","【"&amp;SUBSTITUTE(TEXT(EC7,"#,##0.00"),"-","△")&amp;"】"))</f>
        <v>【15.89】</v>
      </c>
      <c r="ED6" s="35">
        <f>IF(ED7="",NA(),ED7)</f>
        <v>0.22</v>
      </c>
      <c r="EE6" s="35">
        <f t="shared" ref="EE6:EM6" si="14">IF(EE7="",NA(),EE7)</f>
        <v>0.06</v>
      </c>
      <c r="EF6" s="35">
        <f t="shared" si="14"/>
        <v>0.06</v>
      </c>
      <c r="EG6" s="35">
        <f t="shared" si="14"/>
        <v>0.03</v>
      </c>
      <c r="EH6" s="34">
        <f t="shared" si="14"/>
        <v>0</v>
      </c>
      <c r="EI6" s="35">
        <f t="shared" si="14"/>
        <v>0.64</v>
      </c>
      <c r="EJ6" s="35">
        <f t="shared" si="14"/>
        <v>0.56000000000000005</v>
      </c>
      <c r="EK6" s="35">
        <f t="shared" si="14"/>
        <v>0.65</v>
      </c>
      <c r="EL6" s="35">
        <f t="shared" si="14"/>
        <v>0.46</v>
      </c>
      <c r="EM6" s="35">
        <f t="shared" si="14"/>
        <v>0.44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2">
      <c r="A7" s="28"/>
      <c r="B7" s="37">
        <v>2017</v>
      </c>
      <c r="C7" s="37">
        <v>458406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85.1</v>
      </c>
      <c r="P7" s="38">
        <v>8.85</v>
      </c>
      <c r="Q7" s="38">
        <v>3088</v>
      </c>
      <c r="R7" s="38" t="s">
        <v>111</v>
      </c>
      <c r="S7" s="38" t="s">
        <v>111</v>
      </c>
      <c r="T7" s="38" t="s">
        <v>111</v>
      </c>
      <c r="U7" s="38">
        <v>6542</v>
      </c>
      <c r="V7" s="38">
        <v>66.8</v>
      </c>
      <c r="W7" s="38">
        <v>97.93</v>
      </c>
      <c r="X7" s="38">
        <v>104.11</v>
      </c>
      <c r="Y7" s="38">
        <v>112.97</v>
      </c>
      <c r="Z7" s="38">
        <v>109.58</v>
      </c>
      <c r="AA7" s="38">
        <v>110.86</v>
      </c>
      <c r="AB7" s="38">
        <v>113.72</v>
      </c>
      <c r="AC7" s="38">
        <v>105.53</v>
      </c>
      <c r="AD7" s="38">
        <v>107.2</v>
      </c>
      <c r="AE7" s="38">
        <v>106.62</v>
      </c>
      <c r="AF7" s="38">
        <v>107.95</v>
      </c>
      <c r="AG7" s="38">
        <v>104.47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28.31</v>
      </c>
      <c r="AO7" s="38">
        <v>13.46</v>
      </c>
      <c r="AP7" s="38">
        <v>12.59</v>
      </c>
      <c r="AQ7" s="38">
        <v>12.44</v>
      </c>
      <c r="AR7" s="38">
        <v>16.399999999999999</v>
      </c>
      <c r="AS7" s="38">
        <v>0.85</v>
      </c>
      <c r="AT7" s="38">
        <v>14486.92</v>
      </c>
      <c r="AU7" s="38">
        <v>1942.76</v>
      </c>
      <c r="AV7" s="38">
        <v>1936.36</v>
      </c>
      <c r="AW7" s="38">
        <v>1823.19</v>
      </c>
      <c r="AX7" s="38">
        <v>1403.31</v>
      </c>
      <c r="AY7" s="38">
        <v>1164.51</v>
      </c>
      <c r="AZ7" s="38">
        <v>434.72</v>
      </c>
      <c r="BA7" s="38">
        <v>416.14</v>
      </c>
      <c r="BB7" s="38">
        <v>371.89</v>
      </c>
      <c r="BC7" s="38">
        <v>293.23</v>
      </c>
      <c r="BD7" s="38">
        <v>264.33999999999997</v>
      </c>
      <c r="BE7" s="38">
        <v>113.02</v>
      </c>
      <c r="BF7" s="38">
        <v>107.08</v>
      </c>
      <c r="BG7" s="38">
        <v>102.28</v>
      </c>
      <c r="BH7" s="38">
        <v>171.12</v>
      </c>
      <c r="BI7" s="38">
        <v>164.05</v>
      </c>
      <c r="BJ7" s="38">
        <v>498.27</v>
      </c>
      <c r="BK7" s="38">
        <v>495.76</v>
      </c>
      <c r="BL7" s="38">
        <v>487.22</v>
      </c>
      <c r="BM7" s="38">
        <v>483.11</v>
      </c>
      <c r="BN7" s="38">
        <v>542.29999999999995</v>
      </c>
      <c r="BO7" s="38">
        <v>274.27</v>
      </c>
      <c r="BP7" s="38">
        <v>96.29</v>
      </c>
      <c r="BQ7" s="38">
        <v>118.36</v>
      </c>
      <c r="BR7" s="38">
        <v>115.18</v>
      </c>
      <c r="BS7" s="38">
        <v>117.36</v>
      </c>
      <c r="BT7" s="38">
        <v>121.46</v>
      </c>
      <c r="BU7" s="38">
        <v>90.64</v>
      </c>
      <c r="BV7" s="38">
        <v>93.66</v>
      </c>
      <c r="BW7" s="38">
        <v>92.76</v>
      </c>
      <c r="BX7" s="38">
        <v>93.28</v>
      </c>
      <c r="BY7" s="38">
        <v>87.51</v>
      </c>
      <c r="BZ7" s="38">
        <v>104.36</v>
      </c>
      <c r="CA7" s="38">
        <v>143.38999999999999</v>
      </c>
      <c r="CB7" s="38">
        <v>116.12</v>
      </c>
      <c r="CC7" s="38">
        <v>119.3</v>
      </c>
      <c r="CD7" s="38">
        <v>117.19</v>
      </c>
      <c r="CE7" s="38">
        <v>113.64</v>
      </c>
      <c r="CF7" s="38">
        <v>213.52</v>
      </c>
      <c r="CG7" s="38">
        <v>208.21</v>
      </c>
      <c r="CH7" s="38">
        <v>208.67</v>
      </c>
      <c r="CI7" s="38">
        <v>208.29</v>
      </c>
      <c r="CJ7" s="38">
        <v>218.42</v>
      </c>
      <c r="CK7" s="38">
        <v>165.71</v>
      </c>
      <c r="CL7" s="38">
        <v>73.41</v>
      </c>
      <c r="CM7" s="38">
        <v>73.760000000000005</v>
      </c>
      <c r="CN7" s="38">
        <v>69.569999999999993</v>
      </c>
      <c r="CO7" s="38">
        <v>68.25</v>
      </c>
      <c r="CP7" s="38">
        <v>69.72</v>
      </c>
      <c r="CQ7" s="38">
        <v>49.77</v>
      </c>
      <c r="CR7" s="38">
        <v>49.22</v>
      </c>
      <c r="CS7" s="38">
        <v>49.08</v>
      </c>
      <c r="CT7" s="38">
        <v>49.32</v>
      </c>
      <c r="CU7" s="38">
        <v>50.24</v>
      </c>
      <c r="CV7" s="38">
        <v>60.41</v>
      </c>
      <c r="CW7" s="38">
        <v>82.68</v>
      </c>
      <c r="CX7" s="38">
        <v>81.17</v>
      </c>
      <c r="CY7" s="38">
        <v>83.04</v>
      </c>
      <c r="CZ7" s="38">
        <v>87.46</v>
      </c>
      <c r="DA7" s="38">
        <v>86.42</v>
      </c>
      <c r="DB7" s="38">
        <v>79.98</v>
      </c>
      <c r="DC7" s="38">
        <v>79.48</v>
      </c>
      <c r="DD7" s="38">
        <v>79.3</v>
      </c>
      <c r="DE7" s="38">
        <v>79.34</v>
      </c>
      <c r="DF7" s="38">
        <v>78.650000000000006</v>
      </c>
      <c r="DG7" s="38">
        <v>89.93</v>
      </c>
      <c r="DH7" s="38">
        <v>8.32</v>
      </c>
      <c r="DI7" s="38">
        <v>54.39</v>
      </c>
      <c r="DJ7" s="38">
        <v>56.98</v>
      </c>
      <c r="DK7" s="38">
        <v>57.65</v>
      </c>
      <c r="DL7" s="38">
        <v>60.11</v>
      </c>
      <c r="DM7" s="38">
        <v>36.43</v>
      </c>
      <c r="DN7" s="38">
        <v>46.12</v>
      </c>
      <c r="DO7" s="38">
        <v>47.44</v>
      </c>
      <c r="DP7" s="38">
        <v>48.3</v>
      </c>
      <c r="DQ7" s="38">
        <v>45.14</v>
      </c>
      <c r="DR7" s="38">
        <v>48.12</v>
      </c>
      <c r="DS7" s="38">
        <v>0</v>
      </c>
      <c r="DT7" s="38">
        <v>0</v>
      </c>
      <c r="DU7" s="38">
        <v>0</v>
      </c>
      <c r="DV7" s="38">
        <v>0</v>
      </c>
      <c r="DW7" s="38">
        <v>0</v>
      </c>
      <c r="DX7" s="38">
        <v>8.7200000000000006</v>
      </c>
      <c r="DY7" s="38">
        <v>9.86</v>
      </c>
      <c r="DZ7" s="38">
        <v>11.16</v>
      </c>
      <c r="EA7" s="38">
        <v>12.43</v>
      </c>
      <c r="EB7" s="38">
        <v>13.58</v>
      </c>
      <c r="EC7" s="38">
        <v>15.89</v>
      </c>
      <c r="ED7" s="38">
        <v>0.22</v>
      </c>
      <c r="EE7" s="38">
        <v>0.06</v>
      </c>
      <c r="EF7" s="38">
        <v>0.06</v>
      </c>
      <c r="EG7" s="38">
        <v>0.03</v>
      </c>
      <c r="EH7" s="38">
        <v>0</v>
      </c>
      <c r="EI7" s="38">
        <v>0.64</v>
      </c>
      <c r="EJ7" s="38">
        <v>0.56000000000000005</v>
      </c>
      <c r="EK7" s="38">
        <v>0.65</v>
      </c>
      <c r="EL7" s="38">
        <v>0.46</v>
      </c>
      <c r="EM7" s="38">
        <v>0.44</v>
      </c>
      <c r="EN7" s="38">
        <v>0.69</v>
      </c>
    </row>
    <row r="8" spans="1:144" x14ac:dyDescent="0.2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2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2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2019-01-25T00:48:35Z</cp:lastPrinted>
  <dcterms:created xsi:type="dcterms:W3CDTF">2018-12-03T08:39:32Z</dcterms:created>
  <dcterms:modified xsi:type="dcterms:W3CDTF">2019-02-19T23:42:14Z</dcterms:modified>
  <cp:category/>
</cp:coreProperties>
</file>