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MtU3bbJTMZBZT7oopyrfDsltEnphPRPeh/LH7150YhkynjFWRs7QKshNi6xch79pp+EWi0z18efawsUaHUpWw==" workbookSaltValue="e8TEoN/7YKUJwKodbi7EE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HM78" i="4"/>
  <c r="FL54" i="4"/>
  <c r="FL32" i="4"/>
  <c r="CS78" i="4"/>
  <c r="BX54" i="4"/>
  <c r="BX32" i="4"/>
  <c r="MN32" i="4"/>
  <c r="IZ32" i="4"/>
  <c r="C11" i="5"/>
  <c r="D11" i="5"/>
  <c r="E11" i="5"/>
  <c r="B11" i="5"/>
  <c r="FH78" i="4" l="1"/>
  <c r="DS54" i="4"/>
  <c r="AN78" i="4"/>
  <c r="AE54" i="4"/>
  <c r="AE32" i="4"/>
  <c r="DS32" i="4"/>
  <c r="KU54" i="4"/>
  <c r="KU32" i="4"/>
  <c r="KC78" i="4"/>
  <c r="HG54" i="4"/>
  <c r="HG32" i="4"/>
  <c r="KF32" i="4"/>
  <c r="JJ78" i="4"/>
  <c r="GR54" i="4"/>
  <c r="GR32" i="4"/>
  <c r="EO78" i="4"/>
  <c r="DD54" i="4"/>
  <c r="DD32" i="4"/>
  <c r="U78" i="4"/>
  <c r="P54" i="4"/>
  <c r="P32" i="4"/>
  <c r="KF54" i="4"/>
  <c r="BI54" i="4"/>
  <c r="BI32" i="4"/>
  <c r="LY32" i="4"/>
  <c r="LY54" i="4"/>
  <c r="LO78" i="4"/>
  <c r="IK54" i="4"/>
  <c r="IK32" i="4"/>
  <c r="GT78" i="4"/>
  <c r="EW54" i="4"/>
  <c r="EW32" i="4"/>
  <c r="BZ78" i="4"/>
  <c r="GA78" i="4"/>
  <c r="BG78" i="4"/>
  <c r="AT54" i="4"/>
  <c r="LJ54" i="4"/>
  <c r="LJ32" i="4"/>
  <c r="KV78" i="4"/>
  <c r="HV54" i="4"/>
  <c r="HV32" i="4"/>
  <c r="EH54" i="4"/>
  <c r="EH32" i="4"/>
  <c r="AT32"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<sst xmlns="http://schemas.openxmlformats.org/spreadsheetml/2006/main" count="287" uniqueCount="148">
  <si>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</si>
  <si>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</si>
  <si>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</si>
  <si>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</si>
  <si>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</si>
  <si>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</si>
  <si>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</si>
  <si>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</si>
  <si>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</si>
  <si>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</si>
  <si>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</si>
  <si>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</si>
  <si>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</si>
  <si>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</si>
  <si>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</si>
  <si>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</si>
  <si>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</si>
  <si>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</si>
  <si>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</si>
  <si>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</si>
  <si>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</si>
  <si>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</si>
  <si>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</si>
  <si>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</si>
  <si>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</si>
  <si>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</si>
  <si>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</si>
  <si>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</si>
  <si>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</si>
  <si>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</si>
  <si>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</si>
  <si>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</si>
  <si>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</si>
  <si>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</si>
  <si>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</si>
  <si>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</si>
  <si>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</si>
  <si>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</si>
  <si>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</si>
  <si>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</si>
  <si>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</si>
  <si>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</si>
  <si>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</si>
  <si>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</si>
  <si>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</si>
  <si>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</si>
  <si>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</si>
  <si>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</si>
  <si>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</si>
  <si>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</si>
  <si>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</si>
  <si>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</si>
  <si>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</si>
  <si>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</si>
  <si>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</si>
  <si>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</si>
  <si>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</si>
  <si>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</si>
  <si>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</si>
  <si>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</si>
  <si>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</si>
  <si>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</si>
  <si>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</si>
  <si>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</si>
  <si>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</si>
  <si>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</si>
  <si>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</si>
  <si>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</si>
  <si>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</si>
  <si>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</si>
  <si>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</si>
  <si>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</si>
  <si>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</si>
  <si>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</si>
  <si>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</si>
  <si>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</si>
  <si>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</si>
  <si>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</si>
  <si>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</si>
  <si>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</si>
  <si>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</si>
  <si>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</si>
  <si>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</si>
  <si>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</si>
  <si>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</si>
  <si>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</si>
  <si>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</si>
  <si>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</si>
  <si>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</si>
  <si>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</si>
  <si>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</si>
  <si>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</si>
  <si>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</si>
  <si>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</si>
  <si>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</si>
  <si>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</si>
  <si>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</si>
  <si>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</si>
  <si>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</si>
  <si>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</si>
  <si>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</si>
  <si>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</si>
  <si>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</si>
  <si>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</si>
  <si>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</si>
  <si>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</si>
  <si>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</si>
  <si>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</si>
  <si>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</si>
  <si>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</si>
  <si>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</si>
  <si>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</si>
  <si>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</si>
  <si>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</si>
  <si>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</si>
  <si>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</si>
  <si>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</si>
  <si>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</si>
  <si>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</si>
  <si>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</si>
  <si>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</si>
  <si>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</si>
  <si>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</si>
  <si>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</si>
  <si>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</si>
  <si>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</si>
  <si>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</si>
  <si>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</si>
  <si>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</si>
  <si>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</si>
  <si>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</si>
  <si>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</si>
  <si>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</si>
  <si>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</si>
  <si>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</si>
  <si>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</si>
  <si>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</si>
  <si>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</si>
  <si>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</si>
  <si>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</si>
  <si>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</si>
  <si>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</si>
  <si>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</si>
  <si>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</si>
  <si>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２８年度に策定した「新公立病院改革プラン」に基づき、新病院改築に伴う減価償却費の増加に対し、一般会計からの所定の繰出し等で経常収支比率を改善し、持続可能な経営を実現する必要があります。
また、病床利用率については、「新公立病院改革プラン」にも記載している病床機能の見直しを行い、地域医療の提供体制を確保しつつ、地域の実情にあった経営形態の見直し改善を進めていきます。特に地域包括ケア病床の有効的な活用を推進し、病床の稼働率向上に努めます。療養型については、地域医療構想の方針に基づき今後検討していきます。
外来については、院外処方を導入し薬品材料費が大幅に減少します。診療収入と材料費は相関関係が強いので、今後、材料費対医業収益比率に数字が反映されると推測されます。</t>
    <rPh sb="0" eb="2">
      <t>ヘイセイ</t>
    </rPh>
    <rPh sb="4" eb="6">
      <t>ネンド</t>
    </rPh>
    <rPh sb="7" eb="9">
      <t>サクテイ</t>
    </rPh>
    <rPh sb="12" eb="13">
      <t>シン</t>
    </rPh>
    <rPh sb="13" eb="15">
      <t>コウリツ</t>
    </rPh>
    <rPh sb="15" eb="17">
      <t>ビョウイン</t>
    </rPh>
    <rPh sb="17" eb="19">
      <t>カイカク</t>
    </rPh>
    <rPh sb="24" eb="25">
      <t>モト</t>
    </rPh>
    <rPh sb="28" eb="31">
      <t>シンビョウイン</t>
    </rPh>
    <rPh sb="31" eb="33">
      <t>カイチク</t>
    </rPh>
    <rPh sb="34" eb="35">
      <t>トモナ</t>
    </rPh>
    <rPh sb="36" eb="38">
      <t>ゲンカ</t>
    </rPh>
    <rPh sb="38" eb="40">
      <t>ショウキャク</t>
    </rPh>
    <rPh sb="40" eb="41">
      <t>ヒ</t>
    </rPh>
    <rPh sb="42" eb="44">
      <t>ゾウカ</t>
    </rPh>
    <rPh sb="45" eb="46">
      <t>タイ</t>
    </rPh>
    <rPh sb="48" eb="50">
      <t>イッパン</t>
    </rPh>
    <rPh sb="50" eb="52">
      <t>カイケイ</t>
    </rPh>
    <rPh sb="55" eb="57">
      <t>ショテイ</t>
    </rPh>
    <rPh sb="58" eb="60">
      <t>クリダ</t>
    </rPh>
    <rPh sb="61" eb="62">
      <t>トウ</t>
    </rPh>
    <rPh sb="63" eb="65">
      <t>ケイジョウ</t>
    </rPh>
    <rPh sb="65" eb="67">
      <t>シュウシ</t>
    </rPh>
    <rPh sb="67" eb="69">
      <t>ヒリツ</t>
    </rPh>
    <rPh sb="70" eb="72">
      <t>カイゼン</t>
    </rPh>
    <rPh sb="74" eb="76">
      <t>ジゾク</t>
    </rPh>
    <rPh sb="76" eb="78">
      <t>カノウ</t>
    </rPh>
    <rPh sb="79" eb="81">
      <t>ケイエイ</t>
    </rPh>
    <rPh sb="82" eb="84">
      <t>ジツゲン</t>
    </rPh>
    <rPh sb="86" eb="88">
      <t>ヒツヨウ</t>
    </rPh>
    <rPh sb="98" eb="100">
      <t>ビョウショウ</t>
    </rPh>
    <rPh sb="100" eb="103">
      <t>リヨウリツ</t>
    </rPh>
    <rPh sb="110" eb="111">
      <t>シン</t>
    </rPh>
    <rPh sb="111" eb="113">
      <t>コウリツ</t>
    </rPh>
    <rPh sb="113" eb="115">
      <t>ビョウイン</t>
    </rPh>
    <rPh sb="115" eb="117">
      <t>カイカク</t>
    </rPh>
    <rPh sb="123" eb="125">
      <t>キサイ</t>
    </rPh>
    <rPh sb="129" eb="131">
      <t>ビョウショウ</t>
    </rPh>
    <rPh sb="131" eb="133">
      <t>キノウ</t>
    </rPh>
    <rPh sb="134" eb="136">
      <t>ミナオ</t>
    </rPh>
    <rPh sb="138" eb="139">
      <t>オコナ</t>
    </rPh>
    <rPh sb="141" eb="143">
      <t>チイキ</t>
    </rPh>
    <rPh sb="143" eb="145">
      <t>イリョウ</t>
    </rPh>
    <rPh sb="146" eb="148">
      <t>テイキョウ</t>
    </rPh>
    <rPh sb="148" eb="150">
      <t>タイセイ</t>
    </rPh>
    <rPh sb="151" eb="153">
      <t>カクホ</t>
    </rPh>
    <rPh sb="166" eb="168">
      <t>ケイエイ</t>
    </rPh>
    <rPh sb="168" eb="170">
      <t>ケイタイ</t>
    </rPh>
    <rPh sb="171" eb="173">
      <t>ミナオ</t>
    </rPh>
    <rPh sb="174" eb="176">
      <t>カイゼン</t>
    </rPh>
    <rPh sb="177" eb="178">
      <t>スス</t>
    </rPh>
    <rPh sb="185" eb="186">
      <t>トク</t>
    </rPh>
    <rPh sb="187" eb="189">
      <t>チイキ</t>
    </rPh>
    <rPh sb="189" eb="191">
      <t>ホウカツ</t>
    </rPh>
    <rPh sb="193" eb="195">
      <t>ビョウショウ</t>
    </rPh>
    <rPh sb="196" eb="199">
      <t>ユウコウテキ</t>
    </rPh>
    <rPh sb="200" eb="202">
      <t>カツヨウ</t>
    </rPh>
    <rPh sb="203" eb="205">
      <t>スイシン</t>
    </rPh>
    <rPh sb="207" eb="209">
      <t>ビョウショウ</t>
    </rPh>
    <rPh sb="210" eb="212">
      <t>カドウ</t>
    </rPh>
    <rPh sb="212" eb="213">
      <t>リツ</t>
    </rPh>
    <rPh sb="213" eb="215">
      <t>コウジョウ</t>
    </rPh>
    <rPh sb="216" eb="217">
      <t>ツト</t>
    </rPh>
    <rPh sb="221" eb="224">
      <t>リョウヨウガタ</t>
    </rPh>
    <rPh sb="230" eb="232">
      <t>チイキ</t>
    </rPh>
    <rPh sb="232" eb="234">
      <t>イリョウ</t>
    </rPh>
    <rPh sb="234" eb="236">
      <t>コウソウ</t>
    </rPh>
    <rPh sb="237" eb="239">
      <t>ホウシン</t>
    </rPh>
    <rPh sb="240" eb="241">
      <t>モト</t>
    </rPh>
    <rPh sb="243" eb="244">
      <t>コン</t>
    </rPh>
    <rPh sb="244" eb="245">
      <t>ゴ</t>
    </rPh>
    <rPh sb="245" eb="247">
      <t>ケントウ</t>
    </rPh>
    <rPh sb="255" eb="257">
      <t>ガイライ</t>
    </rPh>
    <rPh sb="263" eb="265">
      <t>インガイ</t>
    </rPh>
    <rPh sb="265" eb="267">
      <t>ショホウ</t>
    </rPh>
    <rPh sb="268" eb="270">
      <t>ドウニュウ</t>
    </rPh>
    <rPh sb="271" eb="273">
      <t>ヤクヒン</t>
    </rPh>
    <rPh sb="273" eb="276">
      <t>ザイリョウヒ</t>
    </rPh>
    <rPh sb="277" eb="279">
      <t>オオハバ</t>
    </rPh>
    <rPh sb="280" eb="282">
      <t>ゲンショウ</t>
    </rPh>
    <rPh sb="286" eb="288">
      <t>シンリョウ</t>
    </rPh>
    <rPh sb="288" eb="290">
      <t>シュウニュウ</t>
    </rPh>
    <rPh sb="291" eb="294">
      <t>ザイリョウヒ</t>
    </rPh>
    <rPh sb="295" eb="297">
      <t>ソウカン</t>
    </rPh>
    <rPh sb="297" eb="299">
      <t>カンケイ</t>
    </rPh>
    <rPh sb="300" eb="301">
      <t>ツヨ</t>
    </rPh>
    <rPh sb="305" eb="307">
      <t>コンゴ</t>
    </rPh>
    <rPh sb="308" eb="311">
      <t>ザイリョウヒ</t>
    </rPh>
    <rPh sb="311" eb="312">
      <t>タイ</t>
    </rPh>
    <rPh sb="312" eb="314">
      <t>イギョウ</t>
    </rPh>
    <rPh sb="314" eb="316">
      <t>シュウエキ</t>
    </rPh>
    <rPh sb="316" eb="318">
      <t>ヒリツ</t>
    </rPh>
    <rPh sb="319" eb="321">
      <t>スウジ</t>
    </rPh>
    <rPh sb="322" eb="324">
      <t>ハンエイ</t>
    </rPh>
    <rPh sb="328" eb="330">
      <t>スイソク</t>
    </rPh>
    <phoneticPr fontId="19"/>
  </si>
  <si>
    <t>本院は、現在町が進める「保健・医療・福祉ゾーン構想」の中心となる施設で、町民に信頼される病院として、良質な医療を永続的に提供し続けていきます。
本院の純損益の状況を経年的にみると赤字、黒字、赤字と推移しています。平成３０年４月から新病院が稼動し始め、投資が増え採算が悪化するように見られますが、投資採算から見た稼動状況は、これから長期的スパンで判断を行っていきます。本町の医療を担う上で、また本町の高齢化社会を支えていく上で極めて重要な拠点となっています。</t>
    <phoneticPr fontId="19"/>
  </si>
  <si>
    <t xml:space="preserve">本町は過疎地であり、本院は町内で入院できる唯一の医療機関及び地域に密着した医療や救急医療・小児科など地域医療を支える基幹的な公的医療機関として、地域医療確保のための重要な役割を果たしています。
また、地域包括医療・ケアの拠点として活動を行い、疾病予防・介護予防等を通じ、寝たきり老人の減少、在宅医療・ケアの推進、地域住民検診などを行い、地域医療を支える役割を果たしています。
</t>
    <rPh sb="0" eb="1">
      <t>ホン</t>
    </rPh>
    <rPh sb="1" eb="2">
      <t>チョウ</t>
    </rPh>
    <rPh sb="3" eb="6">
      <t>カソチ</t>
    </rPh>
    <rPh sb="45" eb="48">
      <t>ショウニカ</t>
    </rPh>
    <rPh sb="165" eb="166">
      <t>オコナ</t>
    </rPh>
    <phoneticPr fontId="19"/>
  </si>
  <si>
    <r>
      <t xml:space="preserve">本院は、昭和２９年に開院し、昭和４９年に現在地に移転。築後４０年以上が経過し、病院建物・施設は老朽化が進んでおり、病院そのものの医療機能の低下が危惧される状況となったため、新病院建設基本計画に基づき平成３０年に新病院改築移転を行っている。
新病院建設後は、減価償却費等が膨らみ、経営状況を悪化することが想定されますが、「新公立病院改革プラン」において、より一層の経営の改善と効率化に取り組んでいきます。
</t>
    </r>
    <r>
      <rPr>
        <sz val="11"/>
        <color rgb="FFFF0000"/>
        <rFont val="ＭＳ ゴシック"/>
        <family val="3"/>
        <charset val="128"/>
      </rPr>
      <t>新病院建設に伴い有形固定資産減価償却率が下がり、同じく新病院での医療機器等の更新により器械備品減価償却率も下がった。そのため１床当たりの有形固定資産額が上昇した。</t>
    </r>
    <rPh sb="0" eb="1">
      <t>ホン</t>
    </rPh>
    <rPh sb="1" eb="2">
      <t>イン</t>
    </rPh>
    <rPh sb="4" eb="6">
      <t>ショウワ</t>
    </rPh>
    <rPh sb="8" eb="9">
      <t>ネン</t>
    </rPh>
    <rPh sb="10" eb="12">
      <t>カイイン</t>
    </rPh>
    <rPh sb="14" eb="16">
      <t>ショウワ</t>
    </rPh>
    <rPh sb="18" eb="19">
      <t>ネン</t>
    </rPh>
    <rPh sb="20" eb="23">
      <t>ゲンザイチ</t>
    </rPh>
    <rPh sb="24" eb="26">
      <t>イテン</t>
    </rPh>
    <rPh sb="27" eb="28">
      <t>チク</t>
    </rPh>
    <rPh sb="28" eb="29">
      <t>ゴ</t>
    </rPh>
    <rPh sb="31" eb="32">
      <t>ネン</t>
    </rPh>
    <rPh sb="32" eb="34">
      <t>イジョウ</t>
    </rPh>
    <rPh sb="35" eb="37">
      <t>ケイカ</t>
    </rPh>
    <rPh sb="39" eb="41">
      <t>ビョウイン</t>
    </rPh>
    <rPh sb="41" eb="43">
      <t>タテモノ</t>
    </rPh>
    <rPh sb="44" eb="46">
      <t>シセツ</t>
    </rPh>
    <rPh sb="47" eb="50">
      <t>ロウキュウカ</t>
    </rPh>
    <rPh sb="51" eb="52">
      <t>スス</t>
    </rPh>
    <rPh sb="57" eb="59">
      <t>ビョウイン</t>
    </rPh>
    <rPh sb="64" eb="66">
      <t>イリョウ</t>
    </rPh>
    <rPh sb="66" eb="68">
      <t>キノウ</t>
    </rPh>
    <rPh sb="69" eb="71">
      <t>テイカ</t>
    </rPh>
    <rPh sb="72" eb="74">
      <t>キグ</t>
    </rPh>
    <rPh sb="77" eb="79">
      <t>ジョウキョウ</t>
    </rPh>
    <rPh sb="86" eb="89">
      <t>シンビョウイン</t>
    </rPh>
    <rPh sb="89" eb="91">
      <t>ケンセツ</t>
    </rPh>
    <rPh sb="91" eb="93">
      <t>キホン</t>
    </rPh>
    <rPh sb="93" eb="95">
      <t>ケイカク</t>
    </rPh>
    <rPh sb="96" eb="97">
      <t>モト</t>
    </rPh>
    <rPh sb="99" eb="101">
      <t>ヘイセイ</t>
    </rPh>
    <rPh sb="103" eb="104">
      <t>ネン</t>
    </rPh>
    <rPh sb="105" eb="108">
      <t>シンビョウイン</t>
    </rPh>
    <rPh sb="108" eb="110">
      <t>カイチク</t>
    </rPh>
    <rPh sb="110" eb="112">
      <t>イテン</t>
    </rPh>
    <rPh sb="113" eb="114">
      <t>オコナ</t>
    </rPh>
    <rPh sb="178" eb="180">
      <t>イッソウ</t>
    </rPh>
    <rPh sb="181" eb="183">
      <t>ケイエイ</t>
    </rPh>
    <rPh sb="184" eb="186">
      <t>カイゼン</t>
    </rPh>
    <rPh sb="187" eb="190">
      <t>コウリツカ</t>
    </rPh>
    <rPh sb="191" eb="192">
      <t>ト</t>
    </rPh>
    <rPh sb="193" eb="194">
      <t>ク</t>
    </rPh>
    <rPh sb="210" eb="212">
      <t>ユウケイ</t>
    </rPh>
    <rPh sb="212" eb="214">
      <t>コテイ</t>
    </rPh>
    <rPh sb="214" eb="216">
      <t>シサン</t>
    </rPh>
    <rPh sb="216" eb="218">
      <t>ゲンカ</t>
    </rPh>
    <rPh sb="218" eb="220">
      <t>ショウキャク</t>
    </rPh>
    <rPh sb="220" eb="221">
      <t>リツ</t>
    </rPh>
    <rPh sb="222" eb="223">
      <t>サ</t>
    </rPh>
    <rPh sb="226" eb="227">
      <t>オナ</t>
    </rPh>
    <rPh sb="229" eb="232">
      <t>シンビョウイン</t>
    </rPh>
    <rPh sb="234" eb="236">
      <t>イリョウ</t>
    </rPh>
    <rPh sb="236" eb="238">
      <t>キキ</t>
    </rPh>
    <rPh sb="238" eb="239">
      <t>トウ</t>
    </rPh>
    <rPh sb="240" eb="242">
      <t>コウシン</t>
    </rPh>
    <rPh sb="245" eb="247">
      <t>キカイ</t>
    </rPh>
    <rPh sb="247" eb="249">
      <t>ビヒン</t>
    </rPh>
    <rPh sb="249" eb="251">
      <t>ゲンカ</t>
    </rPh>
    <rPh sb="251" eb="253">
      <t>ショウキャク</t>
    </rPh>
    <rPh sb="253" eb="254">
      <t>リツ</t>
    </rPh>
    <rPh sb="255" eb="256">
      <t>サ</t>
    </rPh>
    <rPh sb="265" eb="266">
      <t>ショウ</t>
    </rPh>
    <rPh sb="266" eb="267">
      <t>ア</t>
    </rPh>
    <rPh sb="270" eb="272">
      <t>ユウケイ</t>
    </rPh>
    <rPh sb="272" eb="274">
      <t>コテイ</t>
    </rPh>
    <rPh sb="274" eb="276">
      <t>シサン</t>
    </rPh>
    <rPh sb="276" eb="277">
      <t>ガク</t>
    </rPh>
    <rPh sb="278" eb="280">
      <t>ジョウショウ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</si>
</sst>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c:v>
                </c:pt>
                <c:pt idx="1">
                  <c:v>49.6</c:v>
                </c:pt>
                <c:pt idx="2">
                  <c:v>44.1</c:v>
                </c:pt>
                <c:pt idx="3">
                  <c:v>51.9</c:v>
                </c:pt>
                <c:pt idx="4">
                  <c:v>51.7</c:v>
                </c:pt>
              </c:numCache>
            </c:numRef>
          </c:val>
          <c:extLst xmlns:c16r2="http://schemas.microsoft.com/office/drawing/2015/06/chart">
            <c:ext xmlns:c16="http://schemas.microsoft.com/office/drawing/2014/chart" uri="{C3380CC4-5D6E-409C-BE32-E72D297353CC}">
              <c16:uniqueId val="{00000000-A6F7-41E1-8357-6977F2A382BD}"/>
            </c:ext>
          </c:extLst>
        </c:ser>
        <c:dLbls>
          <c:showLegendKey val="0"/>
          <c:showVal val="0"/>
          <c:showCatName val="0"/>
          <c:showSerName val="0"/>
          <c:showPercent val="0"/>
          <c:showBubbleSize val="0"/>
        </c:dLbls>
        <c:gapWidth val="150"/>
        <c:axId val="226906112"/>
        <c:axId val="226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A6F7-41E1-8357-6977F2A382BD}"/>
            </c:ext>
          </c:extLst>
        </c:ser>
        <c:dLbls>
          <c:showLegendKey val="0"/>
          <c:showVal val="0"/>
          <c:showCatName val="0"/>
          <c:showSerName val="0"/>
          <c:showPercent val="0"/>
          <c:showBubbleSize val="0"/>
        </c:dLbls>
        <c:marker val="1"/>
        <c:smooth val="0"/>
        <c:axId val="226906112"/>
        <c:axId val="226908032"/>
      </c:lineChart>
      <c:dateAx>
        <c:axId val="226906112"/>
        <c:scaling>
          <c:orientation val="minMax"/>
        </c:scaling>
        <c:delete val="1"/>
        <c:axPos val="b"/>
        <c:numFmt formatCode="ge" sourceLinked="1"/>
        <c:majorTickMark val="none"/>
        <c:minorTickMark val="none"/>
        <c:tickLblPos val="none"/>
        <c:crossAx val="226908032"/>
        <c:crosses val="autoZero"/>
        <c:auto val="1"/>
        <c:lblOffset val="100"/>
        <c:baseTimeUnit val="years"/>
      </c:dateAx>
      <c:valAx>
        <c:axId val="2269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26.1</c:v>
                </c:pt>
                <c:pt idx="1">
                  <c:v>21.1</c:v>
                </c:pt>
                <c:pt idx="2">
                  <c:v>25.7</c:v>
                </c:pt>
                <c:pt idx="3">
                  <c:v>24.4</c:v>
                </c:pt>
                <c:pt idx="4">
                  <c:v>45.3</c:v>
                </c:pt>
              </c:numCache>
            </c:numRef>
          </c:val>
          <c:extLst xmlns:c16r2="http://schemas.microsoft.com/office/drawing/2015/06/chart">
            <c:ext xmlns:c16="http://schemas.microsoft.com/office/drawing/2014/chart" uri="{C3380CC4-5D6E-409C-BE32-E72D297353CC}">
              <c16:uniqueId val="{00000000-7374-469E-9AA6-B41C2C10FC02}"/>
            </c:ext>
          </c:extLst>
        </c:ser>
        <c:dLbls>
          <c:showLegendKey val="0"/>
          <c:showVal val="0"/>
          <c:showCatName val="0"/>
          <c:showSerName val="0"/>
          <c:showPercent val="0"/>
          <c:showBubbleSize val="0"/>
        </c:dLbls>
        <c:gapWidth val="150"/>
        <c:axId val="226934144"/>
        <c:axId val="2269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374-469E-9AA6-B41C2C10FC02}"/>
            </c:ext>
          </c:extLst>
        </c:ser>
        <c:dLbls>
          <c:showLegendKey val="0"/>
          <c:showVal val="0"/>
          <c:showCatName val="0"/>
          <c:showSerName val="0"/>
          <c:showPercent val="0"/>
          <c:showBubbleSize val="0"/>
        </c:dLbls>
        <c:marker val="1"/>
        <c:smooth val="0"/>
        <c:axId val="226934144"/>
        <c:axId val="226944512"/>
      </c:lineChart>
      <c:dateAx>
        <c:axId val="226934144"/>
        <c:scaling>
          <c:orientation val="minMax"/>
        </c:scaling>
        <c:delete val="1"/>
        <c:axPos val="b"/>
        <c:numFmt formatCode="ge" sourceLinked="1"/>
        <c:majorTickMark val="none"/>
        <c:minorTickMark val="none"/>
        <c:tickLblPos val="none"/>
        <c:crossAx val="226944512"/>
        <c:crosses val="autoZero"/>
        <c:auto val="1"/>
        <c:lblOffset val="100"/>
        <c:baseTimeUnit val="years"/>
      </c:dateAx>
      <c:valAx>
        <c:axId val="22694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89.9</c:v>
                </c:pt>
                <c:pt idx="1">
                  <c:v>86.5</c:v>
                </c:pt>
                <c:pt idx="2">
                  <c:v>83.1</c:v>
                </c:pt>
                <c:pt idx="3">
                  <c:v>86.5</c:v>
                </c:pt>
                <c:pt idx="4">
                  <c:v>83</c:v>
                </c:pt>
              </c:numCache>
            </c:numRef>
          </c:val>
          <c:extLst xmlns:c16r2="http://schemas.microsoft.com/office/drawing/2015/06/chart">
            <c:ext xmlns:c16="http://schemas.microsoft.com/office/drawing/2014/chart" uri="{C3380CC4-5D6E-409C-BE32-E72D297353CC}">
              <c16:uniqueId val="{00000000-1094-425D-963F-80682EDC2DA0}"/>
            </c:ext>
          </c:extLst>
        </c:ser>
        <c:dLbls>
          <c:showLegendKey val="0"/>
          <c:showVal val="0"/>
          <c:showCatName val="0"/>
          <c:showSerName val="0"/>
          <c:showPercent val="0"/>
          <c:showBubbleSize val="0"/>
        </c:dLbls>
        <c:gapWidth val="150"/>
        <c:axId val="227023872"/>
        <c:axId val="2270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1094-425D-963F-80682EDC2DA0}"/>
            </c:ext>
          </c:extLst>
        </c:ser>
        <c:dLbls>
          <c:showLegendKey val="0"/>
          <c:showVal val="0"/>
          <c:showCatName val="0"/>
          <c:showSerName val="0"/>
          <c:showPercent val="0"/>
          <c:showBubbleSize val="0"/>
        </c:dLbls>
        <c:marker val="1"/>
        <c:smooth val="0"/>
        <c:axId val="227023872"/>
        <c:axId val="227034240"/>
      </c:lineChart>
      <c:dateAx>
        <c:axId val="227023872"/>
        <c:scaling>
          <c:orientation val="minMax"/>
        </c:scaling>
        <c:delete val="1"/>
        <c:axPos val="b"/>
        <c:numFmt formatCode="ge" sourceLinked="1"/>
        <c:majorTickMark val="none"/>
        <c:minorTickMark val="none"/>
        <c:tickLblPos val="none"/>
        <c:crossAx val="227034240"/>
        <c:crosses val="autoZero"/>
        <c:auto val="1"/>
        <c:lblOffset val="100"/>
        <c:baseTimeUnit val="years"/>
      </c:dateAx>
      <c:valAx>
        <c:axId val="2270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98.9</c:v>
                </c:pt>
                <c:pt idx="2">
                  <c:v>94.2</c:v>
                </c:pt>
                <c:pt idx="3">
                  <c:v>97.3</c:v>
                </c:pt>
                <c:pt idx="4">
                  <c:v>85</c:v>
                </c:pt>
              </c:numCache>
            </c:numRef>
          </c:val>
          <c:extLst xmlns:c16r2="http://schemas.microsoft.com/office/drawing/2015/06/chart">
            <c:ext xmlns:c16="http://schemas.microsoft.com/office/drawing/2014/chart" uri="{C3380CC4-5D6E-409C-BE32-E72D297353CC}">
              <c16:uniqueId val="{00000000-9355-4710-BC03-C92678E8DD4F}"/>
            </c:ext>
          </c:extLst>
        </c:ser>
        <c:dLbls>
          <c:showLegendKey val="0"/>
          <c:showVal val="0"/>
          <c:showCatName val="0"/>
          <c:showSerName val="0"/>
          <c:showPercent val="0"/>
          <c:showBubbleSize val="0"/>
        </c:dLbls>
        <c:gapWidth val="150"/>
        <c:axId val="227052160"/>
        <c:axId val="2270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9355-4710-BC03-C92678E8DD4F}"/>
            </c:ext>
          </c:extLst>
        </c:ser>
        <c:dLbls>
          <c:showLegendKey val="0"/>
          <c:showVal val="0"/>
          <c:showCatName val="0"/>
          <c:showSerName val="0"/>
          <c:showPercent val="0"/>
          <c:showBubbleSize val="0"/>
        </c:dLbls>
        <c:marker val="1"/>
        <c:smooth val="0"/>
        <c:axId val="227052160"/>
        <c:axId val="227054336"/>
      </c:lineChart>
      <c:dateAx>
        <c:axId val="227052160"/>
        <c:scaling>
          <c:orientation val="minMax"/>
        </c:scaling>
        <c:delete val="1"/>
        <c:axPos val="b"/>
        <c:numFmt formatCode="ge" sourceLinked="1"/>
        <c:majorTickMark val="none"/>
        <c:minorTickMark val="none"/>
        <c:tickLblPos val="none"/>
        <c:crossAx val="227054336"/>
        <c:crosses val="autoZero"/>
        <c:auto val="1"/>
        <c:lblOffset val="100"/>
        <c:baseTimeUnit val="years"/>
      </c:dateAx>
      <c:valAx>
        <c:axId val="2270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705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53.8</c:v>
                </c:pt>
                <c:pt idx="1">
                  <c:v>59.6</c:v>
                </c:pt>
                <c:pt idx="2">
                  <c:v>61.8</c:v>
                </c:pt>
                <c:pt idx="3">
                  <c:v>62.3</c:v>
                </c:pt>
                <c:pt idx="4">
                  <c:v>22.6</c:v>
                </c:pt>
              </c:numCache>
            </c:numRef>
          </c:val>
          <c:extLst xmlns:c16r2="http://schemas.microsoft.com/office/drawing/2015/06/chart">
            <c:ext xmlns:c16="http://schemas.microsoft.com/office/drawing/2014/chart" uri="{C3380CC4-5D6E-409C-BE32-E72D297353CC}">
              <c16:uniqueId val="{00000000-1ED2-4E68-847F-B19629A5EFD4}"/>
            </c:ext>
          </c:extLst>
        </c:ser>
        <c:dLbls>
          <c:showLegendKey val="0"/>
          <c:showVal val="0"/>
          <c:showCatName val="0"/>
          <c:showSerName val="0"/>
          <c:showPercent val="0"/>
          <c:showBubbleSize val="0"/>
        </c:dLbls>
        <c:gapWidth val="150"/>
        <c:axId val="227080448"/>
        <c:axId val="2271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1ED2-4E68-847F-B19629A5EFD4}"/>
            </c:ext>
          </c:extLst>
        </c:ser>
        <c:dLbls>
          <c:showLegendKey val="0"/>
          <c:showVal val="0"/>
          <c:showCatName val="0"/>
          <c:showSerName val="0"/>
          <c:showPercent val="0"/>
          <c:showBubbleSize val="0"/>
        </c:dLbls>
        <c:marker val="1"/>
        <c:smooth val="0"/>
        <c:axId val="227080448"/>
        <c:axId val="227103104"/>
      </c:lineChart>
      <c:dateAx>
        <c:axId val="227080448"/>
        <c:scaling>
          <c:orientation val="minMax"/>
        </c:scaling>
        <c:delete val="1"/>
        <c:axPos val="b"/>
        <c:numFmt formatCode="ge" sourceLinked="1"/>
        <c:majorTickMark val="none"/>
        <c:minorTickMark val="none"/>
        <c:tickLblPos val="none"/>
        <c:crossAx val="227103104"/>
        <c:crosses val="autoZero"/>
        <c:auto val="1"/>
        <c:lblOffset val="100"/>
        <c:baseTimeUnit val="years"/>
      </c:dateAx>
      <c:valAx>
        <c:axId val="2271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65.8</c:v>
                </c:pt>
                <c:pt idx="1">
                  <c:v>76.3</c:v>
                </c:pt>
                <c:pt idx="2">
                  <c:v>80.2</c:v>
                </c:pt>
                <c:pt idx="3">
                  <c:v>77.3</c:v>
                </c:pt>
                <c:pt idx="4">
                  <c:v>45.4</c:v>
                </c:pt>
              </c:numCache>
            </c:numRef>
          </c:val>
          <c:extLst xmlns:c16r2="http://schemas.microsoft.com/office/drawing/2015/06/chart">
            <c:ext xmlns:c16="http://schemas.microsoft.com/office/drawing/2014/chart" uri="{C3380CC4-5D6E-409C-BE32-E72D297353CC}">
              <c16:uniqueId val="{00000000-7DBC-4471-BF66-906502CE94E8}"/>
            </c:ext>
          </c:extLst>
        </c:ser>
        <c:dLbls>
          <c:showLegendKey val="0"/>
          <c:showVal val="0"/>
          <c:showCatName val="0"/>
          <c:showSerName val="0"/>
          <c:showPercent val="0"/>
          <c:showBubbleSize val="0"/>
        </c:dLbls>
        <c:gapWidth val="150"/>
        <c:axId val="227141888"/>
        <c:axId val="2336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7DBC-4471-BF66-906502CE94E8}"/>
            </c:ext>
          </c:extLst>
        </c:ser>
        <c:dLbls>
          <c:showLegendKey val="0"/>
          <c:showVal val="0"/>
          <c:showCatName val="0"/>
          <c:showSerName val="0"/>
          <c:showPercent val="0"/>
          <c:showBubbleSize val="0"/>
        </c:dLbls>
        <c:marker val="1"/>
        <c:smooth val="0"/>
        <c:axId val="227141888"/>
        <c:axId val="233603456"/>
      </c:lineChart>
      <c:dateAx>
        <c:axId val="227141888"/>
        <c:scaling>
          <c:orientation val="minMax"/>
        </c:scaling>
        <c:delete val="1"/>
        <c:axPos val="b"/>
        <c:numFmt formatCode="ge" sourceLinked="1"/>
        <c:majorTickMark val="none"/>
        <c:minorTickMark val="none"/>
        <c:tickLblPos val="none"/>
        <c:crossAx val="233603456"/>
        <c:crosses val="autoZero"/>
        <c:auto val="1"/>
        <c:lblOffset val="100"/>
        <c:baseTimeUnit val="years"/>
      </c:dateAx>
      <c:valAx>
        <c:axId val="2336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4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14495554</c:v>
                </c:pt>
                <c:pt idx="1">
                  <c:v>14645431</c:v>
                </c:pt>
                <c:pt idx="2">
                  <c:v>14759292</c:v>
                </c:pt>
                <c:pt idx="3">
                  <c:v>15185831</c:v>
                </c:pt>
                <c:pt idx="4">
                  <c:v>43371015</c:v>
                </c:pt>
              </c:numCache>
            </c:numRef>
          </c:val>
          <c:extLst xmlns:c16r2="http://schemas.microsoft.com/office/drawing/2015/06/chart">
            <c:ext xmlns:c16="http://schemas.microsoft.com/office/drawing/2014/chart" uri="{C3380CC4-5D6E-409C-BE32-E72D297353CC}">
              <c16:uniqueId val="{00000000-A17F-4339-AED7-950E1DC0A81C}"/>
            </c:ext>
          </c:extLst>
        </c:ser>
        <c:dLbls>
          <c:showLegendKey val="0"/>
          <c:showVal val="0"/>
          <c:showCatName val="0"/>
          <c:showSerName val="0"/>
          <c:showPercent val="0"/>
          <c:showBubbleSize val="0"/>
        </c:dLbls>
        <c:gapWidth val="150"/>
        <c:axId val="233633664"/>
        <c:axId val="2538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17F-4339-AED7-950E1DC0A81C}"/>
            </c:ext>
          </c:extLst>
        </c:ser>
        <c:dLbls>
          <c:showLegendKey val="0"/>
          <c:showVal val="0"/>
          <c:showCatName val="0"/>
          <c:showSerName val="0"/>
          <c:showPercent val="0"/>
          <c:showBubbleSize val="0"/>
        </c:dLbls>
        <c:marker val="1"/>
        <c:smooth val="0"/>
        <c:axId val="233633664"/>
        <c:axId val="253894656"/>
      </c:lineChart>
      <c:dateAx>
        <c:axId val="233633664"/>
        <c:scaling>
          <c:orientation val="minMax"/>
        </c:scaling>
        <c:delete val="1"/>
        <c:axPos val="b"/>
        <c:numFmt formatCode="ge" sourceLinked="1"/>
        <c:majorTickMark val="none"/>
        <c:minorTickMark val="none"/>
        <c:tickLblPos val="none"/>
        <c:crossAx val="253894656"/>
        <c:crosses val="autoZero"/>
        <c:auto val="1"/>
        <c:lblOffset val="100"/>
        <c:baseTimeUnit val="years"/>
      </c:dateAx>
      <c:valAx>
        <c:axId val="25389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6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29.8</c:v>
                </c:pt>
                <c:pt idx="1">
                  <c:v>30</c:v>
                </c:pt>
                <c:pt idx="2">
                  <c:v>31.8</c:v>
                </c:pt>
                <c:pt idx="3">
                  <c:v>30.9</c:v>
                </c:pt>
                <c:pt idx="4">
                  <c:v>29.9</c:v>
                </c:pt>
              </c:numCache>
            </c:numRef>
          </c:val>
          <c:extLst xmlns:c16r2="http://schemas.microsoft.com/office/drawing/2015/06/chart">
            <c:ext xmlns:c16="http://schemas.microsoft.com/office/drawing/2014/chart" uri="{C3380CC4-5D6E-409C-BE32-E72D297353CC}">
              <c16:uniqueId val="{00000000-9A45-47E7-B60B-F5546E2BAD5D}"/>
            </c:ext>
          </c:extLst>
        </c:ser>
        <c:dLbls>
          <c:showLegendKey val="0"/>
          <c:showVal val="0"/>
          <c:showCatName val="0"/>
          <c:showSerName val="0"/>
          <c:showPercent val="0"/>
          <c:showBubbleSize val="0"/>
        </c:dLbls>
        <c:gapWidth val="150"/>
        <c:axId val="253920768"/>
        <c:axId val="2539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9A45-47E7-B60B-F5546E2BAD5D}"/>
            </c:ext>
          </c:extLst>
        </c:ser>
        <c:dLbls>
          <c:showLegendKey val="0"/>
          <c:showVal val="0"/>
          <c:showCatName val="0"/>
          <c:showSerName val="0"/>
          <c:showPercent val="0"/>
          <c:showBubbleSize val="0"/>
        </c:dLbls>
        <c:marker val="1"/>
        <c:smooth val="0"/>
        <c:axId val="253920768"/>
        <c:axId val="253922688"/>
      </c:lineChart>
      <c:dateAx>
        <c:axId val="253920768"/>
        <c:scaling>
          <c:orientation val="minMax"/>
        </c:scaling>
        <c:delete val="1"/>
        <c:axPos val="b"/>
        <c:numFmt formatCode="ge" sourceLinked="1"/>
        <c:majorTickMark val="none"/>
        <c:minorTickMark val="none"/>
        <c:tickLblPos val="none"/>
        <c:crossAx val="253922688"/>
        <c:crosses val="autoZero"/>
        <c:auto val="1"/>
        <c:lblOffset val="100"/>
        <c:baseTimeUnit val="years"/>
      </c:dateAx>
      <c:valAx>
        <c:axId val="25392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92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54.3</c:v>
                </c:pt>
                <c:pt idx="2">
                  <c:v>58.6</c:v>
                </c:pt>
                <c:pt idx="3">
                  <c:v>53.9</c:v>
                </c:pt>
                <c:pt idx="4">
                  <c:v>57.6</c:v>
                </c:pt>
              </c:numCache>
            </c:numRef>
          </c:val>
          <c:extLst xmlns:c16r2="http://schemas.microsoft.com/office/drawing/2015/06/chart">
            <c:ext xmlns:c16="http://schemas.microsoft.com/office/drawing/2014/chart" uri="{C3380CC4-5D6E-409C-BE32-E72D297353CC}">
              <c16:uniqueId val="{00000000-EB72-4325-82A0-ABC5D4209309}"/>
            </c:ext>
          </c:extLst>
        </c:ser>
        <c:dLbls>
          <c:showLegendKey val="0"/>
          <c:showVal val="0"/>
          <c:showCatName val="0"/>
          <c:showSerName val="0"/>
          <c:showPercent val="0"/>
          <c:showBubbleSize val="0"/>
        </c:dLbls>
        <c:gapWidth val="150"/>
        <c:axId val="253949056"/>
        <c:axId val="2539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EB72-4325-82A0-ABC5D4209309}"/>
            </c:ext>
          </c:extLst>
        </c:ser>
        <c:dLbls>
          <c:showLegendKey val="0"/>
          <c:showVal val="0"/>
          <c:showCatName val="0"/>
          <c:showSerName val="0"/>
          <c:showPercent val="0"/>
          <c:showBubbleSize val="0"/>
        </c:dLbls>
        <c:marker val="1"/>
        <c:smooth val="0"/>
        <c:axId val="253949056"/>
        <c:axId val="253950976"/>
      </c:lineChart>
      <c:dateAx>
        <c:axId val="253949056"/>
        <c:scaling>
          <c:orientation val="minMax"/>
        </c:scaling>
        <c:delete val="1"/>
        <c:axPos val="b"/>
        <c:numFmt formatCode="ge" sourceLinked="1"/>
        <c:majorTickMark val="none"/>
        <c:minorTickMark val="none"/>
        <c:tickLblPos val="none"/>
        <c:crossAx val="253950976"/>
        <c:crosses val="autoZero"/>
        <c:auto val="1"/>
        <c:lblOffset val="100"/>
        <c:baseTimeUnit val="years"/>
      </c:dateAx>
      <c:valAx>
        <c:axId val="25395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9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9206</c:v>
                </c:pt>
                <c:pt idx="1">
                  <c:v>9149</c:v>
                </c:pt>
                <c:pt idx="2">
                  <c:v>9331</c:v>
                </c:pt>
                <c:pt idx="3">
                  <c:v>9225</c:v>
                </c:pt>
                <c:pt idx="4">
                  <c:v>9067</c:v>
                </c:pt>
              </c:numCache>
            </c:numRef>
          </c:val>
          <c:extLst xmlns:c16r2="http://schemas.microsoft.com/office/drawing/2015/06/chart">
            <c:ext xmlns:c16="http://schemas.microsoft.com/office/drawing/2014/chart" uri="{C3380CC4-5D6E-409C-BE32-E72D297353CC}">
              <c16:uniqueId val="{00000000-22CA-4DC2-A572-08C31ABFCB33}"/>
            </c:ext>
          </c:extLst>
        </c:ser>
        <c:dLbls>
          <c:showLegendKey val="0"/>
          <c:showVal val="0"/>
          <c:showCatName val="0"/>
          <c:showSerName val="0"/>
          <c:showPercent val="0"/>
          <c:showBubbleSize val="0"/>
        </c:dLbls>
        <c:gapWidth val="150"/>
        <c:axId val="253981440"/>
        <c:axId val="2539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22CA-4DC2-A572-08C31ABFCB33}"/>
            </c:ext>
          </c:extLst>
        </c:ser>
        <c:dLbls>
          <c:showLegendKey val="0"/>
          <c:showVal val="0"/>
          <c:showCatName val="0"/>
          <c:showSerName val="0"/>
          <c:showPercent val="0"/>
          <c:showBubbleSize val="0"/>
        </c:dLbls>
        <c:marker val="1"/>
        <c:smooth val="0"/>
        <c:axId val="253981440"/>
        <c:axId val="253983360"/>
      </c:lineChart>
      <c:dateAx>
        <c:axId val="253981440"/>
        <c:scaling>
          <c:orientation val="minMax"/>
        </c:scaling>
        <c:delete val="1"/>
        <c:axPos val="b"/>
        <c:numFmt formatCode="ge" sourceLinked="1"/>
        <c:majorTickMark val="none"/>
        <c:minorTickMark val="none"/>
        <c:tickLblPos val="none"/>
        <c:crossAx val="253983360"/>
        <c:crosses val="autoZero"/>
        <c:auto val="1"/>
        <c:lblOffset val="100"/>
        <c:baseTimeUnit val="years"/>
      </c:dateAx>
      <c:valAx>
        <c:axId val="25398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21850</c:v>
                </c:pt>
                <c:pt idx="1">
                  <c:v>23087</c:v>
                </c:pt>
                <c:pt idx="2">
                  <c:v>22198</c:v>
                </c:pt>
                <c:pt idx="3">
                  <c:v>21023</c:v>
                </c:pt>
                <c:pt idx="4">
                  <c:v>22211</c:v>
                </c:pt>
              </c:numCache>
            </c:numRef>
          </c:val>
          <c:extLst xmlns:c16r2="http://schemas.microsoft.com/office/drawing/2015/06/chart">
            <c:ext xmlns:c16="http://schemas.microsoft.com/office/drawing/2014/chart" uri="{C3380CC4-5D6E-409C-BE32-E72D297353CC}">
              <c16:uniqueId val="{00000000-BBA0-4528-B1B8-6B8A8E909B1B}"/>
            </c:ext>
          </c:extLst>
        </c:ser>
        <c:dLbls>
          <c:showLegendKey val="0"/>
          <c:showVal val="0"/>
          <c:showCatName val="0"/>
          <c:showSerName val="0"/>
          <c:showPercent val="0"/>
          <c:showBubbleSize val="0"/>
        </c:dLbls>
        <c:gapWidth val="150"/>
        <c:axId val="255152512"/>
        <c:axId val="2551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BA0-4528-B1B8-6B8A8E909B1B}"/>
            </c:ext>
          </c:extLst>
        </c:ser>
        <c:dLbls>
          <c:showLegendKey val="0"/>
          <c:showVal val="0"/>
          <c:showCatName val="0"/>
          <c:showSerName val="0"/>
          <c:showPercent val="0"/>
          <c:showBubbleSize val="0"/>
        </c:dLbls>
        <c:marker val="1"/>
        <c:smooth val="0"/>
        <c:axId val="255152512"/>
        <c:axId val="255154432"/>
      </c:lineChart>
      <c:dateAx>
        <c:axId val="255152512"/>
        <c:scaling>
          <c:orientation val="minMax"/>
        </c:scaling>
        <c:delete val="1"/>
        <c:axPos val="b"/>
        <c:numFmt formatCode="ge" sourceLinked="1"/>
        <c:majorTickMark val="none"/>
        <c:minorTickMark val="none"/>
        <c:tickLblPos val="none"/>
        <c:crossAx val="255154432"/>
        <c:crosses val="autoZero"/>
        <c:auto val="1"/>
        <c:lblOffset val="100"/>
        <c:baseTimeUnit val="years"/>
      </c:dateAx>
      <c:valAx>
        <c:axId val="25515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15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46"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宮崎県都農町　都農町国民健康保険病院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10740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3395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102.1</v>
      </c>
      <c r="Q33" s="125"/>
      <c r="R33" s="125"/>
      <c r="S33" s="125"/>
      <c r="T33" s="125"/>
      <c r="U33" s="125"/>
      <c r="V33" s="125"/>
      <c r="W33" s="125"/>
      <c r="X33" s="125"/>
      <c r="Y33" s="125"/>
      <c r="Z33" s="125"/>
      <c r="AA33" s="125"/>
      <c r="AB33" s="125"/>
      <c r="AC33" s="125"/>
      <c r="AD33" s="126"/>
      <c r="AE33" s="124">
        <f>データ!AI7</f>
        <v>98.9</v>
      </c>
      <c r="AF33" s="125"/>
      <c r="AG33" s="125"/>
      <c r="AH33" s="125"/>
      <c r="AI33" s="125"/>
      <c r="AJ33" s="125"/>
      <c r="AK33" s="125"/>
      <c r="AL33" s="125"/>
      <c r="AM33" s="125"/>
      <c r="AN33" s="125"/>
      <c r="AO33" s="125"/>
      <c r="AP33" s="125"/>
      <c r="AQ33" s="125"/>
      <c r="AR33" s="125"/>
      <c r="AS33" s="126"/>
      <c r="AT33" s="124">
        <f>データ!AJ7</f>
        <v>94.2</v>
      </c>
      <c r="AU33" s="125"/>
      <c r="AV33" s="125"/>
      <c r="AW33" s="125"/>
      <c r="AX33" s="125"/>
      <c r="AY33" s="125"/>
      <c r="AZ33" s="125"/>
      <c r="BA33" s="125"/>
      <c r="BB33" s="125"/>
      <c r="BC33" s="125"/>
      <c r="BD33" s="125"/>
      <c r="BE33" s="125"/>
      <c r="BF33" s="125"/>
      <c r="BG33" s="125"/>
      <c r="BH33" s="126"/>
      <c r="BI33" s="124">
        <f>データ!AK7</f>
        <v>97.3</v>
      </c>
      <c r="BJ33" s="125"/>
      <c r="BK33" s="125"/>
      <c r="BL33" s="125"/>
      <c r="BM33" s="125"/>
      <c r="BN33" s="125"/>
      <c r="BO33" s="125"/>
      <c r="BP33" s="125"/>
      <c r="BQ33" s="125"/>
      <c r="BR33" s="125"/>
      <c r="BS33" s="125"/>
      <c r="BT33" s="125"/>
      <c r="BU33" s="125"/>
      <c r="BV33" s="125"/>
      <c r="BW33" s="126"/>
      <c r="BX33" s="124">
        <f>データ!AL7</f>
        <v>85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89.9</v>
      </c>
      <c r="DE33" s="125"/>
      <c r="DF33" s="125"/>
      <c r="DG33" s="125"/>
      <c r="DH33" s="125"/>
      <c r="DI33" s="125"/>
      <c r="DJ33" s="125"/>
      <c r="DK33" s="125"/>
      <c r="DL33" s="125"/>
      <c r="DM33" s="125"/>
      <c r="DN33" s="125"/>
      <c r="DO33" s="125"/>
      <c r="DP33" s="125"/>
      <c r="DQ33" s="125"/>
      <c r="DR33" s="126"/>
      <c r="DS33" s="124">
        <f>データ!AT7</f>
        <v>86.5</v>
      </c>
      <c r="DT33" s="125"/>
      <c r="DU33" s="125"/>
      <c r="DV33" s="125"/>
      <c r="DW33" s="125"/>
      <c r="DX33" s="125"/>
      <c r="DY33" s="125"/>
      <c r="DZ33" s="125"/>
      <c r="EA33" s="125"/>
      <c r="EB33" s="125"/>
      <c r="EC33" s="125"/>
      <c r="ED33" s="125"/>
      <c r="EE33" s="125"/>
      <c r="EF33" s="125"/>
      <c r="EG33" s="126"/>
      <c r="EH33" s="124">
        <f>データ!AU7</f>
        <v>83.1</v>
      </c>
      <c r="EI33" s="125"/>
      <c r="EJ33" s="125"/>
      <c r="EK33" s="125"/>
      <c r="EL33" s="125"/>
      <c r="EM33" s="125"/>
      <c r="EN33" s="125"/>
      <c r="EO33" s="125"/>
      <c r="EP33" s="125"/>
      <c r="EQ33" s="125"/>
      <c r="ER33" s="125"/>
      <c r="ES33" s="125"/>
      <c r="ET33" s="125"/>
      <c r="EU33" s="125"/>
      <c r="EV33" s="126"/>
      <c r="EW33" s="124">
        <f>データ!AV7</f>
        <v>86.5</v>
      </c>
      <c r="EX33" s="125"/>
      <c r="EY33" s="125"/>
      <c r="EZ33" s="125"/>
      <c r="FA33" s="125"/>
      <c r="FB33" s="125"/>
      <c r="FC33" s="125"/>
      <c r="FD33" s="125"/>
      <c r="FE33" s="125"/>
      <c r="FF33" s="125"/>
      <c r="FG33" s="125"/>
      <c r="FH33" s="125"/>
      <c r="FI33" s="125"/>
      <c r="FJ33" s="125"/>
      <c r="FK33" s="126"/>
      <c r="FL33" s="124">
        <f>データ!AW7</f>
        <v>83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26.1</v>
      </c>
      <c r="GS33" s="125"/>
      <c r="GT33" s="125"/>
      <c r="GU33" s="125"/>
      <c r="GV33" s="125"/>
      <c r="GW33" s="125"/>
      <c r="GX33" s="125"/>
      <c r="GY33" s="125"/>
      <c r="GZ33" s="125"/>
      <c r="HA33" s="125"/>
      <c r="HB33" s="125"/>
      <c r="HC33" s="125"/>
      <c r="HD33" s="125"/>
      <c r="HE33" s="125"/>
      <c r="HF33" s="126"/>
      <c r="HG33" s="124">
        <f>データ!BE7</f>
        <v>21.1</v>
      </c>
      <c r="HH33" s="125"/>
      <c r="HI33" s="125"/>
      <c r="HJ33" s="125"/>
      <c r="HK33" s="125"/>
      <c r="HL33" s="125"/>
      <c r="HM33" s="125"/>
      <c r="HN33" s="125"/>
      <c r="HO33" s="125"/>
      <c r="HP33" s="125"/>
      <c r="HQ33" s="125"/>
      <c r="HR33" s="125"/>
      <c r="HS33" s="125"/>
      <c r="HT33" s="125"/>
      <c r="HU33" s="126"/>
      <c r="HV33" s="124">
        <f>データ!BF7</f>
        <v>25.7</v>
      </c>
      <c r="HW33" s="125"/>
      <c r="HX33" s="125"/>
      <c r="HY33" s="125"/>
      <c r="HZ33" s="125"/>
      <c r="IA33" s="125"/>
      <c r="IB33" s="125"/>
      <c r="IC33" s="125"/>
      <c r="ID33" s="125"/>
      <c r="IE33" s="125"/>
      <c r="IF33" s="125"/>
      <c r="IG33" s="125"/>
      <c r="IH33" s="125"/>
      <c r="II33" s="125"/>
      <c r="IJ33" s="126"/>
      <c r="IK33" s="124">
        <f>データ!BG7</f>
        <v>24.4</v>
      </c>
      <c r="IL33" s="125"/>
      <c r="IM33" s="125"/>
      <c r="IN33" s="125"/>
      <c r="IO33" s="125"/>
      <c r="IP33" s="125"/>
      <c r="IQ33" s="125"/>
      <c r="IR33" s="125"/>
      <c r="IS33" s="125"/>
      <c r="IT33" s="125"/>
      <c r="IU33" s="125"/>
      <c r="IV33" s="125"/>
      <c r="IW33" s="125"/>
      <c r="IX33" s="125"/>
      <c r="IY33" s="126"/>
      <c r="IZ33" s="124">
        <f>データ!BH7</f>
        <v>45.3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56</v>
      </c>
      <c r="KG33" s="125"/>
      <c r="KH33" s="125"/>
      <c r="KI33" s="125"/>
      <c r="KJ33" s="125"/>
      <c r="KK33" s="125"/>
      <c r="KL33" s="125"/>
      <c r="KM33" s="125"/>
      <c r="KN33" s="125"/>
      <c r="KO33" s="125"/>
      <c r="KP33" s="125"/>
      <c r="KQ33" s="125"/>
      <c r="KR33" s="125"/>
      <c r="KS33" s="125"/>
      <c r="KT33" s="126"/>
      <c r="KU33" s="124">
        <f>データ!BP7</f>
        <v>49.6</v>
      </c>
      <c r="KV33" s="125"/>
      <c r="KW33" s="125"/>
      <c r="KX33" s="125"/>
      <c r="KY33" s="125"/>
      <c r="KZ33" s="125"/>
      <c r="LA33" s="125"/>
      <c r="LB33" s="125"/>
      <c r="LC33" s="125"/>
      <c r="LD33" s="125"/>
      <c r="LE33" s="125"/>
      <c r="LF33" s="125"/>
      <c r="LG33" s="125"/>
      <c r="LH33" s="125"/>
      <c r="LI33" s="126"/>
      <c r="LJ33" s="124">
        <f>データ!BQ7</f>
        <v>44.1</v>
      </c>
      <c r="LK33" s="125"/>
      <c r="LL33" s="125"/>
      <c r="LM33" s="125"/>
      <c r="LN33" s="125"/>
      <c r="LO33" s="125"/>
      <c r="LP33" s="125"/>
      <c r="LQ33" s="125"/>
      <c r="LR33" s="125"/>
      <c r="LS33" s="125"/>
      <c r="LT33" s="125"/>
      <c r="LU33" s="125"/>
      <c r="LV33" s="125"/>
      <c r="LW33" s="125"/>
      <c r="LX33" s="126"/>
      <c r="LY33" s="124">
        <f>データ!BR7</f>
        <v>51.9</v>
      </c>
      <c r="LZ33" s="125"/>
      <c r="MA33" s="125"/>
      <c r="MB33" s="125"/>
      <c r="MC33" s="125"/>
      <c r="MD33" s="125"/>
      <c r="ME33" s="125"/>
      <c r="MF33" s="125"/>
      <c r="MG33" s="125"/>
      <c r="MH33" s="125"/>
      <c r="MI33" s="125"/>
      <c r="MJ33" s="125"/>
      <c r="MK33" s="125"/>
      <c r="ML33" s="125"/>
      <c r="MM33" s="126"/>
      <c r="MN33" s="124">
        <f>データ!BS7</f>
        <v>51.7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21850</v>
      </c>
      <c r="Q55" s="130"/>
      <c r="R55" s="130"/>
      <c r="S55" s="130"/>
      <c r="T55" s="130"/>
      <c r="U55" s="130"/>
      <c r="V55" s="130"/>
      <c r="W55" s="130"/>
      <c r="X55" s="130"/>
      <c r="Y55" s="130"/>
      <c r="Z55" s="130"/>
      <c r="AA55" s="130"/>
      <c r="AB55" s="130"/>
      <c r="AC55" s="130"/>
      <c r="AD55" s="131"/>
      <c r="AE55" s="129">
        <f>データ!CA7</f>
        <v>23087</v>
      </c>
      <c r="AF55" s="130"/>
      <c r="AG55" s="130"/>
      <c r="AH55" s="130"/>
      <c r="AI55" s="130"/>
      <c r="AJ55" s="130"/>
      <c r="AK55" s="130"/>
      <c r="AL55" s="130"/>
      <c r="AM55" s="130"/>
      <c r="AN55" s="130"/>
      <c r="AO55" s="130"/>
      <c r="AP55" s="130"/>
      <c r="AQ55" s="130"/>
      <c r="AR55" s="130"/>
      <c r="AS55" s="131"/>
      <c r="AT55" s="129">
        <f>データ!CB7</f>
        <v>22198</v>
      </c>
      <c r="AU55" s="130"/>
      <c r="AV55" s="130"/>
      <c r="AW55" s="130"/>
      <c r="AX55" s="130"/>
      <c r="AY55" s="130"/>
      <c r="AZ55" s="130"/>
      <c r="BA55" s="130"/>
      <c r="BB55" s="130"/>
      <c r="BC55" s="130"/>
      <c r="BD55" s="130"/>
      <c r="BE55" s="130"/>
      <c r="BF55" s="130"/>
      <c r="BG55" s="130"/>
      <c r="BH55" s="131"/>
      <c r="BI55" s="129">
        <f>データ!CC7</f>
        <v>21023</v>
      </c>
      <c r="BJ55" s="130"/>
      <c r="BK55" s="130"/>
      <c r="BL55" s="130"/>
      <c r="BM55" s="130"/>
      <c r="BN55" s="130"/>
      <c r="BO55" s="130"/>
      <c r="BP55" s="130"/>
      <c r="BQ55" s="130"/>
      <c r="BR55" s="130"/>
      <c r="BS55" s="130"/>
      <c r="BT55" s="130"/>
      <c r="BU55" s="130"/>
      <c r="BV55" s="130"/>
      <c r="BW55" s="131"/>
      <c r="BX55" s="129">
        <f>データ!CD7</f>
        <v>22211</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9206</v>
      </c>
      <c r="DE55" s="130"/>
      <c r="DF55" s="130"/>
      <c r="DG55" s="130"/>
      <c r="DH55" s="130"/>
      <c r="DI55" s="130"/>
      <c r="DJ55" s="130"/>
      <c r="DK55" s="130"/>
      <c r="DL55" s="130"/>
      <c r="DM55" s="130"/>
      <c r="DN55" s="130"/>
      <c r="DO55" s="130"/>
      <c r="DP55" s="130"/>
      <c r="DQ55" s="130"/>
      <c r="DR55" s="131"/>
      <c r="DS55" s="129">
        <f>データ!CL7</f>
        <v>9149</v>
      </c>
      <c r="DT55" s="130"/>
      <c r="DU55" s="130"/>
      <c r="DV55" s="130"/>
      <c r="DW55" s="130"/>
      <c r="DX55" s="130"/>
      <c r="DY55" s="130"/>
      <c r="DZ55" s="130"/>
      <c r="EA55" s="130"/>
      <c r="EB55" s="130"/>
      <c r="EC55" s="130"/>
      <c r="ED55" s="130"/>
      <c r="EE55" s="130"/>
      <c r="EF55" s="130"/>
      <c r="EG55" s="131"/>
      <c r="EH55" s="129">
        <f>データ!CM7</f>
        <v>9331</v>
      </c>
      <c r="EI55" s="130"/>
      <c r="EJ55" s="130"/>
      <c r="EK55" s="130"/>
      <c r="EL55" s="130"/>
      <c r="EM55" s="130"/>
      <c r="EN55" s="130"/>
      <c r="EO55" s="130"/>
      <c r="EP55" s="130"/>
      <c r="EQ55" s="130"/>
      <c r="ER55" s="130"/>
      <c r="ES55" s="130"/>
      <c r="ET55" s="130"/>
      <c r="EU55" s="130"/>
      <c r="EV55" s="131"/>
      <c r="EW55" s="129">
        <f>データ!CN7</f>
        <v>9225</v>
      </c>
      <c r="EX55" s="130"/>
      <c r="EY55" s="130"/>
      <c r="EZ55" s="130"/>
      <c r="FA55" s="130"/>
      <c r="FB55" s="130"/>
      <c r="FC55" s="130"/>
      <c r="FD55" s="130"/>
      <c r="FE55" s="130"/>
      <c r="FF55" s="130"/>
      <c r="FG55" s="130"/>
      <c r="FH55" s="130"/>
      <c r="FI55" s="130"/>
      <c r="FJ55" s="130"/>
      <c r="FK55" s="131"/>
      <c r="FL55" s="129">
        <f>データ!CO7</f>
        <v>9067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51.5</v>
      </c>
      <c r="GS55" s="125"/>
      <c r="GT55" s="125"/>
      <c r="GU55" s="125"/>
      <c r="GV55" s="125"/>
      <c r="GW55" s="125"/>
      <c r="GX55" s="125"/>
      <c r="GY55" s="125"/>
      <c r="GZ55" s="125"/>
      <c r="HA55" s="125"/>
      <c r="HB55" s="125"/>
      <c r="HC55" s="125"/>
      <c r="HD55" s="125"/>
      <c r="HE55" s="125"/>
      <c r="HF55" s="126"/>
      <c r="HG55" s="124">
        <f>データ!CW7</f>
        <v>54.3</v>
      </c>
      <c r="HH55" s="125"/>
      <c r="HI55" s="125"/>
      <c r="HJ55" s="125"/>
      <c r="HK55" s="125"/>
      <c r="HL55" s="125"/>
      <c r="HM55" s="125"/>
      <c r="HN55" s="125"/>
      <c r="HO55" s="125"/>
      <c r="HP55" s="125"/>
      <c r="HQ55" s="125"/>
      <c r="HR55" s="125"/>
      <c r="HS55" s="125"/>
      <c r="HT55" s="125"/>
      <c r="HU55" s="126"/>
      <c r="HV55" s="124">
        <f>データ!CX7</f>
        <v>58.6</v>
      </c>
      <c r="HW55" s="125"/>
      <c r="HX55" s="125"/>
      <c r="HY55" s="125"/>
      <c r="HZ55" s="125"/>
      <c r="IA55" s="125"/>
      <c r="IB55" s="125"/>
      <c r="IC55" s="125"/>
      <c r="ID55" s="125"/>
      <c r="IE55" s="125"/>
      <c r="IF55" s="125"/>
      <c r="IG55" s="125"/>
      <c r="IH55" s="125"/>
      <c r="II55" s="125"/>
      <c r="IJ55" s="126"/>
      <c r="IK55" s="124">
        <f>データ!CY7</f>
        <v>53.9</v>
      </c>
      <c r="IL55" s="125"/>
      <c r="IM55" s="125"/>
      <c r="IN55" s="125"/>
      <c r="IO55" s="125"/>
      <c r="IP55" s="125"/>
      <c r="IQ55" s="125"/>
      <c r="IR55" s="125"/>
      <c r="IS55" s="125"/>
      <c r="IT55" s="125"/>
      <c r="IU55" s="125"/>
      <c r="IV55" s="125"/>
      <c r="IW55" s="125"/>
      <c r="IX55" s="125"/>
      <c r="IY55" s="126"/>
      <c r="IZ55" s="124">
        <f>データ!CZ7</f>
        <v>57.6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29.8</v>
      </c>
      <c r="KG55" s="125"/>
      <c r="KH55" s="125"/>
      <c r="KI55" s="125"/>
      <c r="KJ55" s="125"/>
      <c r="KK55" s="125"/>
      <c r="KL55" s="125"/>
      <c r="KM55" s="125"/>
      <c r="KN55" s="125"/>
      <c r="KO55" s="125"/>
      <c r="KP55" s="125"/>
      <c r="KQ55" s="125"/>
      <c r="KR55" s="125"/>
      <c r="KS55" s="125"/>
      <c r="KT55" s="126"/>
      <c r="KU55" s="124">
        <f>データ!DH7</f>
        <v>30</v>
      </c>
      <c r="KV55" s="125"/>
      <c r="KW55" s="125"/>
      <c r="KX55" s="125"/>
      <c r="KY55" s="125"/>
      <c r="KZ55" s="125"/>
      <c r="LA55" s="125"/>
      <c r="LB55" s="125"/>
      <c r="LC55" s="125"/>
      <c r="LD55" s="125"/>
      <c r="LE55" s="125"/>
      <c r="LF55" s="125"/>
      <c r="LG55" s="125"/>
      <c r="LH55" s="125"/>
      <c r="LI55" s="126"/>
      <c r="LJ55" s="124">
        <f>データ!DI7</f>
        <v>31.8</v>
      </c>
      <c r="LK55" s="125"/>
      <c r="LL55" s="125"/>
      <c r="LM55" s="125"/>
      <c r="LN55" s="125"/>
      <c r="LO55" s="125"/>
      <c r="LP55" s="125"/>
      <c r="LQ55" s="125"/>
      <c r="LR55" s="125"/>
      <c r="LS55" s="125"/>
      <c r="LT55" s="125"/>
      <c r="LU55" s="125"/>
      <c r="LV55" s="125"/>
      <c r="LW55" s="125"/>
      <c r="LX55" s="126"/>
      <c r="LY55" s="124">
        <f>データ!DJ7</f>
        <v>30.9</v>
      </c>
      <c r="LZ55" s="125"/>
      <c r="MA55" s="125"/>
      <c r="MB55" s="125"/>
      <c r="MC55" s="125"/>
      <c r="MD55" s="125"/>
      <c r="ME55" s="125"/>
      <c r="MF55" s="125"/>
      <c r="MG55" s="125"/>
      <c r="MH55" s="125"/>
      <c r="MI55" s="125"/>
      <c r="MJ55" s="125"/>
      <c r="MK55" s="125"/>
      <c r="ML55" s="125"/>
      <c r="MM55" s="126"/>
      <c r="MN55" s="124">
        <f>データ!DK7</f>
        <v>29.9</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53.8</v>
      </c>
      <c r="V79" s="138"/>
      <c r="W79" s="138"/>
      <c r="X79" s="138"/>
      <c r="Y79" s="138"/>
      <c r="Z79" s="138"/>
      <c r="AA79" s="138"/>
      <c r="AB79" s="138"/>
      <c r="AC79" s="138"/>
      <c r="AD79" s="138"/>
      <c r="AE79" s="138"/>
      <c r="AF79" s="138"/>
      <c r="AG79" s="138"/>
      <c r="AH79" s="138"/>
      <c r="AI79" s="138"/>
      <c r="AJ79" s="138"/>
      <c r="AK79" s="138"/>
      <c r="AL79" s="138"/>
      <c r="AM79" s="138"/>
      <c r="AN79" s="138">
        <f>データ!DS7</f>
        <v>59.6</v>
      </c>
      <c r="AO79" s="138"/>
      <c r="AP79" s="138"/>
      <c r="AQ79" s="138"/>
      <c r="AR79" s="138"/>
      <c r="AS79" s="138"/>
      <c r="AT79" s="138"/>
      <c r="AU79" s="138"/>
      <c r="AV79" s="138"/>
      <c r="AW79" s="138"/>
      <c r="AX79" s="138"/>
      <c r="AY79" s="138"/>
      <c r="AZ79" s="138"/>
      <c r="BA79" s="138"/>
      <c r="BB79" s="138"/>
      <c r="BC79" s="138"/>
      <c r="BD79" s="138"/>
      <c r="BE79" s="138"/>
      <c r="BF79" s="138"/>
      <c r="BG79" s="138">
        <f>データ!DT7</f>
        <v>61.8</v>
      </c>
      <c r="BH79" s="138"/>
      <c r="BI79" s="138"/>
      <c r="BJ79" s="138"/>
      <c r="BK79" s="138"/>
      <c r="BL79" s="138"/>
      <c r="BM79" s="138"/>
      <c r="BN79" s="138"/>
      <c r="BO79" s="138"/>
      <c r="BP79" s="138"/>
      <c r="BQ79" s="138"/>
      <c r="BR79" s="138"/>
      <c r="BS79" s="138"/>
      <c r="BT79" s="138"/>
      <c r="BU79" s="138"/>
      <c r="BV79" s="138"/>
      <c r="BW79" s="138"/>
      <c r="BX79" s="138"/>
      <c r="BY79" s="138"/>
      <c r="BZ79" s="138">
        <f>データ!DU7</f>
        <v>62.3</v>
      </c>
      <c r="CA79" s="138"/>
      <c r="CB79" s="138"/>
      <c r="CC79" s="138"/>
      <c r="CD79" s="138"/>
      <c r="CE79" s="138"/>
      <c r="CF79" s="138"/>
      <c r="CG79" s="138"/>
      <c r="CH79" s="138"/>
      <c r="CI79" s="138"/>
      <c r="CJ79" s="138"/>
      <c r="CK79" s="138"/>
      <c r="CL79" s="138"/>
      <c r="CM79" s="138"/>
      <c r="CN79" s="138"/>
      <c r="CO79" s="138"/>
      <c r="CP79" s="138"/>
      <c r="CQ79" s="138"/>
      <c r="CR79" s="138"/>
      <c r="CS79" s="138">
        <f>データ!DV7</f>
        <v>22.6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65.8</v>
      </c>
      <c r="EP79" s="138"/>
      <c r="EQ79" s="138"/>
      <c r="ER79" s="138"/>
      <c r="ES79" s="138"/>
      <c r="ET79" s="138"/>
      <c r="EU79" s="138"/>
      <c r="EV79" s="138"/>
      <c r="EW79" s="138"/>
      <c r="EX79" s="138"/>
      <c r="EY79" s="138"/>
      <c r="EZ79" s="138"/>
      <c r="FA79" s="138"/>
      <c r="FB79" s="138"/>
      <c r="FC79" s="138"/>
      <c r="FD79" s="138"/>
      <c r="FE79" s="138"/>
      <c r="FF79" s="138"/>
      <c r="FG79" s="138"/>
      <c r="FH79" s="138">
        <f>データ!ED7</f>
        <v>76.3</v>
      </c>
      <c r="FI79" s="138"/>
      <c r="FJ79" s="138"/>
      <c r="FK79" s="138"/>
      <c r="FL79" s="138"/>
      <c r="FM79" s="138"/>
      <c r="FN79" s="138"/>
      <c r="FO79" s="138"/>
      <c r="FP79" s="138"/>
      <c r="FQ79" s="138"/>
      <c r="FR79" s="138"/>
      <c r="FS79" s="138"/>
      <c r="FT79" s="138"/>
      <c r="FU79" s="138"/>
      <c r="FV79" s="138"/>
      <c r="FW79" s="138"/>
      <c r="FX79" s="138"/>
      <c r="FY79" s="138"/>
      <c r="FZ79" s="138"/>
      <c r="GA79" s="138">
        <f>データ!EE7</f>
        <v>80.2</v>
      </c>
      <c r="GB79" s="138"/>
      <c r="GC79" s="138"/>
      <c r="GD79" s="138"/>
      <c r="GE79" s="138"/>
      <c r="GF79" s="138"/>
      <c r="GG79" s="138"/>
      <c r="GH79" s="138"/>
      <c r="GI79" s="138"/>
      <c r="GJ79" s="138"/>
      <c r="GK79" s="138"/>
      <c r="GL79" s="138"/>
      <c r="GM79" s="138"/>
      <c r="GN79" s="138"/>
      <c r="GO79" s="138"/>
      <c r="GP79" s="138"/>
      <c r="GQ79" s="138"/>
      <c r="GR79" s="138"/>
      <c r="GS79" s="138"/>
      <c r="GT79" s="138">
        <f>データ!EF7</f>
        <v>77.3</v>
      </c>
      <c r="GU79" s="138"/>
      <c r="GV79" s="138"/>
      <c r="GW79" s="138"/>
      <c r="GX79" s="138"/>
      <c r="GY79" s="138"/>
      <c r="GZ79" s="138"/>
      <c r="HA79" s="138"/>
      <c r="HB79" s="138"/>
      <c r="HC79" s="138"/>
      <c r="HD79" s="138"/>
      <c r="HE79" s="138"/>
      <c r="HF79" s="138"/>
      <c r="HG79" s="138"/>
      <c r="HH79" s="138"/>
      <c r="HI79" s="138"/>
      <c r="HJ79" s="138"/>
      <c r="HK79" s="138"/>
      <c r="HL79" s="138"/>
      <c r="HM79" s="138">
        <f>データ!EG7</f>
        <v>45.4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14495554</v>
      </c>
      <c r="JK79" s="133"/>
      <c r="JL79" s="133"/>
      <c r="JM79" s="133"/>
      <c r="JN79" s="133"/>
      <c r="JO79" s="133"/>
      <c r="JP79" s="133"/>
      <c r="JQ79" s="133"/>
      <c r="JR79" s="133"/>
      <c r="JS79" s="133"/>
      <c r="JT79" s="133"/>
      <c r="JU79" s="133"/>
      <c r="JV79" s="133"/>
      <c r="JW79" s="133"/>
      <c r="JX79" s="133"/>
      <c r="JY79" s="133"/>
      <c r="JZ79" s="133"/>
      <c r="KA79" s="133"/>
      <c r="KB79" s="133"/>
      <c r="KC79" s="133">
        <f>データ!EO7</f>
        <v>14645431</v>
      </c>
      <c r="KD79" s="133"/>
      <c r="KE79" s="133"/>
      <c r="KF79" s="133"/>
      <c r="KG79" s="133"/>
      <c r="KH79" s="133"/>
      <c r="KI79" s="133"/>
      <c r="KJ79" s="133"/>
      <c r="KK79" s="133"/>
      <c r="KL79" s="133"/>
      <c r="KM79" s="133"/>
      <c r="KN79" s="133"/>
      <c r="KO79" s="133"/>
      <c r="KP79" s="133"/>
      <c r="KQ79" s="133"/>
      <c r="KR79" s="133"/>
      <c r="KS79" s="133"/>
      <c r="KT79" s="133"/>
      <c r="KU79" s="133"/>
      <c r="KV79" s="133">
        <f>データ!EP7</f>
        <v>14759292</v>
      </c>
      <c r="KW79" s="133"/>
      <c r="KX79" s="133"/>
      <c r="KY79" s="133"/>
      <c r="KZ79" s="133"/>
      <c r="LA79" s="133"/>
      <c r="LB79" s="133"/>
      <c r="LC79" s="133"/>
      <c r="LD79" s="133"/>
      <c r="LE79" s="133"/>
      <c r="LF79" s="133"/>
      <c r="LG79" s="133"/>
      <c r="LH79" s="133"/>
      <c r="LI79" s="133"/>
      <c r="LJ79" s="133"/>
      <c r="LK79" s="133"/>
      <c r="LL79" s="133"/>
      <c r="LM79" s="133"/>
      <c r="LN79" s="133"/>
      <c r="LO79" s="133">
        <f>データ!EQ7</f>
        <v>15185831</v>
      </c>
      <c r="LP79" s="133"/>
      <c r="LQ79" s="133"/>
      <c r="LR79" s="133"/>
      <c r="LS79" s="133"/>
      <c r="LT79" s="133"/>
      <c r="LU79" s="133"/>
      <c r="LV79" s="133"/>
      <c r="LW79" s="133"/>
      <c r="LX79" s="133"/>
      <c r="LY79" s="133"/>
      <c r="LZ79" s="133"/>
      <c r="MA79" s="133"/>
      <c r="MB79" s="133"/>
      <c r="MC79" s="133"/>
      <c r="MD79" s="133"/>
      <c r="ME79" s="133"/>
      <c r="MF79" s="133"/>
      <c r="MG79" s="133"/>
      <c r="MH79" s="133">
        <f>データ!ER7</f>
        <v>43371015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WGYyKXXWtATwyzIhQytRWfWJajYpU9zW+IPwNcwkB+rujMMxNDuWMgRzt8LN/DmYibrQLrlHILa8fjbyS8nGw==" saltValue="8uBsckO+l9Qbn02VJEI6J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454061</v>
      </c>
      <c r="D6" s="62">
        <f t="shared" si="2"/>
        <v>46</v>
      </c>
      <c r="E6" s="62">
        <f t="shared" si="2"/>
        <v>6</v>
      </c>
      <c r="F6" s="62">
        <f t="shared" si="2"/>
        <v>0</v>
      </c>
      <c r="G6" s="62">
        <f t="shared" si="2"/>
        <v>1</v>
      </c>
      <c r="H6" s="141" t="str">
        <f>IF(H8&lt;&gt;I8,H8,"")&amp;IF(I8&lt;&gt;J8,I8,"")&amp;"　"&amp;J8</f>
        <v>宮崎県都農町　都農町国民健康保険病院</v>
      </c>
      <c r="I6" s="142"/>
      <c r="J6" s="143"/>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対象</v>
      </c>
      <c r="S6" s="62" t="str">
        <f t="shared" si="3"/>
        <v>ド 訓</v>
      </c>
      <c r="T6" s="62" t="str">
        <f t="shared" si="3"/>
        <v>救 感</v>
      </c>
      <c r="U6" s="63">
        <f>U8</f>
        <v>10740</v>
      </c>
      <c r="V6" s="63">
        <f>V8</f>
        <v>3395</v>
      </c>
      <c r="W6" s="62" t="str">
        <f>W8</f>
        <v>第２種該当</v>
      </c>
      <c r="X6" s="62" t="str">
        <f t="shared" si="3"/>
        <v>１０：１</v>
      </c>
      <c r="Y6" s="63">
        <f t="shared" si="3"/>
        <v>61</v>
      </c>
      <c r="Z6" s="63" t="str">
        <f t="shared" si="3"/>
        <v>-</v>
      </c>
      <c r="AA6" s="63" t="str">
        <f t="shared" si="3"/>
        <v>-</v>
      </c>
      <c r="AB6" s="63" t="str">
        <f t="shared" si="3"/>
        <v>-</v>
      </c>
      <c r="AC6" s="63">
        <f t="shared" si="3"/>
        <v>4</v>
      </c>
      <c r="AD6" s="63">
        <f t="shared" si="3"/>
        <v>65</v>
      </c>
      <c r="AE6" s="63">
        <f t="shared" si="3"/>
        <v>61</v>
      </c>
      <c r="AF6" s="63" t="str">
        <f t="shared" si="3"/>
        <v>-</v>
      </c>
      <c r="AG6" s="63">
        <f t="shared" si="3"/>
        <v>61</v>
      </c>
      <c r="AH6" s="64">
        <f>IF(AH8="-",NA(),AH8)</f>
        <v>102.1</v>
      </c>
      <c r="AI6" s="64">
        <f t="shared" ref="AI6:AQ6" si="4">IF(AI8="-",NA(),AI8)</f>
        <v>98.9</v>
      </c>
      <c r="AJ6" s="64">
        <f t="shared" si="4"/>
        <v>94.2</v>
      </c>
      <c r="AK6" s="64">
        <f t="shared" si="4"/>
        <v>97.3</v>
      </c>
      <c r="AL6" s="64">
        <f t="shared" si="4"/>
        <v>85</v>
      </c>
      <c r="AM6" s="64">
        <f t="shared" si="4"/>
        <v>97.7</v>
      </c>
      <c r="AN6" s="64">
        <f t="shared" si="4"/>
        <v>98.5</v>
      </c>
      <c r="AO6" s="64">
        <f t="shared" si="4"/>
        <v>98</v>
      </c>
      <c r="AP6" s="64">
        <f t="shared" si="4"/>
        <v>98.4</v>
      </c>
      <c r="AQ6" s="64">
        <f t="shared" si="4"/>
        <v>98.2</v>
      </c>
      <c r="AR6" s="64" t="str">
        <f>IF(AR8="-","【-】","【"&amp;SUBSTITUTE(TEXT(AR8,"#,##0.0"),"-","△")&amp;"】")</f>
        <v>【98.5】</v>
      </c>
      <c r="AS6" s="64">
        <f>IF(AS8="-",NA(),AS8)</f>
        <v>89.9</v>
      </c>
      <c r="AT6" s="64">
        <f t="shared" ref="AT6:BB6" si="5">IF(AT8="-",NA(),AT8)</f>
        <v>86.5</v>
      </c>
      <c r="AU6" s="64">
        <f t="shared" si="5"/>
        <v>83.1</v>
      </c>
      <c r="AV6" s="64">
        <f t="shared" si="5"/>
        <v>86.5</v>
      </c>
      <c r="AW6" s="64">
        <f t="shared" si="5"/>
        <v>83</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26.1</v>
      </c>
      <c r="BE6" s="64">
        <f t="shared" ref="BE6:BM6" si="6">IF(BE8="-",NA(),BE8)</f>
        <v>21.1</v>
      </c>
      <c r="BF6" s="64">
        <f t="shared" si="6"/>
        <v>25.7</v>
      </c>
      <c r="BG6" s="64">
        <f t="shared" si="6"/>
        <v>24.4</v>
      </c>
      <c r="BH6" s="64">
        <f t="shared" si="6"/>
        <v>45.3</v>
      </c>
      <c r="BI6" s="64">
        <f t="shared" si="6"/>
        <v>91.2</v>
      </c>
      <c r="BJ6" s="64">
        <f t="shared" si="6"/>
        <v>94.9</v>
      </c>
      <c r="BK6" s="64">
        <f t="shared" si="6"/>
        <v>101.2</v>
      </c>
      <c r="BL6" s="64">
        <f t="shared" si="6"/>
        <v>107.2</v>
      </c>
      <c r="BM6" s="64">
        <f t="shared" si="6"/>
        <v>114.4</v>
      </c>
      <c r="BN6" s="64" t="str">
        <f>IF(BN8="-","【-】","【"&amp;SUBSTITUTE(TEXT(BN8,"#,##0.0"),"-","△")&amp;"】")</f>
        <v>【64.7】</v>
      </c>
      <c r="BO6" s="64">
        <f>IF(BO8="-",NA(),BO8)</f>
        <v>56</v>
      </c>
      <c r="BP6" s="64">
        <f t="shared" ref="BP6:BX6" si="7">IF(BP8="-",NA(),BP8)</f>
        <v>49.6</v>
      </c>
      <c r="BQ6" s="64">
        <f t="shared" si="7"/>
        <v>44.1</v>
      </c>
      <c r="BR6" s="64">
        <f t="shared" si="7"/>
        <v>51.9</v>
      </c>
      <c r="BS6" s="64">
        <f t="shared" si="7"/>
        <v>51.7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21850</v>
      </c>
      <c r="CA6" s="65">
        <f t="shared" ref="CA6:CI6" si="8">IF(CA8="-",NA(),CA8)</f>
        <v>23087</v>
      </c>
      <c r="CB6" s="65">
        <f t="shared" si="8"/>
        <v>22198</v>
      </c>
      <c r="CC6" s="65">
        <f t="shared" si="8"/>
        <v>21023</v>
      </c>
      <c r="CD6" s="65">
        <f t="shared" si="8"/>
        <v>22211</v>
      </c>
      <c r="CE6" s="65">
        <f t="shared" si="8"/>
        <v>23475</v>
      </c>
      <c r="CF6" s="65">
        <f t="shared" si="8"/>
        <v>23857</v>
      </c>
      <c r="CG6" s="65">
        <f t="shared" si="8"/>
        <v>24371</v>
      </c>
      <c r="CH6" s="65">
        <f t="shared" si="8"/>
        <v>24882</v>
      </c>
      <c r="CI6" s="65">
        <f t="shared" si="8"/>
        <v>25249</v>
      </c>
      <c r="CJ6" s="64" t="str">
        <f>IF(CJ8="-","【-】","【"&amp;SUBSTITUTE(TEXT(CJ8,"#,##0"),"-","△")&amp;"】")</f>
        <v>【50,718】</v>
      </c>
      <c r="CK6" s="65">
        <f>IF(CK8="-",NA(),CK8)</f>
        <v>9206</v>
      </c>
      <c r="CL6" s="65">
        <f t="shared" ref="CL6:CT6" si="9">IF(CL8="-",NA(),CL8)</f>
        <v>9149</v>
      </c>
      <c r="CM6" s="65">
        <f t="shared" si="9"/>
        <v>9331</v>
      </c>
      <c r="CN6" s="65">
        <f t="shared" si="9"/>
        <v>9225</v>
      </c>
      <c r="CO6" s="65">
        <f t="shared" si="9"/>
        <v>9067</v>
      </c>
      <c r="CP6" s="65">
        <f t="shared" si="9"/>
        <v>8603</v>
      </c>
      <c r="CQ6" s="65">
        <f t="shared" si="9"/>
        <v>8471</v>
      </c>
      <c r="CR6" s="65">
        <f t="shared" si="9"/>
        <v>8736</v>
      </c>
      <c r="CS6" s="65">
        <f t="shared" si="9"/>
        <v>8797</v>
      </c>
      <c r="CT6" s="65">
        <f t="shared" si="9"/>
        <v>8852</v>
      </c>
      <c r="CU6" s="64" t="str">
        <f>IF(CU8="-","【-】","【"&amp;SUBSTITUTE(TEXT(CU8,"#,##0"),"-","△")&amp;"】")</f>
        <v>【14,202】</v>
      </c>
      <c r="CV6" s="64">
        <f>IF(CV8="-",NA(),CV8)</f>
        <v>51.5</v>
      </c>
      <c r="CW6" s="64">
        <f t="shared" ref="CW6:DE6" si="10">IF(CW8="-",NA(),CW8)</f>
        <v>54.3</v>
      </c>
      <c r="CX6" s="64">
        <f t="shared" si="10"/>
        <v>58.6</v>
      </c>
      <c r="CY6" s="64">
        <f t="shared" si="10"/>
        <v>53.9</v>
      </c>
      <c r="CZ6" s="64">
        <f t="shared" si="10"/>
        <v>57.6</v>
      </c>
      <c r="DA6" s="64">
        <f t="shared" si="10"/>
        <v>65</v>
      </c>
      <c r="DB6" s="64">
        <f t="shared" si="10"/>
        <v>67.5</v>
      </c>
      <c r="DC6" s="64">
        <f t="shared" si="10"/>
        <v>67.5</v>
      </c>
      <c r="DD6" s="64">
        <f t="shared" si="10"/>
        <v>69.5</v>
      </c>
      <c r="DE6" s="64">
        <f t="shared" si="10"/>
        <v>70.3</v>
      </c>
      <c r="DF6" s="64" t="str">
        <f>IF(DF8="-","【-】","【"&amp;SUBSTITUTE(TEXT(DF8,"#,##0.0"),"-","△")&amp;"】")</f>
        <v>【55.0】</v>
      </c>
      <c r="DG6" s="64">
        <f>IF(DG8="-",NA(),DG8)</f>
        <v>29.8</v>
      </c>
      <c r="DH6" s="64">
        <f t="shared" ref="DH6:DP6" si="11">IF(DH8="-",NA(),DH8)</f>
        <v>30</v>
      </c>
      <c r="DI6" s="64">
        <f t="shared" si="11"/>
        <v>31.8</v>
      </c>
      <c r="DJ6" s="64">
        <f t="shared" si="11"/>
        <v>30.9</v>
      </c>
      <c r="DK6" s="64">
        <f t="shared" si="11"/>
        <v>29.9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53.8</v>
      </c>
      <c r="DS6" s="64">
        <f t="shared" ref="DS6:EA6" si="12">IF(DS8="-",NA(),DS8)</f>
        <v>59.6</v>
      </c>
      <c r="DT6" s="64">
        <f t="shared" si="12"/>
        <v>61.8</v>
      </c>
      <c r="DU6" s="64">
        <f t="shared" si="12"/>
        <v>62.3</v>
      </c>
      <c r="DV6" s="64">
        <f t="shared" si="12"/>
        <v>22.6</v>
      </c>
      <c r="DW6" s="64">
        <f t="shared" si="12"/>
        <v>43.9</v>
      </c>
      <c r="DX6" s="64">
        <f t="shared" si="12"/>
        <v>52.4</v>
      </c>
      <c r="DY6" s="64">
        <f t="shared" si="12"/>
        <v>52.6</v>
      </c>
      <c r="DZ6" s="64">
        <f t="shared" si="12"/>
        <v>54.2</v>
      </c>
      <c r="EA6" s="64">
        <f t="shared" si="12"/>
        <v>53.8</v>
      </c>
      <c r="EB6" s="64" t="str">
        <f>IF(EB8="-","【-】","【"&amp;SUBSTITUTE(TEXT(EB8,"#,##0.0"),"-","△")&amp;"】")</f>
        <v>【51.6】</v>
      </c>
      <c r="EC6" s="64">
        <f>IF(EC8="-",NA(),EC8)</f>
        <v>65.8</v>
      </c>
      <c r="ED6" s="64">
        <f t="shared" ref="ED6:EL6" si="13">IF(ED8="-",NA(),ED8)</f>
        <v>76.3</v>
      </c>
      <c r="EE6" s="64">
        <f t="shared" si="13"/>
        <v>80.2</v>
      </c>
      <c r="EF6" s="64">
        <f t="shared" si="13"/>
        <v>77.3</v>
      </c>
      <c r="EG6" s="64">
        <f t="shared" si="13"/>
        <v>45.4</v>
      </c>
      <c r="EH6" s="64">
        <f t="shared" si="13"/>
        <v>59.1</v>
      </c>
      <c r="EI6" s="64">
        <f t="shared" si="13"/>
        <v>68.900000000000006</v>
      </c>
      <c r="EJ6" s="64">
        <f t="shared" si="13"/>
        <v>68</v>
      </c>
      <c r="EK6" s="64">
        <f t="shared" si="13"/>
        <v>70</v>
      </c>
      <c r="EL6" s="64">
        <f t="shared" si="13"/>
        <v>71</v>
      </c>
      <c r="EM6" s="64" t="str">
        <f>IF(EM8="-","【-】","【"&amp;SUBSTITUTE(TEXT(EM8,"#,##0.0"),"-","△")&amp;"】")</f>
        <v>【67.6】</v>
      </c>
      <c r="EN6" s="65">
        <f>IF(EN8="-",NA(),EN8)</f>
        <v>14495554</v>
      </c>
      <c r="EO6" s="65">
        <f t="shared" ref="EO6:EW6" si="14">IF(EO8="-",NA(),EO8)</f>
        <v>14645431</v>
      </c>
      <c r="EP6" s="65">
        <f t="shared" si="14"/>
        <v>14759292</v>
      </c>
      <c r="EQ6" s="65">
        <f t="shared" si="14"/>
        <v>15185831</v>
      </c>
      <c r="ER6" s="65">
        <f t="shared" si="14"/>
        <v>43371015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122</v>
      </c>
      <c r="B7" s="62">
        <f t="shared" ref="B7:AG7" si="15">B8</f>
        <v>2017</v>
      </c>
      <c r="C7" s="62">
        <f t="shared" si="15"/>
        <v>454061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対象</v>
      </c>
      <c r="S7" s="62" t="str">
        <f t="shared" si="15"/>
        <v>ド 訓</v>
      </c>
      <c r="T7" s="62" t="str">
        <f t="shared" si="15"/>
        <v>救 感</v>
      </c>
      <c r="U7" s="63">
        <f>U8</f>
        <v>10740</v>
      </c>
      <c r="V7" s="63">
        <f>V8</f>
        <v>3395</v>
      </c>
      <c r="W7" s="62" t="str">
        <f>W8</f>
        <v>第２種該当</v>
      </c>
      <c r="X7" s="62" t="str">
        <f t="shared" si="15"/>
        <v>１０：１</v>
      </c>
      <c r="Y7" s="63">
        <f t="shared" si="15"/>
        <v>61</v>
      </c>
      <c r="Z7" s="63" t="str">
        <f t="shared" si="15"/>
        <v>-</v>
      </c>
      <c r="AA7" s="63" t="str">
        <f t="shared" si="15"/>
        <v>-</v>
      </c>
      <c r="AB7" s="63" t="str">
        <f t="shared" si="15"/>
        <v>-</v>
      </c>
      <c r="AC7" s="63">
        <f t="shared" si="15"/>
        <v>4</v>
      </c>
      <c r="AD7" s="63">
        <f t="shared" si="15"/>
        <v>65</v>
      </c>
      <c r="AE7" s="63">
        <f t="shared" si="15"/>
        <v>61</v>
      </c>
      <c r="AF7" s="63" t="str">
        <f t="shared" si="15"/>
        <v>-</v>
      </c>
      <c r="AG7" s="63">
        <f t="shared" si="15"/>
        <v>61</v>
      </c>
      <c r="AH7" s="64">
        <f>AH8</f>
        <v>102.1</v>
      </c>
      <c r="AI7" s="64">
        <f t="shared" ref="AI7:AQ7" si="16">AI8</f>
        <v>98.9</v>
      </c>
      <c r="AJ7" s="64">
        <f t="shared" si="16"/>
        <v>94.2</v>
      </c>
      <c r="AK7" s="64">
        <f t="shared" si="16"/>
        <v>97.3</v>
      </c>
      <c r="AL7" s="64">
        <f t="shared" si="16"/>
        <v>85</v>
      </c>
      <c r="AM7" s="64">
        <f t="shared" si="16"/>
        <v>97.7</v>
      </c>
      <c r="AN7" s="64">
        <f t="shared" si="16"/>
        <v>98.5</v>
      </c>
      <c r="AO7" s="64">
        <f t="shared" si="16"/>
        <v>98</v>
      </c>
      <c r="AP7" s="64">
        <f t="shared" si="16"/>
        <v>98.4</v>
      </c>
      <c r="AQ7" s="64">
        <f t="shared" si="16"/>
        <v>98.2</v>
      </c>
      <c r="AR7" s="64"/>
      <c r="AS7" s="64">
        <f>AS8</f>
        <v>89.9</v>
      </c>
      <c r="AT7" s="64">
        <f t="shared" ref="AT7:BB7" si="17">AT8</f>
        <v>86.5</v>
      </c>
      <c r="AU7" s="64">
        <f t="shared" si="17"/>
        <v>83.1</v>
      </c>
      <c r="AV7" s="64">
        <f t="shared" si="17"/>
        <v>86.5</v>
      </c>
      <c r="AW7" s="64">
        <f t="shared" si="17"/>
        <v>83</v>
      </c>
      <c r="AX7" s="64">
        <f t="shared" si="17"/>
        <v>82.5</v>
      </c>
      <c r="AY7" s="64">
        <f t="shared" si="17"/>
        <v>79.7</v>
      </c>
      <c r="AZ7" s="64">
        <f t="shared" si="17"/>
        <v>79.599999999999994</v>
      </c>
      <c r="BA7" s="64">
        <f t="shared" si="17"/>
        <v>77.900000000000006</v>
      </c>
      <c r="BB7" s="64">
        <f t="shared" si="17"/>
        <v>78.099999999999994</v>
      </c>
      <c r="BC7" s="64"/>
      <c r="BD7" s="64">
        <f>BD8</f>
        <v>26.1</v>
      </c>
      <c r="BE7" s="64">
        <f t="shared" ref="BE7:BM7" si="18">BE8</f>
        <v>21.1</v>
      </c>
      <c r="BF7" s="64">
        <f t="shared" si="18"/>
        <v>25.7</v>
      </c>
      <c r="BG7" s="64">
        <f t="shared" si="18"/>
        <v>24.4</v>
      </c>
      <c r="BH7" s="64">
        <f t="shared" si="18"/>
        <v>45.3</v>
      </c>
      <c r="BI7" s="64">
        <f t="shared" si="18"/>
        <v>91.2</v>
      </c>
      <c r="BJ7" s="64">
        <f t="shared" si="18"/>
        <v>94.9</v>
      </c>
      <c r="BK7" s="64">
        <f t="shared" si="18"/>
        <v>101.2</v>
      </c>
      <c r="BL7" s="64">
        <f t="shared" si="18"/>
        <v>107.2</v>
      </c>
      <c r="BM7" s="64">
        <f t="shared" si="18"/>
        <v>114.4</v>
      </c>
      <c r="BN7" s="64"/>
      <c r="BO7" s="64">
        <f>BO8</f>
        <v>56</v>
      </c>
      <c r="BP7" s="64">
        <f t="shared" ref="BP7:BX7" si="19">BP8</f>
        <v>49.6</v>
      </c>
      <c r="BQ7" s="64">
        <f t="shared" si="19"/>
        <v>44.1</v>
      </c>
      <c r="BR7" s="64">
        <f t="shared" si="19"/>
        <v>51.9</v>
      </c>
      <c r="BS7" s="64">
        <f t="shared" si="19"/>
        <v>51.7</v>
      </c>
      <c r="BT7" s="64">
        <f t="shared" si="19"/>
        <v>68.599999999999994</v>
      </c>
      <c r="BU7" s="64">
        <f t="shared" si="19"/>
        <v>67.400000000000006</v>
      </c>
      <c r="BV7" s="64">
        <f t="shared" si="19"/>
        <v>66.599999999999994</v>
      </c>
      <c r="BW7" s="64">
        <f t="shared" si="19"/>
        <v>66.8</v>
      </c>
      <c r="BX7" s="64">
        <f t="shared" si="19"/>
        <v>67.900000000000006</v>
      </c>
      <c r="BY7" s="64"/>
      <c r="BZ7" s="65">
        <f>BZ8</f>
        <v>21850</v>
      </c>
      <c r="CA7" s="65">
        <f t="shared" ref="CA7:CI7" si="20">CA8</f>
        <v>23087</v>
      </c>
      <c r="CB7" s="65">
        <f t="shared" si="20"/>
        <v>22198</v>
      </c>
      <c r="CC7" s="65">
        <f t="shared" si="20"/>
        <v>21023</v>
      </c>
      <c r="CD7" s="65">
        <f t="shared" si="20"/>
        <v>22211</v>
      </c>
      <c r="CE7" s="65">
        <f t="shared" si="20"/>
        <v>23475</v>
      </c>
      <c r="CF7" s="65">
        <f t="shared" si="20"/>
        <v>23857</v>
      </c>
      <c r="CG7" s="65">
        <f t="shared" si="20"/>
        <v>24371</v>
      </c>
      <c r="CH7" s="65">
        <f t="shared" si="20"/>
        <v>24882</v>
      </c>
      <c r="CI7" s="65">
        <f t="shared" si="20"/>
        <v>25249</v>
      </c>
      <c r="CJ7" s="64"/>
      <c r="CK7" s="65">
        <f>CK8</f>
        <v>9206</v>
      </c>
      <c r="CL7" s="65">
        <f t="shared" ref="CL7:CT7" si="21">CL8</f>
        <v>9149</v>
      </c>
      <c r="CM7" s="65">
        <f t="shared" si="21"/>
        <v>9331</v>
      </c>
      <c r="CN7" s="65">
        <f t="shared" si="21"/>
        <v>9225</v>
      </c>
      <c r="CO7" s="65">
        <f t="shared" si="21"/>
        <v>9067</v>
      </c>
      <c r="CP7" s="65">
        <f t="shared" si="21"/>
        <v>8603</v>
      </c>
      <c r="CQ7" s="65">
        <f t="shared" si="21"/>
        <v>8471</v>
      </c>
      <c r="CR7" s="65">
        <f t="shared" si="21"/>
        <v>8736</v>
      </c>
      <c r="CS7" s="65">
        <f t="shared" si="21"/>
        <v>8797</v>
      </c>
      <c r="CT7" s="65">
        <f t="shared" si="21"/>
        <v>8852</v>
      </c>
      <c r="CU7" s="64"/>
      <c r="CV7" s="64">
        <f>CV8</f>
        <v>51.5</v>
      </c>
      <c r="CW7" s="64">
        <f t="shared" ref="CW7:DE7" si="22">CW8</f>
        <v>54.3</v>
      </c>
      <c r="CX7" s="64">
        <f t="shared" si="22"/>
        <v>58.6</v>
      </c>
      <c r="CY7" s="64">
        <f t="shared" si="22"/>
        <v>53.9</v>
      </c>
      <c r="CZ7" s="64">
        <f t="shared" si="22"/>
        <v>57.6</v>
      </c>
      <c r="DA7" s="64">
        <f t="shared" si="22"/>
        <v>65</v>
      </c>
      <c r="DB7" s="64">
        <f t="shared" si="22"/>
        <v>67.5</v>
      </c>
      <c r="DC7" s="64">
        <f t="shared" si="22"/>
        <v>67.5</v>
      </c>
      <c r="DD7" s="64">
        <f t="shared" si="22"/>
        <v>69.5</v>
      </c>
      <c r="DE7" s="64">
        <f t="shared" si="22"/>
        <v>70.3</v>
      </c>
      <c r="DF7" s="64"/>
      <c r="DG7" s="64">
        <f>DG8</f>
        <v>29.8</v>
      </c>
      <c r="DH7" s="64">
        <f t="shared" ref="DH7:DP7" si="23">DH8</f>
        <v>30</v>
      </c>
      <c r="DI7" s="64">
        <f t="shared" si="23"/>
        <v>31.8</v>
      </c>
      <c r="DJ7" s="64">
        <f t="shared" si="23"/>
        <v>30.9</v>
      </c>
      <c r="DK7" s="64">
        <f t="shared" si="23"/>
        <v>29.9</v>
      </c>
      <c r="DL7" s="64">
        <f t="shared" si="23"/>
        <v>19</v>
      </c>
      <c r="DM7" s="64">
        <f t="shared" si="23"/>
        <v>17.899999999999999</v>
      </c>
      <c r="DN7" s="64">
        <f t="shared" si="23"/>
        <v>17.899999999999999</v>
      </c>
      <c r="DO7" s="64">
        <f t="shared" si="23"/>
        <v>17.399999999999999</v>
      </c>
      <c r="DP7" s="64">
        <f t="shared" si="23"/>
        <v>17</v>
      </c>
      <c r="DQ7" s="64"/>
      <c r="DR7" s="64">
        <f>DR8</f>
        <v>53.8</v>
      </c>
      <c r="DS7" s="64">
        <f t="shared" ref="DS7:EA7" si="24">DS8</f>
        <v>59.6</v>
      </c>
      <c r="DT7" s="64">
        <f t="shared" si="24"/>
        <v>61.8</v>
      </c>
      <c r="DU7" s="64">
        <f t="shared" si="24"/>
        <v>62.3</v>
      </c>
      <c r="DV7" s="64">
        <f t="shared" si="24"/>
        <v>22.6</v>
      </c>
      <c r="DW7" s="64">
        <f t="shared" si="24"/>
        <v>43.9</v>
      </c>
      <c r="DX7" s="64">
        <f t="shared" si="24"/>
        <v>52.4</v>
      </c>
      <c r="DY7" s="64">
        <f t="shared" si="24"/>
        <v>52.6</v>
      </c>
      <c r="DZ7" s="64">
        <f t="shared" si="24"/>
        <v>54.2</v>
      </c>
      <c r="EA7" s="64">
        <f t="shared" si="24"/>
        <v>53.8</v>
      </c>
      <c r="EB7" s="64"/>
      <c r="EC7" s="64">
        <f>EC8</f>
        <v>65.8</v>
      </c>
      <c r="ED7" s="64">
        <f t="shared" ref="ED7:EL7" si="25">ED8</f>
        <v>76.3</v>
      </c>
      <c r="EE7" s="64">
        <f t="shared" si="25"/>
        <v>80.2</v>
      </c>
      <c r="EF7" s="64">
        <f t="shared" si="25"/>
        <v>77.3</v>
      </c>
      <c r="EG7" s="64">
        <f t="shared" si="25"/>
        <v>45.4</v>
      </c>
      <c r="EH7" s="64">
        <f t="shared" si="25"/>
        <v>59.1</v>
      </c>
      <c r="EI7" s="64">
        <f t="shared" si="25"/>
        <v>68.900000000000006</v>
      </c>
      <c r="EJ7" s="64">
        <f t="shared" si="25"/>
        <v>68</v>
      </c>
      <c r="EK7" s="64">
        <f t="shared" si="25"/>
        <v>70</v>
      </c>
      <c r="EL7" s="64">
        <f t="shared" si="25"/>
        <v>71</v>
      </c>
      <c r="EM7" s="64"/>
      <c r="EN7" s="65">
        <f>EN8</f>
        <v>14495554</v>
      </c>
      <c r="EO7" s="65">
        <f t="shared" ref="EO7:EW7" si="26">EO8</f>
        <v>14645431</v>
      </c>
      <c r="EP7" s="65">
        <f t="shared" si="26"/>
        <v>14759292</v>
      </c>
      <c r="EQ7" s="65">
        <f t="shared" si="26"/>
        <v>15185831</v>
      </c>
      <c r="ER7" s="65">
        <f t="shared" si="26"/>
        <v>43371015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454061</v>
      </c>
      <c r="D8" s="67">
        <v>46</v>
      </c>
      <c r="E8" s="67">
        <v>6</v>
      </c>
      <c r="F8" s="67">
        <v>0</v>
      </c>
      <c r="G8" s="67">
        <v>1</v>
      </c>
      <c r="H8" s="67" t="s">
        <v>123</v>
      </c>
      <c r="I8" s="67" t="s">
        <v>124</v>
      </c>
      <c r="J8" s="67" t="s">
        <v>125</v>
      </c>
      <c r="K8" s="67" t="s">
        <v>126</v>
      </c>
      <c r="L8" s="67" t="s">
        <v>127</v>
      </c>
      <c r="M8" s="67" t="s">
        <v>128</v>
      </c>
      <c r="N8" s="67" t="s">
        <v>129</v>
      </c>
      <c r="O8" s="67" t="s">
        <v>130</v>
      </c>
      <c r="P8" s="67" t="s">
        <v>131</v>
      </c>
      <c r="Q8" s="68">
        <v>10</v>
      </c>
      <c r="R8" s="67" t="s">
        <v>132</v>
      </c>
      <c r="S8" s="67" t="s">
        <v>133</v>
      </c>
      <c r="T8" s="67" t="s">
        <v>134</v>
      </c>
      <c r="U8" s="68">
        <v>10740</v>
      </c>
      <c r="V8" s="68">
        <v>3395</v>
      </c>
      <c r="W8" s="67" t="s">
        <v>135</v>
      </c>
      <c r="X8" s="69" t="s">
        <v>136</v>
      </c>
      <c r="Y8" s="68">
        <v>61</v>
      </c>
      <c r="Z8" s="68" t="s">
        <v>137</v>
      </c>
      <c r="AA8" s="68" t="s">
        <v>137</v>
      </c>
      <c r="AB8" s="68" t="s">
        <v>137</v>
      </c>
      <c r="AC8" s="68">
        <v>4</v>
      </c>
      <c r="AD8" s="68">
        <v>65</v>
      </c>
      <c r="AE8" s="68">
        <v>61</v>
      </c>
      <c r="AF8" s="68" t="s">
        <v>137</v>
      </c>
      <c r="AG8" s="68">
        <v>61</v>
      </c>
      <c r="AH8" s="70">
        <v>102.1</v>
      </c>
      <c r="AI8" s="70">
        <v>98.9</v>
      </c>
      <c r="AJ8" s="70">
        <v>94.2</v>
      </c>
      <c r="AK8" s="70">
        <v>97.3</v>
      </c>
      <c r="AL8" s="70">
        <v>85</v>
      </c>
      <c r="AM8" s="70">
        <v>97.7</v>
      </c>
      <c r="AN8" s="70">
        <v>98.5</v>
      </c>
      <c r="AO8" s="70">
        <v>98</v>
      </c>
      <c r="AP8" s="70">
        <v>98.4</v>
      </c>
      <c r="AQ8" s="70">
        <v>98.2</v>
      </c>
      <c r="AR8" s="70">
        <v>98.5</v>
      </c>
      <c r="AS8" s="70">
        <v>89.9</v>
      </c>
      <c r="AT8" s="70">
        <v>86.5</v>
      </c>
      <c r="AU8" s="70">
        <v>83.1</v>
      </c>
      <c r="AV8" s="70">
        <v>86.5</v>
      </c>
      <c r="AW8" s="70">
        <v>83</v>
      </c>
      <c r="AX8" s="70">
        <v>82.5</v>
      </c>
      <c r="AY8" s="70">
        <v>79.7</v>
      </c>
      <c r="AZ8" s="70">
        <v>79.599999999999994</v>
      </c>
      <c r="BA8" s="70">
        <v>77.900000000000006</v>
      </c>
      <c r="BB8" s="70">
        <v>78.099999999999994</v>
      </c>
      <c r="BC8" s="70">
        <v>89.7</v>
      </c>
      <c r="BD8" s="71">
        <v>26.1</v>
      </c>
      <c r="BE8" s="71">
        <v>21.1</v>
      </c>
      <c r="BF8" s="71">
        <v>25.7</v>
      </c>
      <c r="BG8" s="71">
        <v>24.4</v>
      </c>
      <c r="BH8" s="71">
        <v>45.3</v>
      </c>
      <c r="BI8" s="71">
        <v>91.2</v>
      </c>
      <c r="BJ8" s="71">
        <v>94.9</v>
      </c>
      <c r="BK8" s="71">
        <v>101.2</v>
      </c>
      <c r="BL8" s="71">
        <v>107.2</v>
      </c>
      <c r="BM8" s="71">
        <v>114.4</v>
      </c>
      <c r="BN8" s="71">
        <v>64.7</v>
      </c>
      <c r="BO8" s="70">
        <v>56</v>
      </c>
      <c r="BP8" s="70">
        <v>49.6</v>
      </c>
      <c r="BQ8" s="70">
        <v>44.1</v>
      </c>
      <c r="BR8" s="70">
        <v>51.9</v>
      </c>
      <c r="BS8" s="70">
        <v>51.7</v>
      </c>
      <c r="BT8" s="70">
        <v>68.599999999999994</v>
      </c>
      <c r="BU8" s="70">
        <v>67.400000000000006</v>
      </c>
      <c r="BV8" s="70">
        <v>66.599999999999994</v>
      </c>
      <c r="BW8" s="70">
        <v>66.8</v>
      </c>
      <c r="BX8" s="70">
        <v>67.900000000000006</v>
      </c>
      <c r="BY8" s="70">
        <v>74.8</v>
      </c>
      <c r="BZ8" s="71">
        <v>21850</v>
      </c>
      <c r="CA8" s="71">
        <v>23087</v>
      </c>
      <c r="CB8" s="71">
        <v>22198</v>
      </c>
      <c r="CC8" s="71">
        <v>21023</v>
      </c>
      <c r="CD8" s="71">
        <v>22211</v>
      </c>
      <c r="CE8" s="71">
        <v>23475</v>
      </c>
      <c r="CF8" s="71">
        <v>23857</v>
      </c>
      <c r="CG8" s="71">
        <v>24371</v>
      </c>
      <c r="CH8" s="71">
        <v>24882</v>
      </c>
      <c r="CI8" s="71">
        <v>25249</v>
      </c>
      <c r="CJ8" s="70">
        <v>50718</v>
      </c>
      <c r="CK8" s="71">
        <v>9206</v>
      </c>
      <c r="CL8" s="71">
        <v>9149</v>
      </c>
      <c r="CM8" s="71">
        <v>9331</v>
      </c>
      <c r="CN8" s="71">
        <v>9225</v>
      </c>
      <c r="CO8" s="71">
        <v>9067</v>
      </c>
      <c r="CP8" s="71">
        <v>8603</v>
      </c>
      <c r="CQ8" s="71">
        <v>8471</v>
      </c>
      <c r="CR8" s="71">
        <v>8736</v>
      </c>
      <c r="CS8" s="71">
        <v>8797</v>
      </c>
      <c r="CT8" s="71">
        <v>8852</v>
      </c>
      <c r="CU8" s="70">
        <v>14202</v>
      </c>
      <c r="CV8" s="71">
        <v>51.5</v>
      </c>
      <c r="CW8" s="71">
        <v>54.3</v>
      </c>
      <c r="CX8" s="71">
        <v>58.6</v>
      </c>
      <c r="CY8" s="71">
        <v>53.9</v>
      </c>
      <c r="CZ8" s="71">
        <v>57.6</v>
      </c>
      <c r="DA8" s="71">
        <v>65</v>
      </c>
      <c r="DB8" s="71">
        <v>67.5</v>
      </c>
      <c r="DC8" s="71">
        <v>67.5</v>
      </c>
      <c r="DD8" s="71">
        <v>69.5</v>
      </c>
      <c r="DE8" s="71">
        <v>70.3</v>
      </c>
      <c r="DF8" s="71">
        <v>55</v>
      </c>
      <c r="DG8" s="71">
        <v>29.8</v>
      </c>
      <c r="DH8" s="71">
        <v>30</v>
      </c>
      <c r="DI8" s="71">
        <v>31.8</v>
      </c>
      <c r="DJ8" s="71">
        <v>30.9</v>
      </c>
      <c r="DK8" s="71">
        <v>29.9</v>
      </c>
      <c r="DL8" s="71">
        <v>19</v>
      </c>
      <c r="DM8" s="71">
        <v>17.899999999999999</v>
      </c>
      <c r="DN8" s="71">
        <v>17.899999999999999</v>
      </c>
      <c r="DO8" s="71">
        <v>17.399999999999999</v>
      </c>
      <c r="DP8" s="71">
        <v>17</v>
      </c>
      <c r="DQ8" s="71">
        <v>24.3</v>
      </c>
      <c r="DR8" s="70">
        <v>53.8</v>
      </c>
      <c r="DS8" s="70">
        <v>59.6</v>
      </c>
      <c r="DT8" s="70">
        <v>61.8</v>
      </c>
      <c r="DU8" s="70">
        <v>62.3</v>
      </c>
      <c r="DV8" s="70">
        <v>22.6</v>
      </c>
      <c r="DW8" s="70">
        <v>43.9</v>
      </c>
      <c r="DX8" s="70">
        <v>52.4</v>
      </c>
      <c r="DY8" s="70">
        <v>52.6</v>
      </c>
      <c r="DZ8" s="70">
        <v>54.2</v>
      </c>
      <c r="EA8" s="70">
        <v>53.8</v>
      </c>
      <c r="EB8" s="70">
        <v>51.6</v>
      </c>
      <c r="EC8" s="70">
        <v>65.8</v>
      </c>
      <c r="ED8" s="70">
        <v>76.3</v>
      </c>
      <c r="EE8" s="70">
        <v>80.2</v>
      </c>
      <c r="EF8" s="70">
        <v>77.3</v>
      </c>
      <c r="EG8" s="70">
        <v>45.4</v>
      </c>
      <c r="EH8" s="70">
        <v>59.1</v>
      </c>
      <c r="EI8" s="70">
        <v>68.900000000000006</v>
      </c>
      <c r="EJ8" s="70">
        <v>68</v>
      </c>
      <c r="EK8" s="70">
        <v>70</v>
      </c>
      <c r="EL8" s="70">
        <v>71</v>
      </c>
      <c r="EM8" s="70">
        <v>67.599999999999994</v>
      </c>
      <c r="EN8" s="71">
        <v>14495554</v>
      </c>
      <c r="EO8" s="71">
        <v>14645431</v>
      </c>
      <c r="EP8" s="71">
        <v>14759292</v>
      </c>
      <c r="EQ8" s="71">
        <v>15185831</v>
      </c>
      <c r="ER8" s="71">
        <v>43371015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2019-02-04T06:18:07Z</cp:lastPrinted>
  <dcterms:created xsi:type="dcterms:W3CDTF">2018-12-07T10:50:42Z</dcterms:created>
  <dcterms:modified xsi:type="dcterms:W3CDTF">2019-02-25T07:15:06Z</dcterms:modified>
</cp:coreProperties>
</file>