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XVIJln31REOH35Dy0QRFUatOsT0raeLCcZX5CO6LXngpJyyiksROH7QYAN6jfFr1YzBpkLuWuScXkRlK48gQQ==" workbookSaltValue="3ftQbUWKdacUHWfVrkr+J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FL54" i="4"/>
  <c r="FL32" i="4"/>
  <c r="HM78" i="4"/>
  <c r="CS78" i="4"/>
  <c r="BX54" i="4"/>
  <c r="BX32" i="4"/>
  <c r="C11" i="5"/>
  <c r="D11" i="5"/>
  <c r="E11" i="5"/>
  <c r="B11" i="5"/>
  <c r="KC78" i="4" l="1"/>
  <c r="FH78" i="4"/>
  <c r="DS54" i="4"/>
  <c r="DS32" i="4"/>
  <c r="AE32" i="4"/>
  <c r="HG32" i="4"/>
  <c r="AN78" i="4"/>
  <c r="AE54" i="4"/>
  <c r="KU54" i="4"/>
  <c r="KU32" i="4"/>
  <c r="HG54" i="4"/>
  <c r="JJ78" i="4"/>
  <c r="GR54" i="4"/>
  <c r="GR32" i="4"/>
  <c r="DD54" i="4"/>
  <c r="KF54" i="4"/>
  <c r="EO78" i="4"/>
  <c r="DD32" i="4"/>
  <c r="U78" i="4"/>
  <c r="P54" i="4"/>
  <c r="P32" i="4"/>
  <c r="KF32" i="4"/>
  <c r="LY54" i="4"/>
  <c r="LY32" i="4"/>
  <c r="IK32" i="4"/>
  <c r="BI54" i="4"/>
  <c r="LO78" i="4"/>
  <c r="IK54" i="4"/>
  <c r="GT78" i="4"/>
  <c r="EW54" i="4"/>
  <c r="EW32" i="4"/>
  <c r="BZ78" i="4"/>
  <c r="BI32" i="4"/>
  <c r="BG78" i="4"/>
  <c r="AT54" i="4"/>
  <c r="AT32" i="4"/>
  <c r="LJ54" i="4"/>
  <c r="GA78" i="4"/>
  <c r="LJ32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<sst xmlns="http://schemas.openxmlformats.org/spreadsheetml/2006/main" count="288" uniqueCount="160">
  <si>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</si>
  <si>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</si>
  <si>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</si>
  <si>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</si>
  <si>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</si>
  <si>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</si>
  <si>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</si>
  <si>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</si>
  <si>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</si>
  <si>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</si>
  <si>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</si>
  <si>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</si>
  <si>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</si>
  <si>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</si>
  <si>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</si>
  <si>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</si>
  <si>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</si>
  <si>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</si>
  <si>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</si>
  <si>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</si>
  <si>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</si>
  <si>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</si>
  <si>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</si>
  <si>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</si>
  <si>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</si>
  <si>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</si>
  <si>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</si>
  <si>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</si>
  <si>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</si>
  <si>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</si>
  <si>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</si>
  <si>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</si>
  <si>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</si>
  <si>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</si>
  <si>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</si>
  <si>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</si>
  <si>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</si>
  <si>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</si>
  <si>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</si>
  <si>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</si>
  <si>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</si>
  <si>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</si>
  <si>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</si>
  <si>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</si>
  <si>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</si>
  <si>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</si>
  <si>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</si>
  <si>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</si>
  <si>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</si>
  <si>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</si>
  <si>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</si>
  <si>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</si>
  <si>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</si>
  <si>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</si>
  <si>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</si>
  <si>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</si>
  <si>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</si>
  <si>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</si>
  <si>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</si>
  <si>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</si>
  <si>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</si>
  <si>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</si>
  <si>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</si>
  <si>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</si>
  <si>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</si>
  <si>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</si>
  <si>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</si>
  <si>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</si>
  <si>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</si>
  <si>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</si>
  <si>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</si>
  <si>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</si>
  <si>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</si>
  <si>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</si>
  <si>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</si>
  <si>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</si>
  <si>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</si>
  <si>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</si>
  <si>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</si>
  <si>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</si>
  <si>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</si>
  <si>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</si>
  <si>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</si>
  <si>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</si>
  <si>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</si>
  <si>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</si>
  <si>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</si>
  <si>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</si>
  <si>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</si>
  <si>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</si>
  <si>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</si>
  <si>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</si>
  <si>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</si>
  <si>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</si>
  <si>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</si>
  <si>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</si>
  <si>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</si>
  <si>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</si>
  <si>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</si>
  <si>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</si>
  <si>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</si>
  <si>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</si>
  <si>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</si>
  <si>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</si>
  <si>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</si>
  <si>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</si>
  <si>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</si>
  <si>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</si>
  <si>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</si>
  <si>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</si>
  <si>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</si>
  <si>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</si>
  <si>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</si>
  <si>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</si>
  <si>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</si>
  <si>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</si>
  <si>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</si>
  <si>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</si>
  <si>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</si>
  <si>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</si>
  <si>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</si>
  <si>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</si>
  <si>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</si>
  <si>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</si>
  <si>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</si>
  <si>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</si>
  <si>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</si>
  <si>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</si>
  <si>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</si>
  <si>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</si>
  <si>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</si>
  <si>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</si>
  <si>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</si>
  <si>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</si>
  <si>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</si>
  <si>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</si>
  <si>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宮崎県</t>
  </si>
  <si>
    <t>日之影町</t>
  </si>
  <si>
    <t>国保病院</t>
  </si>
  <si>
    <t>当然財務</t>
  </si>
  <si>
    <t>病院事業</t>
  </si>
  <si>
    <t>一般病院</t>
  </si>
  <si>
    <t>50床以上～100床未満</t>
  </si>
  <si>
    <t>非設置</t>
  </si>
  <si>
    <t>直営</t>
  </si>
  <si>
    <t>-</t>
  </si>
  <si>
    <t>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</si>
  <si>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</si>
  <si>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</si>
  <si>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</si>
  <si>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</si>
  <si>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</si>
  <si>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</si>
  <si>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</si>
  <si>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</si>
  <si>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</si>
  <si>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当院では、患者数の増加による医業収益の確保に努めるとともに、費用の効率性については徹底した経費の削減に取組み改善を図り、健全な経営を目指していく。
　同時に、当地域での将来の人口減少による、患者数減少の影響を踏まえ、関係機関と協議をしつつ、当院の果たす役割等について今後も検討を重ねていく。</t>
    <rPh sb="1" eb="3">
      <t>トウイン</t>
    </rPh>
    <rPh sb="6" eb="9">
      <t>カンジャスウ</t>
    </rPh>
    <rPh sb="10" eb="12">
      <t>ゾウカ</t>
    </rPh>
    <rPh sb="15" eb="17">
      <t>イギョウ</t>
    </rPh>
    <rPh sb="17" eb="19">
      <t>シュウエキ</t>
    </rPh>
    <rPh sb="20" eb="22">
      <t>カクホ</t>
    </rPh>
    <rPh sb="23" eb="24">
      <t>ツト</t>
    </rPh>
    <rPh sb="31" eb="33">
      <t>ヒヨウ</t>
    </rPh>
    <rPh sb="34" eb="37">
      <t>コウリツセイ</t>
    </rPh>
    <rPh sb="42" eb="44">
      <t>テッテイ</t>
    </rPh>
    <rPh sb="46" eb="48">
      <t>ケイヒ</t>
    </rPh>
    <rPh sb="49" eb="51">
      <t>サクゲン</t>
    </rPh>
    <rPh sb="52" eb="53">
      <t>ト</t>
    </rPh>
    <rPh sb="53" eb="54">
      <t>ク</t>
    </rPh>
    <rPh sb="55" eb="57">
      <t>カイゼン</t>
    </rPh>
    <rPh sb="58" eb="59">
      <t>ハカ</t>
    </rPh>
    <rPh sb="61" eb="63">
      <t>ケンゼン</t>
    </rPh>
    <rPh sb="64" eb="66">
      <t>ケイエイ</t>
    </rPh>
    <rPh sb="67" eb="69">
      <t>メザ</t>
    </rPh>
    <rPh sb="76" eb="78">
      <t>ドウジ</t>
    </rPh>
    <rPh sb="81" eb="83">
      <t>チイキ</t>
    </rPh>
    <rPh sb="100" eb="101">
      <t>ショウ</t>
    </rPh>
    <phoneticPr fontId="19"/>
  </si>
  <si>
    <t>　山間へき地にある当院は、町内唯一の病院であり、救急指定医療機関でもあります。これまでも地域における「かかり付け医院」として役割を担ってきたところであり、この役割を継続するとともに、さらに身近な医療機関として、へき地医療や救急医療など地域医療を支えるほか、地域包括医療・ケアの拠点として活動を行うなど、町民が健康で安心して暮らせるよう、保健・医療・福祉の包括的視点での取組みを推進する。</t>
    <rPh sb="1" eb="3">
      <t>サンカン</t>
    </rPh>
    <rPh sb="24" eb="26">
      <t>キュウキュウ</t>
    </rPh>
    <rPh sb="26" eb="28">
      <t>シテイ</t>
    </rPh>
    <rPh sb="28" eb="30">
      <t>イリョウ</t>
    </rPh>
    <rPh sb="30" eb="32">
      <t>キカン</t>
    </rPh>
    <rPh sb="107" eb="108">
      <t>チ</t>
    </rPh>
    <rPh sb="188" eb="190">
      <t>スイシン</t>
    </rPh>
    <phoneticPr fontId="19"/>
  </si>
  <si>
    <t>　経常収支比率については、100％に達しており、累積欠損金は発生していないが、医業収支比率は、平成29年度は74.8％であり、一般会計からの繰入金に依存する経営状況となっている。
　また、病床利用率についても50％を下回る状況である。人口減少が進む中ではあるが、入院・外来患者数の増加と病床利用率の改善を図り、健全な経営に努める。</t>
    <rPh sb="1" eb="3">
      <t>ケイジョウ</t>
    </rPh>
    <rPh sb="3" eb="5">
      <t>シュウシ</t>
    </rPh>
    <rPh sb="5" eb="7">
      <t>ヒリツ</t>
    </rPh>
    <rPh sb="18" eb="19">
      <t>タッ</t>
    </rPh>
    <rPh sb="24" eb="26">
      <t>ルイセキ</t>
    </rPh>
    <rPh sb="26" eb="29">
      <t>ケッソンキン</t>
    </rPh>
    <rPh sb="30" eb="32">
      <t>ハッセイ</t>
    </rPh>
    <rPh sb="39" eb="41">
      <t>イギョウ</t>
    </rPh>
    <rPh sb="41" eb="43">
      <t>シュウシ</t>
    </rPh>
    <rPh sb="43" eb="45">
      <t>ヒリツ</t>
    </rPh>
    <rPh sb="47" eb="49">
      <t>ヘイセイ</t>
    </rPh>
    <rPh sb="51" eb="52">
      <t>ネン</t>
    </rPh>
    <rPh sb="52" eb="53">
      <t>ド</t>
    </rPh>
    <rPh sb="63" eb="65">
      <t>イッパン</t>
    </rPh>
    <rPh sb="65" eb="67">
      <t>カイケイ</t>
    </rPh>
    <rPh sb="70" eb="72">
      <t>クリイレ</t>
    </rPh>
    <rPh sb="72" eb="73">
      <t>キン</t>
    </rPh>
    <rPh sb="74" eb="76">
      <t>イゾン</t>
    </rPh>
    <rPh sb="78" eb="80">
      <t>ケイエイ</t>
    </rPh>
    <rPh sb="80" eb="82">
      <t>ジョウキョウ</t>
    </rPh>
    <rPh sb="94" eb="96">
      <t>ビョウショウ</t>
    </rPh>
    <rPh sb="96" eb="99">
      <t>リヨウリツ</t>
    </rPh>
    <rPh sb="108" eb="110">
      <t>シタマワ</t>
    </rPh>
    <rPh sb="111" eb="113">
      <t>ジョウキョウ</t>
    </rPh>
    <rPh sb="117" eb="119">
      <t>ジンコウ</t>
    </rPh>
    <rPh sb="119" eb="121">
      <t>ゲンショウ</t>
    </rPh>
    <rPh sb="122" eb="123">
      <t>スス</t>
    </rPh>
    <rPh sb="124" eb="125">
      <t>ナカ</t>
    </rPh>
    <rPh sb="131" eb="133">
      <t>ニュウイン</t>
    </rPh>
    <rPh sb="134" eb="136">
      <t>ガイライ</t>
    </rPh>
    <rPh sb="136" eb="138">
      <t>カンジャ</t>
    </rPh>
    <rPh sb="138" eb="139">
      <t>スウ</t>
    </rPh>
    <rPh sb="140" eb="142">
      <t>ゾウカ</t>
    </rPh>
    <rPh sb="143" eb="145">
      <t>ビョウショウ</t>
    </rPh>
    <rPh sb="145" eb="148">
      <t>リヨウリツ</t>
    </rPh>
    <rPh sb="149" eb="151">
      <t>カイゼン</t>
    </rPh>
    <rPh sb="152" eb="153">
      <t>ハカ</t>
    </rPh>
    <rPh sb="155" eb="157">
      <t>ケンゼン</t>
    </rPh>
    <rPh sb="158" eb="160">
      <t>ケイエイ</t>
    </rPh>
    <rPh sb="161" eb="162">
      <t>ツト</t>
    </rPh>
    <phoneticPr fontId="19"/>
  </si>
  <si>
    <t>　平成29年度の有形固定資産減価償却率は、53.1％であり、器械備品減価償却率は79.8％に達している。
　医療機器等の機械備品に関しては、法定耐用年数を経過しているものが多くあることから、今後も計画的な機械の更新に努め、病院運営の安定と経営負担の軽減を図る。
　</t>
    <rPh sb="1" eb="3">
      <t>ヘイセイ</t>
    </rPh>
    <rPh sb="5" eb="6">
      <t>ネン</t>
    </rPh>
    <rPh sb="6" eb="7">
      <t>ド</t>
    </rPh>
    <rPh sb="8" eb="10">
      <t>ユウケイ</t>
    </rPh>
    <rPh sb="10" eb="12">
      <t>コテイ</t>
    </rPh>
    <rPh sb="12" eb="14">
      <t>シサン</t>
    </rPh>
    <rPh sb="14" eb="16">
      <t>ゲンカ</t>
    </rPh>
    <rPh sb="16" eb="18">
      <t>ショウキャク</t>
    </rPh>
    <rPh sb="18" eb="19">
      <t>リツ</t>
    </rPh>
    <rPh sb="32" eb="34">
      <t>ビヒン</t>
    </rPh>
    <rPh sb="34" eb="36">
      <t>ゲンカ</t>
    </rPh>
    <rPh sb="36" eb="38">
      <t>ショウキャク</t>
    </rPh>
    <rPh sb="38" eb="39">
      <t>リツ</t>
    </rPh>
    <rPh sb="46" eb="47">
      <t>タッ</t>
    </rPh>
    <rPh sb="54" eb="56">
      <t>イリョウ</t>
    </rPh>
    <rPh sb="56" eb="58">
      <t>キキ</t>
    </rPh>
    <rPh sb="58" eb="59">
      <t>トウ</t>
    </rPh>
    <rPh sb="60" eb="62">
      <t>キカイ</t>
    </rPh>
    <rPh sb="62" eb="64">
      <t>ビヒン</t>
    </rPh>
    <rPh sb="65" eb="66">
      <t>カン</t>
    </rPh>
    <rPh sb="70" eb="72">
      <t>ホウテイ</t>
    </rPh>
    <rPh sb="72" eb="74">
      <t>タイヨウ</t>
    </rPh>
    <rPh sb="74" eb="76">
      <t>ネンスウ</t>
    </rPh>
    <rPh sb="77" eb="79">
      <t>ケイカ</t>
    </rPh>
    <rPh sb="86" eb="87">
      <t>オオ</t>
    </rPh>
    <rPh sb="95" eb="97">
      <t>コンゴ</t>
    </rPh>
    <rPh sb="98" eb="101">
      <t>ケイカクテキ</t>
    </rPh>
    <rPh sb="102" eb="104">
      <t>キカイ</t>
    </rPh>
    <rPh sb="105" eb="107">
      <t>コウシン</t>
    </rPh>
    <rPh sb="108" eb="109">
      <t>ツト</t>
    </rPh>
    <rPh sb="111" eb="113">
      <t>ビョウイン</t>
    </rPh>
    <rPh sb="113" eb="115">
      <t>ウンエイ</t>
    </rPh>
    <rPh sb="116" eb="118">
      <t>アンテイ</t>
    </rPh>
    <rPh sb="119" eb="121">
      <t>ケイエイ</t>
    </rPh>
    <rPh sb="121" eb="123">
      <t>フタン</t>
    </rPh>
    <rPh sb="124" eb="126">
      <t>ケイゲン</t>
    </rPh>
    <rPh sb="127" eb="128">
      <t>ハカ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</si>
</sst>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54.4</c:v>
                </c:pt>
                <c:pt idx="2">
                  <c:v>46.4</c:v>
                </c:pt>
                <c:pt idx="3">
                  <c:v>46.1</c:v>
                </c:pt>
                <c:pt idx="4">
                  <c:v>47.1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6-428E-8F86-7B18A96A9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10592"/>
        <c:axId val="22691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67.400000000000006</c:v>
                </c:pt>
                <c:pt idx="2">
                  <c:v>66.599999999999994</c:v>
                </c:pt>
                <c:pt idx="3">
                  <c:v>66.8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76-428E-8F86-7B18A96A9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10592"/>
        <c:axId val="226912512"/>
      </c:lineChart>
      <c:dateAx>
        <c:axId val="22691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912512"/>
        <c:crosses val="autoZero"/>
        <c:auto val="1"/>
        <c:lblOffset val="100"/>
        <c:baseTimeUnit val="years"/>
      </c:dateAx>
      <c:valAx>
        <c:axId val="22691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6910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9565</c:v>
                </c:pt>
                <c:pt idx="1">
                  <c:v>9369</c:v>
                </c:pt>
                <c:pt idx="2">
                  <c:v>9386</c:v>
                </c:pt>
                <c:pt idx="3">
                  <c:v>9174</c:v>
                </c:pt>
                <c:pt idx="4">
                  <c:v>9043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F6-4460-BED6-180CF33C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14592"/>
        <c:axId val="25401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8603</c:v>
                </c:pt>
                <c:pt idx="1">
                  <c:v>8471</c:v>
                </c:pt>
                <c:pt idx="2">
                  <c:v>8736</c:v>
                </c:pt>
                <c:pt idx="3">
                  <c:v>8797</c:v>
                </c:pt>
                <c:pt idx="4">
                  <c:v>8852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F6-4460-BED6-180CF33C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14592"/>
        <c:axId val="254016512"/>
      </c:lineChart>
      <c:dateAx>
        <c:axId val="25401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16512"/>
        <c:crosses val="autoZero"/>
        <c:auto val="1"/>
        <c:lblOffset val="100"/>
        <c:baseTimeUnit val="years"/>
      </c:dateAx>
      <c:valAx>
        <c:axId val="25401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401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21087</c:v>
                </c:pt>
                <c:pt idx="1">
                  <c:v>21518</c:v>
                </c:pt>
                <c:pt idx="2">
                  <c:v>21189</c:v>
                </c:pt>
                <c:pt idx="3">
                  <c:v>20466</c:v>
                </c:pt>
                <c:pt idx="4">
                  <c:v>19460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C2-4EBC-81A8-F3407ED3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77472"/>
        <c:axId val="25517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23475</c:v>
                </c:pt>
                <c:pt idx="1">
                  <c:v>23857</c:v>
                </c:pt>
                <c:pt idx="2">
                  <c:v>24371</c:v>
                </c:pt>
                <c:pt idx="3">
                  <c:v>24882</c:v>
                </c:pt>
                <c:pt idx="4">
                  <c:v>25249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C2-4EBC-81A8-F3407ED3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77472"/>
        <c:axId val="255179392"/>
      </c:lineChart>
      <c:dateAx>
        <c:axId val="25517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179392"/>
        <c:crosses val="autoZero"/>
        <c:auto val="1"/>
        <c:lblOffset val="100"/>
        <c:baseTimeUnit val="years"/>
      </c:dateAx>
      <c:valAx>
        <c:axId val="25517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517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24-4907-848C-4E7935FD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16704"/>
        <c:axId val="2270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94.9</c:v>
                </c:pt>
                <c:pt idx="2">
                  <c:v>101.2</c:v>
                </c:pt>
                <c:pt idx="3">
                  <c:v>107.2</c:v>
                </c:pt>
                <c:pt idx="4">
                  <c:v>114.4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24-4907-848C-4E7935FD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16704"/>
        <c:axId val="227018624"/>
      </c:lineChart>
      <c:dateAx>
        <c:axId val="22701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18624"/>
        <c:crosses val="autoZero"/>
        <c:auto val="1"/>
        <c:lblOffset val="100"/>
        <c:baseTimeUnit val="years"/>
      </c:dateAx>
      <c:valAx>
        <c:axId val="2270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16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86.9</c:v>
                </c:pt>
                <c:pt idx="2">
                  <c:v>80</c:v>
                </c:pt>
                <c:pt idx="3">
                  <c:v>77.2</c:v>
                </c:pt>
                <c:pt idx="4">
                  <c:v>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A-4479-86C7-D98AF722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44736"/>
        <c:axId val="2270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79.7</c:v>
                </c:pt>
                <c:pt idx="2">
                  <c:v>79.599999999999994</c:v>
                </c:pt>
                <c:pt idx="3">
                  <c:v>77.900000000000006</c:v>
                </c:pt>
                <c:pt idx="4">
                  <c:v>78.099999999999994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A-4479-86C7-D98AF722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44736"/>
        <c:axId val="227059200"/>
      </c:lineChart>
      <c:dateAx>
        <c:axId val="2270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59200"/>
        <c:crosses val="autoZero"/>
        <c:auto val="1"/>
        <c:lblOffset val="100"/>
        <c:baseTimeUnit val="years"/>
      </c:dateAx>
      <c:valAx>
        <c:axId val="22705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44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103</c:v>
                </c:pt>
                <c:pt idx="2">
                  <c:v>100.7</c:v>
                </c:pt>
                <c:pt idx="3">
                  <c:v>100.7</c:v>
                </c:pt>
                <c:pt idx="4">
                  <c:v>100.3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C7-46E4-9F28-9C09D9A6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7600"/>
        <c:axId val="2270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98.5</c:v>
                </c:pt>
                <c:pt idx="2">
                  <c:v>98</c:v>
                </c:pt>
                <c:pt idx="3">
                  <c:v>98.4</c:v>
                </c:pt>
                <c:pt idx="4">
                  <c:v>98.2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C7-46E4-9F28-9C09D9A6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7600"/>
        <c:axId val="227099776"/>
      </c:lineChart>
      <c:dateAx>
        <c:axId val="22709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99776"/>
        <c:crosses val="autoZero"/>
        <c:auto val="1"/>
        <c:lblOffset val="100"/>
        <c:baseTimeUnit val="years"/>
      </c:dateAx>
      <c:valAx>
        <c:axId val="2270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709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45.2</c:v>
                </c:pt>
                <c:pt idx="2">
                  <c:v>48.4</c:v>
                </c:pt>
                <c:pt idx="3">
                  <c:v>51.3</c:v>
                </c:pt>
                <c:pt idx="4">
                  <c:v>53.1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6C-4D4D-B37A-21486250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38176"/>
        <c:axId val="2285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52.4</c:v>
                </c:pt>
                <c:pt idx="2">
                  <c:v>52.6</c:v>
                </c:pt>
                <c:pt idx="3">
                  <c:v>54.2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6C-4D4D-B37A-21486250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38176"/>
        <c:axId val="228586240"/>
      </c:lineChart>
      <c:dateAx>
        <c:axId val="22713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86240"/>
        <c:crosses val="autoZero"/>
        <c:auto val="1"/>
        <c:lblOffset val="100"/>
        <c:baseTimeUnit val="years"/>
      </c:dateAx>
      <c:valAx>
        <c:axId val="2285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13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78.8</c:v>
                </c:pt>
                <c:pt idx="2">
                  <c:v>82.6</c:v>
                </c:pt>
                <c:pt idx="3">
                  <c:v>85.8</c:v>
                </c:pt>
                <c:pt idx="4">
                  <c:v>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0-446F-A0F5-DF185E150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34432"/>
        <c:axId val="25388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68.900000000000006</c:v>
                </c:pt>
                <c:pt idx="2">
                  <c:v>68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0-446F-A0F5-DF185E150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34432"/>
        <c:axId val="253887232"/>
      </c:lineChart>
      <c:dateAx>
        <c:axId val="23363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87232"/>
        <c:crosses val="autoZero"/>
        <c:auto val="1"/>
        <c:lblOffset val="100"/>
        <c:baseTimeUnit val="years"/>
      </c:dateAx>
      <c:valAx>
        <c:axId val="25388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3634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31363540</c:v>
                </c:pt>
                <c:pt idx="1">
                  <c:v>31514700</c:v>
                </c:pt>
                <c:pt idx="2">
                  <c:v>31598260</c:v>
                </c:pt>
                <c:pt idx="3">
                  <c:v>31665900</c:v>
                </c:pt>
                <c:pt idx="4">
                  <c:v>31725160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C4-4DB2-82FF-2850E662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05152"/>
        <c:axId val="25390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34462126</c:v>
                </c:pt>
                <c:pt idx="1">
                  <c:v>34878088</c:v>
                </c:pt>
                <c:pt idx="2">
                  <c:v>36094355</c:v>
                </c:pt>
                <c:pt idx="3">
                  <c:v>36941419</c:v>
                </c:pt>
                <c:pt idx="4">
                  <c:v>38480542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C4-4DB2-82FF-2850E662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05152"/>
        <c:axId val="253907328"/>
      </c:lineChart>
      <c:dateAx>
        <c:axId val="2539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907328"/>
        <c:crosses val="autoZero"/>
        <c:auto val="1"/>
        <c:lblOffset val="100"/>
        <c:baseTimeUnit val="years"/>
      </c:dateAx>
      <c:valAx>
        <c:axId val="25390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390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26.8</c:v>
                </c:pt>
                <c:pt idx="2">
                  <c:v>27.6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BE-49D4-A7C9-BA373C8D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33440"/>
        <c:axId val="25394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17.399999999999999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BE-49D4-A7C9-BA373C8D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33440"/>
        <c:axId val="253947904"/>
      </c:lineChart>
      <c:dateAx>
        <c:axId val="2539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947904"/>
        <c:crosses val="autoZero"/>
        <c:auto val="1"/>
        <c:lblOffset val="100"/>
        <c:baseTimeUnit val="years"/>
      </c:dateAx>
      <c:valAx>
        <c:axId val="25394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393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60.3</c:v>
                </c:pt>
                <c:pt idx="2">
                  <c:v>63.8</c:v>
                </c:pt>
                <c:pt idx="3">
                  <c:v>67.8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BD-4051-B242-BD868FD88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57632"/>
        <c:axId val="2539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67.5</c:v>
                </c:pt>
                <c:pt idx="2">
                  <c:v>67.5</c:v>
                </c:pt>
                <c:pt idx="3">
                  <c:v>69.5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BD-4051-B242-BD868FD88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57632"/>
        <c:axId val="253959552"/>
      </c:lineChart>
      <c:dateAx>
        <c:axId val="2539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959552"/>
        <c:crosses val="autoZero"/>
        <c:auto val="1"/>
        <c:lblOffset val="100"/>
        <c:baseTimeUnit val="years"/>
      </c:dateAx>
      <c:valAx>
        <c:axId val="2539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395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J37" zoomScaleNormal="100" zoomScaleSheetLayoutView="70" workbookViewId="0">
      <selection activeCell="NJ49" sqref="NJ49:NX6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宮崎県日之影町　国保病院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50床以上～100床未満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50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3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50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4121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4378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第２種該当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１０：１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50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50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157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158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100.5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103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100.7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100.7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100.3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83.9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86.9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80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77.2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74.8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0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0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55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54.4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46.4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46.1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47.1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97.7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98.5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98.4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98.2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82.5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79.7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79.599999999999994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77.900000000000006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78.099999999999994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91.2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94.9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101.2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107.2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114.4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68.599999999999994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67.400000000000006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66.599999999999994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66.8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67.900000000000006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159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21087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21518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21189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20466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19460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9565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9369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9386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9174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9043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58.3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60.3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63.8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67.8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71.599999999999994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27.5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26.8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27.6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26.6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26.2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23475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23857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24371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24882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25249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8603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8471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8736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8797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8852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65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67.5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67.5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69.5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70.3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17.899999999999999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17.899999999999999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17.399999999999999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17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156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39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45.2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48.4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51.3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53.1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66.3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78.8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82.6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85.8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79.8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31363540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31514700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31598260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31665900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31725160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43.9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52.6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54.2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53.8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59.1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68.900000000000006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68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34462126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34878088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36094355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36941419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38480542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62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ji96NmIm/S63PGv4bTZbkh+/D3nHEyhZdAm0qVmJVFpDytHMBU63Ox+SWuPEr3b5dkpadiMXVMTzesqOI1VI3w==" saltValue="7Q33iI3aIKuDBVi+nlljoA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79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84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121</v>
      </c>
      <c r="AT5" s="61" t="s">
        <v>122</v>
      </c>
      <c r="AU5" s="61" t="s">
        <v>123</v>
      </c>
      <c r="AV5" s="61" t="s">
        <v>113</v>
      </c>
      <c r="AW5" s="61" t="s">
        <v>124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125</v>
      </c>
      <c r="BE5" s="61" t="s">
        <v>122</v>
      </c>
      <c r="BF5" s="61" t="s">
        <v>126</v>
      </c>
      <c r="BG5" s="61" t="s">
        <v>113</v>
      </c>
      <c r="BH5" s="61" t="s">
        <v>124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127</v>
      </c>
      <c r="BQ5" s="61" t="s">
        <v>128</v>
      </c>
      <c r="BR5" s="61" t="s">
        <v>129</v>
      </c>
      <c r="BS5" s="61" t="s">
        <v>124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127</v>
      </c>
      <c r="CB5" s="61" t="s">
        <v>112</v>
      </c>
      <c r="CC5" s="61" t="s">
        <v>130</v>
      </c>
      <c r="CD5" s="61" t="s">
        <v>124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122</v>
      </c>
      <c r="CM5" s="61" t="s">
        <v>126</v>
      </c>
      <c r="CN5" s="61" t="s">
        <v>113</v>
      </c>
      <c r="CO5" s="61" t="s">
        <v>124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127</v>
      </c>
      <c r="CX5" s="61" t="s">
        <v>131</v>
      </c>
      <c r="CY5" s="61" t="s">
        <v>129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127</v>
      </c>
      <c r="DI5" s="61" t="s">
        <v>126</v>
      </c>
      <c r="DJ5" s="61" t="s">
        <v>113</v>
      </c>
      <c r="DK5" s="61" t="s">
        <v>124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132</v>
      </c>
      <c r="DS5" s="61" t="s">
        <v>127</v>
      </c>
      <c r="DT5" s="61" t="s">
        <v>112</v>
      </c>
      <c r="DU5" s="61" t="s">
        <v>129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127</v>
      </c>
      <c r="EE5" s="61" t="s">
        <v>126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133</v>
      </c>
      <c r="EN5" s="61" t="s">
        <v>121</v>
      </c>
      <c r="EO5" s="61" t="s">
        <v>122</v>
      </c>
      <c r="EP5" s="61" t="s">
        <v>126</v>
      </c>
      <c r="EQ5" s="61" t="s">
        <v>113</v>
      </c>
      <c r="ER5" s="61" t="s">
        <v>124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134</v>
      </c>
      <c r="B6" s="62">
        <f>B8</f>
        <v>2017</v>
      </c>
      <c r="C6" s="62">
        <f t="shared" ref="C6:M6" si="2">C8</f>
        <v>454427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宮崎県日之影町　国保病院</v>
      </c>
      <c r="I6" s="139"/>
      <c r="J6" s="14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50床以上～100床未満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3</v>
      </c>
      <c r="R6" s="62" t="str">
        <f t="shared" si="3"/>
        <v>-</v>
      </c>
      <c r="S6" s="62" t="str">
        <f t="shared" si="3"/>
        <v>訓</v>
      </c>
      <c r="T6" s="62" t="str">
        <f t="shared" si="3"/>
        <v>救</v>
      </c>
      <c r="U6" s="63">
        <f>U8</f>
        <v>4121</v>
      </c>
      <c r="V6" s="63">
        <f>V8</f>
        <v>4378</v>
      </c>
      <c r="W6" s="62" t="str">
        <f>W8</f>
        <v>第２種該当</v>
      </c>
      <c r="X6" s="62" t="str">
        <f t="shared" si="3"/>
        <v>１０：１</v>
      </c>
      <c r="Y6" s="63">
        <f t="shared" si="3"/>
        <v>50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50</v>
      </c>
      <c r="AE6" s="63">
        <f t="shared" si="3"/>
        <v>50</v>
      </c>
      <c r="AF6" s="63" t="str">
        <f t="shared" si="3"/>
        <v>-</v>
      </c>
      <c r="AG6" s="63">
        <f t="shared" si="3"/>
        <v>50</v>
      </c>
      <c r="AH6" s="64">
        <f>IF(AH8="-",NA(),AH8)</f>
        <v>100.5</v>
      </c>
      <c r="AI6" s="64">
        <f t="shared" ref="AI6:AQ6" si="4">IF(AI8="-",NA(),AI8)</f>
        <v>103</v>
      </c>
      <c r="AJ6" s="64">
        <f t="shared" si="4"/>
        <v>100.7</v>
      </c>
      <c r="AK6" s="64">
        <f t="shared" si="4"/>
        <v>100.7</v>
      </c>
      <c r="AL6" s="64">
        <f t="shared" si="4"/>
        <v>100.3</v>
      </c>
      <c r="AM6" s="64">
        <f t="shared" si="4"/>
        <v>97.7</v>
      </c>
      <c r="AN6" s="64">
        <f t="shared" si="4"/>
        <v>98.5</v>
      </c>
      <c r="AO6" s="64">
        <f t="shared" si="4"/>
        <v>98</v>
      </c>
      <c r="AP6" s="64">
        <f t="shared" si="4"/>
        <v>98.4</v>
      </c>
      <c r="AQ6" s="64">
        <f t="shared" si="4"/>
        <v>98.2</v>
      </c>
      <c r="AR6" s="64" t="str">
        <f>IF(AR8="-","【-】","【"&amp;SUBSTITUTE(TEXT(AR8,"#,##0.0"),"-","△")&amp;"】")</f>
        <v>【98.5】</v>
      </c>
      <c r="AS6" s="64">
        <f>IF(AS8="-",NA(),AS8)</f>
        <v>83.9</v>
      </c>
      <c r="AT6" s="64">
        <f t="shared" ref="AT6:BB6" si="5">IF(AT8="-",NA(),AT8)</f>
        <v>86.9</v>
      </c>
      <c r="AU6" s="64">
        <f t="shared" si="5"/>
        <v>80</v>
      </c>
      <c r="AV6" s="64">
        <f t="shared" si="5"/>
        <v>77.2</v>
      </c>
      <c r="AW6" s="64">
        <f t="shared" si="5"/>
        <v>74.8</v>
      </c>
      <c r="AX6" s="64">
        <f t="shared" si="5"/>
        <v>82.5</v>
      </c>
      <c r="AY6" s="64">
        <f t="shared" si="5"/>
        <v>79.7</v>
      </c>
      <c r="AZ6" s="64">
        <f t="shared" si="5"/>
        <v>79.599999999999994</v>
      </c>
      <c r="BA6" s="64">
        <f t="shared" si="5"/>
        <v>77.900000000000006</v>
      </c>
      <c r="BB6" s="64">
        <f t="shared" si="5"/>
        <v>78.099999999999994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91.2</v>
      </c>
      <c r="BJ6" s="64">
        <f t="shared" si="6"/>
        <v>94.9</v>
      </c>
      <c r="BK6" s="64">
        <f t="shared" si="6"/>
        <v>101.2</v>
      </c>
      <c r="BL6" s="64">
        <f t="shared" si="6"/>
        <v>107.2</v>
      </c>
      <c r="BM6" s="64">
        <f t="shared" si="6"/>
        <v>114.4</v>
      </c>
      <c r="BN6" s="64" t="str">
        <f>IF(BN8="-","【-】","【"&amp;SUBSTITUTE(TEXT(BN8,"#,##0.0"),"-","△")&amp;"】")</f>
        <v>【64.7】</v>
      </c>
      <c r="BO6" s="64">
        <f>IF(BO8="-",NA(),BO8)</f>
        <v>55</v>
      </c>
      <c r="BP6" s="64">
        <f t="shared" ref="BP6:BX6" si="7">IF(BP8="-",NA(),BP8)</f>
        <v>54.4</v>
      </c>
      <c r="BQ6" s="64">
        <f t="shared" si="7"/>
        <v>46.4</v>
      </c>
      <c r="BR6" s="64">
        <f t="shared" si="7"/>
        <v>46.1</v>
      </c>
      <c r="BS6" s="64">
        <f t="shared" si="7"/>
        <v>47.1</v>
      </c>
      <c r="BT6" s="64">
        <f t="shared" si="7"/>
        <v>68.599999999999994</v>
      </c>
      <c r="BU6" s="64">
        <f t="shared" si="7"/>
        <v>67.400000000000006</v>
      </c>
      <c r="BV6" s="64">
        <f t="shared" si="7"/>
        <v>66.599999999999994</v>
      </c>
      <c r="BW6" s="64">
        <f t="shared" si="7"/>
        <v>66.8</v>
      </c>
      <c r="BX6" s="64">
        <f t="shared" si="7"/>
        <v>67.900000000000006</v>
      </c>
      <c r="BY6" s="64" t="str">
        <f>IF(BY8="-","【-】","【"&amp;SUBSTITUTE(TEXT(BY8,"#,##0.0"),"-","△")&amp;"】")</f>
        <v>【74.8】</v>
      </c>
      <c r="BZ6" s="65">
        <f>IF(BZ8="-",NA(),BZ8)</f>
        <v>21087</v>
      </c>
      <c r="CA6" s="65">
        <f t="shared" ref="CA6:CI6" si="8">IF(CA8="-",NA(),CA8)</f>
        <v>21518</v>
      </c>
      <c r="CB6" s="65">
        <f t="shared" si="8"/>
        <v>21189</v>
      </c>
      <c r="CC6" s="65">
        <f t="shared" si="8"/>
        <v>20466</v>
      </c>
      <c r="CD6" s="65">
        <f t="shared" si="8"/>
        <v>19460</v>
      </c>
      <c r="CE6" s="65">
        <f t="shared" si="8"/>
        <v>23475</v>
      </c>
      <c r="CF6" s="65">
        <f t="shared" si="8"/>
        <v>23857</v>
      </c>
      <c r="CG6" s="65">
        <f t="shared" si="8"/>
        <v>24371</v>
      </c>
      <c r="CH6" s="65">
        <f t="shared" si="8"/>
        <v>24882</v>
      </c>
      <c r="CI6" s="65">
        <f t="shared" si="8"/>
        <v>25249</v>
      </c>
      <c r="CJ6" s="64" t="str">
        <f>IF(CJ8="-","【-】","【"&amp;SUBSTITUTE(TEXT(CJ8,"#,##0"),"-","△")&amp;"】")</f>
        <v>【50,718】</v>
      </c>
      <c r="CK6" s="65">
        <f>IF(CK8="-",NA(),CK8)</f>
        <v>9565</v>
      </c>
      <c r="CL6" s="65">
        <f t="shared" ref="CL6:CT6" si="9">IF(CL8="-",NA(),CL8)</f>
        <v>9369</v>
      </c>
      <c r="CM6" s="65">
        <f t="shared" si="9"/>
        <v>9386</v>
      </c>
      <c r="CN6" s="65">
        <f t="shared" si="9"/>
        <v>9174</v>
      </c>
      <c r="CO6" s="65">
        <f t="shared" si="9"/>
        <v>9043</v>
      </c>
      <c r="CP6" s="65">
        <f t="shared" si="9"/>
        <v>8603</v>
      </c>
      <c r="CQ6" s="65">
        <f t="shared" si="9"/>
        <v>8471</v>
      </c>
      <c r="CR6" s="65">
        <f t="shared" si="9"/>
        <v>8736</v>
      </c>
      <c r="CS6" s="65">
        <f t="shared" si="9"/>
        <v>8797</v>
      </c>
      <c r="CT6" s="65">
        <f t="shared" si="9"/>
        <v>8852</v>
      </c>
      <c r="CU6" s="64" t="str">
        <f>IF(CU8="-","【-】","【"&amp;SUBSTITUTE(TEXT(CU8,"#,##0"),"-","△")&amp;"】")</f>
        <v>【14,202】</v>
      </c>
      <c r="CV6" s="64">
        <f>IF(CV8="-",NA(),CV8)</f>
        <v>58.3</v>
      </c>
      <c r="CW6" s="64">
        <f t="shared" ref="CW6:DE6" si="10">IF(CW8="-",NA(),CW8)</f>
        <v>60.3</v>
      </c>
      <c r="CX6" s="64">
        <f t="shared" si="10"/>
        <v>63.8</v>
      </c>
      <c r="CY6" s="64">
        <f t="shared" si="10"/>
        <v>67.8</v>
      </c>
      <c r="CZ6" s="64">
        <f t="shared" si="10"/>
        <v>71.599999999999994</v>
      </c>
      <c r="DA6" s="64">
        <f t="shared" si="10"/>
        <v>65</v>
      </c>
      <c r="DB6" s="64">
        <f t="shared" si="10"/>
        <v>67.5</v>
      </c>
      <c r="DC6" s="64">
        <f t="shared" si="10"/>
        <v>67.5</v>
      </c>
      <c r="DD6" s="64">
        <f t="shared" si="10"/>
        <v>69.5</v>
      </c>
      <c r="DE6" s="64">
        <f t="shared" si="10"/>
        <v>70.3</v>
      </c>
      <c r="DF6" s="64" t="str">
        <f>IF(DF8="-","【-】","【"&amp;SUBSTITUTE(TEXT(DF8,"#,##0.0"),"-","△")&amp;"】")</f>
        <v>【55.0】</v>
      </c>
      <c r="DG6" s="64">
        <f>IF(DG8="-",NA(),DG8)</f>
        <v>27.5</v>
      </c>
      <c r="DH6" s="64">
        <f t="shared" ref="DH6:DP6" si="11">IF(DH8="-",NA(),DH8)</f>
        <v>26.8</v>
      </c>
      <c r="DI6" s="64">
        <f t="shared" si="11"/>
        <v>27.6</v>
      </c>
      <c r="DJ6" s="64">
        <f t="shared" si="11"/>
        <v>26.6</v>
      </c>
      <c r="DK6" s="64">
        <f t="shared" si="11"/>
        <v>26.2</v>
      </c>
      <c r="DL6" s="64">
        <f t="shared" si="11"/>
        <v>19</v>
      </c>
      <c r="DM6" s="64">
        <f t="shared" si="11"/>
        <v>17.899999999999999</v>
      </c>
      <c r="DN6" s="64">
        <f t="shared" si="11"/>
        <v>17.899999999999999</v>
      </c>
      <c r="DO6" s="64">
        <f t="shared" si="11"/>
        <v>17.399999999999999</v>
      </c>
      <c r="DP6" s="64">
        <f t="shared" si="11"/>
        <v>17</v>
      </c>
      <c r="DQ6" s="64" t="str">
        <f>IF(DQ8="-","【-】","【"&amp;SUBSTITUTE(TEXT(DQ8,"#,##0.0"),"-","△")&amp;"】")</f>
        <v>【24.3】</v>
      </c>
      <c r="DR6" s="64">
        <f>IF(DR8="-",NA(),DR8)</f>
        <v>39</v>
      </c>
      <c r="DS6" s="64">
        <f t="shared" ref="DS6:EA6" si="12">IF(DS8="-",NA(),DS8)</f>
        <v>45.2</v>
      </c>
      <c r="DT6" s="64">
        <f t="shared" si="12"/>
        <v>48.4</v>
      </c>
      <c r="DU6" s="64">
        <f t="shared" si="12"/>
        <v>51.3</v>
      </c>
      <c r="DV6" s="64">
        <f t="shared" si="12"/>
        <v>53.1</v>
      </c>
      <c r="DW6" s="64">
        <f t="shared" si="12"/>
        <v>43.9</v>
      </c>
      <c r="DX6" s="64">
        <f t="shared" si="12"/>
        <v>52.4</v>
      </c>
      <c r="DY6" s="64">
        <f t="shared" si="12"/>
        <v>52.6</v>
      </c>
      <c r="DZ6" s="64">
        <f t="shared" si="12"/>
        <v>54.2</v>
      </c>
      <c r="EA6" s="64">
        <f t="shared" si="12"/>
        <v>53.8</v>
      </c>
      <c r="EB6" s="64" t="str">
        <f>IF(EB8="-","【-】","【"&amp;SUBSTITUTE(TEXT(EB8,"#,##0.0"),"-","△")&amp;"】")</f>
        <v>【51.6】</v>
      </c>
      <c r="EC6" s="64">
        <f>IF(EC8="-",NA(),EC8)</f>
        <v>66.3</v>
      </c>
      <c r="ED6" s="64">
        <f t="shared" ref="ED6:EL6" si="13">IF(ED8="-",NA(),ED8)</f>
        <v>78.8</v>
      </c>
      <c r="EE6" s="64">
        <f t="shared" si="13"/>
        <v>82.6</v>
      </c>
      <c r="EF6" s="64">
        <f t="shared" si="13"/>
        <v>85.8</v>
      </c>
      <c r="EG6" s="64">
        <f t="shared" si="13"/>
        <v>79.8</v>
      </c>
      <c r="EH6" s="64">
        <f t="shared" si="13"/>
        <v>59.1</v>
      </c>
      <c r="EI6" s="64">
        <f t="shared" si="13"/>
        <v>68.900000000000006</v>
      </c>
      <c r="EJ6" s="64">
        <f t="shared" si="13"/>
        <v>68</v>
      </c>
      <c r="EK6" s="64">
        <f t="shared" si="13"/>
        <v>70</v>
      </c>
      <c r="EL6" s="64">
        <f t="shared" si="13"/>
        <v>71</v>
      </c>
      <c r="EM6" s="64" t="str">
        <f>IF(EM8="-","【-】","【"&amp;SUBSTITUTE(TEXT(EM8,"#,##0.0"),"-","△")&amp;"】")</f>
        <v>【67.6】</v>
      </c>
      <c r="EN6" s="65">
        <f>IF(EN8="-",NA(),EN8)</f>
        <v>31363540</v>
      </c>
      <c r="EO6" s="65">
        <f t="shared" ref="EO6:EW6" si="14">IF(EO8="-",NA(),EO8)</f>
        <v>31514700</v>
      </c>
      <c r="EP6" s="65">
        <f t="shared" si="14"/>
        <v>31598260</v>
      </c>
      <c r="EQ6" s="65">
        <f t="shared" si="14"/>
        <v>31665900</v>
      </c>
      <c r="ER6" s="65">
        <f t="shared" si="14"/>
        <v>31725160</v>
      </c>
      <c r="ES6" s="65">
        <f t="shared" si="14"/>
        <v>34462126</v>
      </c>
      <c r="ET6" s="65">
        <f t="shared" si="14"/>
        <v>34878088</v>
      </c>
      <c r="EU6" s="65">
        <f t="shared" si="14"/>
        <v>36094355</v>
      </c>
      <c r="EV6" s="65">
        <f t="shared" si="14"/>
        <v>36941419</v>
      </c>
      <c r="EW6" s="65">
        <f t="shared" si="14"/>
        <v>38480542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135</v>
      </c>
      <c r="B7" s="62">
        <f t="shared" ref="B7:AG7" si="15">B8</f>
        <v>2017</v>
      </c>
      <c r="C7" s="62">
        <f t="shared" si="15"/>
        <v>454427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50床以上～100床未満</v>
      </c>
      <c r="O7" s="62" t="str">
        <f>O8</f>
        <v>非設置</v>
      </c>
      <c r="P7" s="62" t="str">
        <f>P8</f>
        <v>直営</v>
      </c>
      <c r="Q7" s="63">
        <f t="shared" si="15"/>
        <v>3</v>
      </c>
      <c r="R7" s="62" t="str">
        <f t="shared" si="15"/>
        <v>-</v>
      </c>
      <c r="S7" s="62" t="str">
        <f t="shared" si="15"/>
        <v>訓</v>
      </c>
      <c r="T7" s="62" t="str">
        <f t="shared" si="15"/>
        <v>救</v>
      </c>
      <c r="U7" s="63">
        <f>U8</f>
        <v>4121</v>
      </c>
      <c r="V7" s="63">
        <f>V8</f>
        <v>4378</v>
      </c>
      <c r="W7" s="62" t="str">
        <f>W8</f>
        <v>第２種該当</v>
      </c>
      <c r="X7" s="62" t="str">
        <f t="shared" si="15"/>
        <v>１０：１</v>
      </c>
      <c r="Y7" s="63">
        <f t="shared" si="15"/>
        <v>50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50</v>
      </c>
      <c r="AE7" s="63">
        <f t="shared" si="15"/>
        <v>50</v>
      </c>
      <c r="AF7" s="63" t="str">
        <f t="shared" si="15"/>
        <v>-</v>
      </c>
      <c r="AG7" s="63">
        <f t="shared" si="15"/>
        <v>50</v>
      </c>
      <c r="AH7" s="64">
        <f>AH8</f>
        <v>100.5</v>
      </c>
      <c r="AI7" s="64">
        <f t="shared" ref="AI7:AQ7" si="16">AI8</f>
        <v>103</v>
      </c>
      <c r="AJ7" s="64">
        <f t="shared" si="16"/>
        <v>100.7</v>
      </c>
      <c r="AK7" s="64">
        <f t="shared" si="16"/>
        <v>100.7</v>
      </c>
      <c r="AL7" s="64">
        <f t="shared" si="16"/>
        <v>100.3</v>
      </c>
      <c r="AM7" s="64">
        <f t="shared" si="16"/>
        <v>97.7</v>
      </c>
      <c r="AN7" s="64">
        <f t="shared" si="16"/>
        <v>98.5</v>
      </c>
      <c r="AO7" s="64">
        <f t="shared" si="16"/>
        <v>98</v>
      </c>
      <c r="AP7" s="64">
        <f t="shared" si="16"/>
        <v>98.4</v>
      </c>
      <c r="AQ7" s="64">
        <f t="shared" si="16"/>
        <v>98.2</v>
      </c>
      <c r="AR7" s="64"/>
      <c r="AS7" s="64">
        <f>AS8</f>
        <v>83.9</v>
      </c>
      <c r="AT7" s="64">
        <f t="shared" ref="AT7:BB7" si="17">AT8</f>
        <v>86.9</v>
      </c>
      <c r="AU7" s="64">
        <f t="shared" si="17"/>
        <v>80</v>
      </c>
      <c r="AV7" s="64">
        <f t="shared" si="17"/>
        <v>77.2</v>
      </c>
      <c r="AW7" s="64">
        <f t="shared" si="17"/>
        <v>74.8</v>
      </c>
      <c r="AX7" s="64">
        <f t="shared" si="17"/>
        <v>82.5</v>
      </c>
      <c r="AY7" s="64">
        <f t="shared" si="17"/>
        <v>79.7</v>
      </c>
      <c r="AZ7" s="64">
        <f t="shared" si="17"/>
        <v>79.599999999999994</v>
      </c>
      <c r="BA7" s="64">
        <f t="shared" si="17"/>
        <v>77.900000000000006</v>
      </c>
      <c r="BB7" s="64">
        <f t="shared" si="17"/>
        <v>78.099999999999994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91.2</v>
      </c>
      <c r="BJ7" s="64">
        <f t="shared" si="18"/>
        <v>94.9</v>
      </c>
      <c r="BK7" s="64">
        <f t="shared" si="18"/>
        <v>101.2</v>
      </c>
      <c r="BL7" s="64">
        <f t="shared" si="18"/>
        <v>107.2</v>
      </c>
      <c r="BM7" s="64">
        <f t="shared" si="18"/>
        <v>114.4</v>
      </c>
      <c r="BN7" s="64"/>
      <c r="BO7" s="64">
        <f>BO8</f>
        <v>55</v>
      </c>
      <c r="BP7" s="64">
        <f t="shared" ref="BP7:BX7" si="19">BP8</f>
        <v>54.4</v>
      </c>
      <c r="BQ7" s="64">
        <f t="shared" si="19"/>
        <v>46.4</v>
      </c>
      <c r="BR7" s="64">
        <f t="shared" si="19"/>
        <v>46.1</v>
      </c>
      <c r="BS7" s="64">
        <f t="shared" si="19"/>
        <v>47.1</v>
      </c>
      <c r="BT7" s="64">
        <f t="shared" si="19"/>
        <v>68.599999999999994</v>
      </c>
      <c r="BU7" s="64">
        <f t="shared" si="19"/>
        <v>67.400000000000006</v>
      </c>
      <c r="BV7" s="64">
        <f t="shared" si="19"/>
        <v>66.599999999999994</v>
      </c>
      <c r="BW7" s="64">
        <f t="shared" si="19"/>
        <v>66.8</v>
      </c>
      <c r="BX7" s="64">
        <f t="shared" si="19"/>
        <v>67.900000000000006</v>
      </c>
      <c r="BY7" s="64"/>
      <c r="BZ7" s="65">
        <f>BZ8</f>
        <v>21087</v>
      </c>
      <c r="CA7" s="65">
        <f t="shared" ref="CA7:CI7" si="20">CA8</f>
        <v>21518</v>
      </c>
      <c r="CB7" s="65">
        <f t="shared" si="20"/>
        <v>21189</v>
      </c>
      <c r="CC7" s="65">
        <f t="shared" si="20"/>
        <v>20466</v>
      </c>
      <c r="CD7" s="65">
        <f t="shared" si="20"/>
        <v>19460</v>
      </c>
      <c r="CE7" s="65">
        <f t="shared" si="20"/>
        <v>23475</v>
      </c>
      <c r="CF7" s="65">
        <f t="shared" si="20"/>
        <v>23857</v>
      </c>
      <c r="CG7" s="65">
        <f t="shared" si="20"/>
        <v>24371</v>
      </c>
      <c r="CH7" s="65">
        <f t="shared" si="20"/>
        <v>24882</v>
      </c>
      <c r="CI7" s="65">
        <f t="shared" si="20"/>
        <v>25249</v>
      </c>
      <c r="CJ7" s="64"/>
      <c r="CK7" s="65">
        <f>CK8</f>
        <v>9565</v>
      </c>
      <c r="CL7" s="65">
        <f t="shared" ref="CL7:CT7" si="21">CL8</f>
        <v>9369</v>
      </c>
      <c r="CM7" s="65">
        <f t="shared" si="21"/>
        <v>9386</v>
      </c>
      <c r="CN7" s="65">
        <f t="shared" si="21"/>
        <v>9174</v>
      </c>
      <c r="CO7" s="65">
        <f t="shared" si="21"/>
        <v>9043</v>
      </c>
      <c r="CP7" s="65">
        <f t="shared" si="21"/>
        <v>8603</v>
      </c>
      <c r="CQ7" s="65">
        <f t="shared" si="21"/>
        <v>8471</v>
      </c>
      <c r="CR7" s="65">
        <f t="shared" si="21"/>
        <v>8736</v>
      </c>
      <c r="CS7" s="65">
        <f t="shared" si="21"/>
        <v>8797</v>
      </c>
      <c r="CT7" s="65">
        <f t="shared" si="21"/>
        <v>8852</v>
      </c>
      <c r="CU7" s="64"/>
      <c r="CV7" s="64">
        <f>CV8</f>
        <v>58.3</v>
      </c>
      <c r="CW7" s="64">
        <f t="shared" ref="CW7:DE7" si="22">CW8</f>
        <v>60.3</v>
      </c>
      <c r="CX7" s="64">
        <f t="shared" si="22"/>
        <v>63.8</v>
      </c>
      <c r="CY7" s="64">
        <f t="shared" si="22"/>
        <v>67.8</v>
      </c>
      <c r="CZ7" s="64">
        <f t="shared" si="22"/>
        <v>71.599999999999994</v>
      </c>
      <c r="DA7" s="64">
        <f t="shared" si="22"/>
        <v>65</v>
      </c>
      <c r="DB7" s="64">
        <f t="shared" si="22"/>
        <v>67.5</v>
      </c>
      <c r="DC7" s="64">
        <f t="shared" si="22"/>
        <v>67.5</v>
      </c>
      <c r="DD7" s="64">
        <f t="shared" si="22"/>
        <v>69.5</v>
      </c>
      <c r="DE7" s="64">
        <f t="shared" si="22"/>
        <v>70.3</v>
      </c>
      <c r="DF7" s="64"/>
      <c r="DG7" s="64">
        <f>DG8</f>
        <v>27.5</v>
      </c>
      <c r="DH7" s="64">
        <f t="shared" ref="DH7:DP7" si="23">DH8</f>
        <v>26.8</v>
      </c>
      <c r="DI7" s="64">
        <f t="shared" si="23"/>
        <v>27.6</v>
      </c>
      <c r="DJ7" s="64">
        <f t="shared" si="23"/>
        <v>26.6</v>
      </c>
      <c r="DK7" s="64">
        <f t="shared" si="23"/>
        <v>26.2</v>
      </c>
      <c r="DL7" s="64">
        <f t="shared" si="23"/>
        <v>19</v>
      </c>
      <c r="DM7" s="64">
        <f t="shared" si="23"/>
        <v>17.899999999999999</v>
      </c>
      <c r="DN7" s="64">
        <f t="shared" si="23"/>
        <v>17.899999999999999</v>
      </c>
      <c r="DO7" s="64">
        <f t="shared" si="23"/>
        <v>17.399999999999999</v>
      </c>
      <c r="DP7" s="64">
        <f t="shared" si="23"/>
        <v>17</v>
      </c>
      <c r="DQ7" s="64"/>
      <c r="DR7" s="64">
        <f>DR8</f>
        <v>39</v>
      </c>
      <c r="DS7" s="64">
        <f t="shared" ref="DS7:EA7" si="24">DS8</f>
        <v>45.2</v>
      </c>
      <c r="DT7" s="64">
        <f t="shared" si="24"/>
        <v>48.4</v>
      </c>
      <c r="DU7" s="64">
        <f t="shared" si="24"/>
        <v>51.3</v>
      </c>
      <c r="DV7" s="64">
        <f t="shared" si="24"/>
        <v>53.1</v>
      </c>
      <c r="DW7" s="64">
        <f t="shared" si="24"/>
        <v>43.9</v>
      </c>
      <c r="DX7" s="64">
        <f t="shared" si="24"/>
        <v>52.4</v>
      </c>
      <c r="DY7" s="64">
        <f t="shared" si="24"/>
        <v>52.6</v>
      </c>
      <c r="DZ7" s="64">
        <f t="shared" si="24"/>
        <v>54.2</v>
      </c>
      <c r="EA7" s="64">
        <f t="shared" si="24"/>
        <v>53.8</v>
      </c>
      <c r="EB7" s="64"/>
      <c r="EC7" s="64">
        <f>EC8</f>
        <v>66.3</v>
      </c>
      <c r="ED7" s="64">
        <f t="shared" ref="ED7:EL7" si="25">ED8</f>
        <v>78.8</v>
      </c>
      <c r="EE7" s="64">
        <f t="shared" si="25"/>
        <v>82.6</v>
      </c>
      <c r="EF7" s="64">
        <f t="shared" si="25"/>
        <v>85.8</v>
      </c>
      <c r="EG7" s="64">
        <f t="shared" si="25"/>
        <v>79.8</v>
      </c>
      <c r="EH7" s="64">
        <f t="shared" si="25"/>
        <v>59.1</v>
      </c>
      <c r="EI7" s="64">
        <f t="shared" si="25"/>
        <v>68.900000000000006</v>
      </c>
      <c r="EJ7" s="64">
        <f t="shared" si="25"/>
        <v>68</v>
      </c>
      <c r="EK7" s="64">
        <f t="shared" si="25"/>
        <v>70</v>
      </c>
      <c r="EL7" s="64">
        <f t="shared" si="25"/>
        <v>71</v>
      </c>
      <c r="EM7" s="64"/>
      <c r="EN7" s="65">
        <f>EN8</f>
        <v>31363540</v>
      </c>
      <c r="EO7" s="65">
        <f t="shared" ref="EO7:EW7" si="26">EO8</f>
        <v>31514700</v>
      </c>
      <c r="EP7" s="65">
        <f t="shared" si="26"/>
        <v>31598260</v>
      </c>
      <c r="EQ7" s="65">
        <f t="shared" si="26"/>
        <v>31665900</v>
      </c>
      <c r="ER7" s="65">
        <f t="shared" si="26"/>
        <v>31725160</v>
      </c>
      <c r="ES7" s="65">
        <f t="shared" si="26"/>
        <v>34462126</v>
      </c>
      <c r="ET7" s="65">
        <f t="shared" si="26"/>
        <v>34878088</v>
      </c>
      <c r="EU7" s="65">
        <f t="shared" si="26"/>
        <v>36094355</v>
      </c>
      <c r="EV7" s="65">
        <f t="shared" si="26"/>
        <v>36941419</v>
      </c>
      <c r="EW7" s="65">
        <f t="shared" si="26"/>
        <v>38480542</v>
      </c>
      <c r="EX7" s="65"/>
    </row>
    <row r="8" spans="1:154" s="66" customFormat="1">
      <c r="A8" s="47"/>
      <c r="B8" s="67">
        <v>2017</v>
      </c>
      <c r="C8" s="67">
        <v>454427</v>
      </c>
      <c r="D8" s="67">
        <v>46</v>
      </c>
      <c r="E8" s="67">
        <v>6</v>
      </c>
      <c r="F8" s="67">
        <v>0</v>
      </c>
      <c r="G8" s="67">
        <v>1</v>
      </c>
      <c r="H8" s="67" t="s">
        <v>136</v>
      </c>
      <c r="I8" s="67" t="s">
        <v>137</v>
      </c>
      <c r="J8" s="67" t="s">
        <v>138</v>
      </c>
      <c r="K8" s="67" t="s">
        <v>139</v>
      </c>
      <c r="L8" s="67" t="s">
        <v>140</v>
      </c>
      <c r="M8" s="67" t="s">
        <v>141</v>
      </c>
      <c r="N8" s="67" t="s">
        <v>142</v>
      </c>
      <c r="O8" s="67" t="s">
        <v>143</v>
      </c>
      <c r="P8" s="67" t="s">
        <v>144</v>
      </c>
      <c r="Q8" s="68">
        <v>3</v>
      </c>
      <c r="R8" s="67" t="s">
        <v>145</v>
      </c>
      <c r="S8" s="67" t="s">
        <v>146</v>
      </c>
      <c r="T8" s="67" t="s">
        <v>147</v>
      </c>
      <c r="U8" s="68">
        <v>4121</v>
      </c>
      <c r="V8" s="68">
        <v>4378</v>
      </c>
      <c r="W8" s="67" t="s">
        <v>148</v>
      </c>
      <c r="X8" s="69" t="s">
        <v>149</v>
      </c>
      <c r="Y8" s="68">
        <v>50</v>
      </c>
      <c r="Z8" s="68" t="s">
        <v>145</v>
      </c>
      <c r="AA8" s="68" t="s">
        <v>145</v>
      </c>
      <c r="AB8" s="68" t="s">
        <v>145</v>
      </c>
      <c r="AC8" s="68" t="s">
        <v>145</v>
      </c>
      <c r="AD8" s="68">
        <v>50</v>
      </c>
      <c r="AE8" s="68">
        <v>50</v>
      </c>
      <c r="AF8" s="68" t="s">
        <v>145</v>
      </c>
      <c r="AG8" s="68">
        <v>50</v>
      </c>
      <c r="AH8" s="70">
        <v>100.5</v>
      </c>
      <c r="AI8" s="70">
        <v>103</v>
      </c>
      <c r="AJ8" s="70">
        <v>100.7</v>
      </c>
      <c r="AK8" s="70">
        <v>100.7</v>
      </c>
      <c r="AL8" s="70">
        <v>100.3</v>
      </c>
      <c r="AM8" s="70">
        <v>97.7</v>
      </c>
      <c r="AN8" s="70">
        <v>98.5</v>
      </c>
      <c r="AO8" s="70">
        <v>98</v>
      </c>
      <c r="AP8" s="70">
        <v>98.4</v>
      </c>
      <c r="AQ8" s="70">
        <v>98.2</v>
      </c>
      <c r="AR8" s="70">
        <v>98.5</v>
      </c>
      <c r="AS8" s="70">
        <v>83.9</v>
      </c>
      <c r="AT8" s="70">
        <v>86.9</v>
      </c>
      <c r="AU8" s="70">
        <v>80</v>
      </c>
      <c r="AV8" s="70">
        <v>77.2</v>
      </c>
      <c r="AW8" s="70">
        <v>74.8</v>
      </c>
      <c r="AX8" s="70">
        <v>82.5</v>
      </c>
      <c r="AY8" s="70">
        <v>79.7</v>
      </c>
      <c r="AZ8" s="70">
        <v>79.599999999999994</v>
      </c>
      <c r="BA8" s="70">
        <v>77.900000000000006</v>
      </c>
      <c r="BB8" s="70">
        <v>78.099999999999994</v>
      </c>
      <c r="BC8" s="70">
        <v>89.7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>
        <v>91.2</v>
      </c>
      <c r="BJ8" s="71">
        <v>94.9</v>
      </c>
      <c r="BK8" s="71">
        <v>101.2</v>
      </c>
      <c r="BL8" s="71">
        <v>107.2</v>
      </c>
      <c r="BM8" s="71">
        <v>114.4</v>
      </c>
      <c r="BN8" s="71">
        <v>64.7</v>
      </c>
      <c r="BO8" s="70">
        <v>55</v>
      </c>
      <c r="BP8" s="70">
        <v>54.4</v>
      </c>
      <c r="BQ8" s="70">
        <v>46.4</v>
      </c>
      <c r="BR8" s="70">
        <v>46.1</v>
      </c>
      <c r="BS8" s="70">
        <v>47.1</v>
      </c>
      <c r="BT8" s="70">
        <v>68.599999999999994</v>
      </c>
      <c r="BU8" s="70">
        <v>67.400000000000006</v>
      </c>
      <c r="BV8" s="70">
        <v>66.599999999999994</v>
      </c>
      <c r="BW8" s="70">
        <v>66.8</v>
      </c>
      <c r="BX8" s="70">
        <v>67.900000000000006</v>
      </c>
      <c r="BY8" s="70">
        <v>74.8</v>
      </c>
      <c r="BZ8" s="71">
        <v>21087</v>
      </c>
      <c r="CA8" s="71">
        <v>21518</v>
      </c>
      <c r="CB8" s="71">
        <v>21189</v>
      </c>
      <c r="CC8" s="71">
        <v>20466</v>
      </c>
      <c r="CD8" s="71">
        <v>19460</v>
      </c>
      <c r="CE8" s="71">
        <v>23475</v>
      </c>
      <c r="CF8" s="71">
        <v>23857</v>
      </c>
      <c r="CG8" s="71">
        <v>24371</v>
      </c>
      <c r="CH8" s="71">
        <v>24882</v>
      </c>
      <c r="CI8" s="71">
        <v>25249</v>
      </c>
      <c r="CJ8" s="70">
        <v>50718</v>
      </c>
      <c r="CK8" s="71">
        <v>9565</v>
      </c>
      <c r="CL8" s="71">
        <v>9369</v>
      </c>
      <c r="CM8" s="71">
        <v>9386</v>
      </c>
      <c r="CN8" s="71">
        <v>9174</v>
      </c>
      <c r="CO8" s="71">
        <v>9043</v>
      </c>
      <c r="CP8" s="71">
        <v>8603</v>
      </c>
      <c r="CQ8" s="71">
        <v>8471</v>
      </c>
      <c r="CR8" s="71">
        <v>8736</v>
      </c>
      <c r="CS8" s="71">
        <v>8797</v>
      </c>
      <c r="CT8" s="71">
        <v>8852</v>
      </c>
      <c r="CU8" s="70">
        <v>14202</v>
      </c>
      <c r="CV8" s="71">
        <v>58.3</v>
      </c>
      <c r="CW8" s="71">
        <v>60.3</v>
      </c>
      <c r="CX8" s="71">
        <v>63.8</v>
      </c>
      <c r="CY8" s="71">
        <v>67.8</v>
      </c>
      <c r="CZ8" s="71">
        <v>71.599999999999994</v>
      </c>
      <c r="DA8" s="71">
        <v>65</v>
      </c>
      <c r="DB8" s="71">
        <v>67.5</v>
      </c>
      <c r="DC8" s="71">
        <v>67.5</v>
      </c>
      <c r="DD8" s="71">
        <v>69.5</v>
      </c>
      <c r="DE8" s="71">
        <v>70.3</v>
      </c>
      <c r="DF8" s="71">
        <v>55</v>
      </c>
      <c r="DG8" s="71">
        <v>27.5</v>
      </c>
      <c r="DH8" s="71">
        <v>26.8</v>
      </c>
      <c r="DI8" s="71">
        <v>27.6</v>
      </c>
      <c r="DJ8" s="71">
        <v>26.6</v>
      </c>
      <c r="DK8" s="71">
        <v>26.2</v>
      </c>
      <c r="DL8" s="71">
        <v>19</v>
      </c>
      <c r="DM8" s="71">
        <v>17.899999999999999</v>
      </c>
      <c r="DN8" s="71">
        <v>17.899999999999999</v>
      </c>
      <c r="DO8" s="71">
        <v>17.399999999999999</v>
      </c>
      <c r="DP8" s="71">
        <v>17</v>
      </c>
      <c r="DQ8" s="71">
        <v>24.3</v>
      </c>
      <c r="DR8" s="70">
        <v>39</v>
      </c>
      <c r="DS8" s="70">
        <v>45.2</v>
      </c>
      <c r="DT8" s="70">
        <v>48.4</v>
      </c>
      <c r="DU8" s="70">
        <v>51.3</v>
      </c>
      <c r="DV8" s="70">
        <v>53.1</v>
      </c>
      <c r="DW8" s="70">
        <v>43.9</v>
      </c>
      <c r="DX8" s="70">
        <v>52.4</v>
      </c>
      <c r="DY8" s="70">
        <v>52.6</v>
      </c>
      <c r="DZ8" s="70">
        <v>54.2</v>
      </c>
      <c r="EA8" s="70">
        <v>53.8</v>
      </c>
      <c r="EB8" s="70">
        <v>51.6</v>
      </c>
      <c r="EC8" s="70">
        <v>66.3</v>
      </c>
      <c r="ED8" s="70">
        <v>78.8</v>
      </c>
      <c r="EE8" s="70">
        <v>82.6</v>
      </c>
      <c r="EF8" s="70">
        <v>85.8</v>
      </c>
      <c r="EG8" s="70">
        <v>79.8</v>
      </c>
      <c r="EH8" s="70">
        <v>59.1</v>
      </c>
      <c r="EI8" s="70">
        <v>68.900000000000006</v>
      </c>
      <c r="EJ8" s="70">
        <v>68</v>
      </c>
      <c r="EK8" s="70">
        <v>70</v>
      </c>
      <c r="EL8" s="70">
        <v>71</v>
      </c>
      <c r="EM8" s="70">
        <v>67.599999999999994</v>
      </c>
      <c r="EN8" s="71">
        <v>31363540</v>
      </c>
      <c r="EO8" s="71">
        <v>31514700</v>
      </c>
      <c r="EP8" s="71">
        <v>31598260</v>
      </c>
      <c r="EQ8" s="71">
        <v>31665900</v>
      </c>
      <c r="ER8" s="71">
        <v>31725160</v>
      </c>
      <c r="ES8" s="71">
        <v>34462126</v>
      </c>
      <c r="ET8" s="71">
        <v>34878088</v>
      </c>
      <c r="EU8" s="71">
        <v>36094355</v>
      </c>
      <c r="EV8" s="71">
        <v>36941419</v>
      </c>
      <c r="EW8" s="71">
        <v>38480542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150</v>
      </c>
      <c r="C10" s="76" t="s">
        <v>151</v>
      </c>
      <c r="D10" s="76" t="s">
        <v>152</v>
      </c>
      <c r="E10" s="76" t="s">
        <v>153</v>
      </c>
      <c r="F10" s="76" t="s">
        <v>154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155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2019-02-07T00:00:48Z</cp:lastPrinted>
  <dcterms:created xsi:type="dcterms:W3CDTF">2018-12-07T10:50:47Z</dcterms:created>
  <dcterms:modified xsi:type="dcterms:W3CDTF">2019-02-25T06:21:02Z</dcterms:modified>
  <cp:category/>
</cp:coreProperties>
</file>