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JtYd7i40vPmKVZUx6w8ShMvq5VihLXXGAVRyimHX02Dow9Qv/SWih6gwdM0irR8ivvq4qS5PqbG8uB0mgijTg==" workbookSaltValue="1TNehLA9XF9FTDfdrCi9gQ==" workbookSpinCount="100000" lockStructure="1"/>
  <bookViews>
    <workbookView xWindow="0" yWindow="0" windowWidth="20730" windowHeight="117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KF56" i="4" s="1"/>
  <c r="DK7" i="5"/>
  <c r="DJ7" i="5"/>
  <c r="DI7" i="5"/>
  <c r="DH7" i="5"/>
  <c r="DG7" i="5"/>
  <c r="DE7" i="5"/>
  <c r="DD7" i="5"/>
  <c r="DC7" i="5"/>
  <c r="DB7" i="5"/>
  <c r="DA7" i="5"/>
  <c r="CZ7" i="5"/>
  <c r="CY7" i="5"/>
  <c r="CX7" i="5"/>
  <c r="CW7" i="5"/>
  <c r="CV7" i="5"/>
  <c r="CT7" i="5"/>
  <c r="CS7" i="5"/>
  <c r="CR7" i="5"/>
  <c r="CQ7" i="5"/>
  <c r="CP7" i="5"/>
  <c r="CO7" i="5"/>
  <c r="CN7" i="5"/>
  <c r="CM7" i="5"/>
  <c r="CL7" i="5"/>
  <c r="CK7" i="5"/>
  <c r="CI7" i="5"/>
  <c r="CH7" i="5"/>
  <c r="BI56" i="4" s="1"/>
  <c r="CG7" i="5"/>
  <c r="CF7" i="5"/>
  <c r="CE7" i="5"/>
  <c r="CD7" i="5"/>
  <c r="CC7" i="5"/>
  <c r="CB7" i="5"/>
  <c r="CA7" i="5"/>
  <c r="BZ7" i="5"/>
  <c r="BX7" i="5"/>
  <c r="MN34" i="4" s="1"/>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JW10" i="4" s="1"/>
  <c r="AB6" i="5"/>
  <c r="ID10" i="4" s="1"/>
  <c r="AA6" i="5"/>
  <c r="Z6" i="5"/>
  <c r="JW8" i="4" s="1"/>
  <c r="Y6" i="5"/>
  <c r="X6" i="5"/>
  <c r="W6" i="5"/>
  <c r="V6" i="5"/>
  <c r="U6" i="5"/>
  <c r="T6" i="5"/>
  <c r="S6" i="5"/>
  <c r="EG10" i="4" s="1"/>
  <c r="R6" i="5"/>
  <c r="Q6" i="5"/>
  <c r="P6" i="5"/>
  <c r="B10" i="4" s="1"/>
  <c r="O6" i="5"/>
  <c r="N6" i="5"/>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LP12" i="4"/>
  <c r="JW12" i="4"/>
  <c r="EG12" i="4"/>
  <c r="CN12" i="4"/>
  <c r="AU12" i="4"/>
  <c r="B12" i="4"/>
  <c r="LP10" i="4"/>
  <c r="FZ10" i="4"/>
  <c r="CN10" i="4"/>
  <c r="AU10" i="4"/>
  <c r="LP8" i="4"/>
  <c r="ID8" i="4"/>
  <c r="FZ8" i="4"/>
  <c r="EG8" i="4"/>
  <c r="AU8" i="4"/>
  <c r="B8" i="4"/>
  <c r="MN54" i="4" l="1"/>
  <c r="MH78" i="4"/>
  <c r="IZ54" i="4"/>
  <c r="IZ32" i="4"/>
  <c r="HM78" i="4"/>
  <c r="FL54" i="4"/>
  <c r="FL32" i="4"/>
  <c r="CS78" i="4"/>
  <c r="BX54" i="4"/>
  <c r="BX32" i="4"/>
  <c r="MN32" i="4"/>
  <c r="C11" i="5"/>
  <c r="D11" i="5"/>
  <c r="E11" i="5"/>
  <c r="B11" i="5"/>
  <c r="KC78" i="4" l="1"/>
  <c r="FH78" i="4"/>
  <c r="DS54" i="4"/>
  <c r="DS32" i="4"/>
  <c r="AE54" i="4"/>
  <c r="AN78" i="4"/>
  <c r="AE32" i="4"/>
  <c r="KU54" i="4"/>
  <c r="KU32" i="4"/>
  <c r="HG54" i="4"/>
  <c r="HG32" i="4"/>
  <c r="KF54" i="4"/>
  <c r="KF32" i="4"/>
  <c r="JJ78" i="4"/>
  <c r="GR54" i="4"/>
  <c r="GR32" i="4"/>
  <c r="DD54" i="4"/>
  <c r="DD32" i="4"/>
  <c r="EO78" i="4"/>
  <c r="U78" i="4"/>
  <c r="P54" i="4"/>
  <c r="P32" i="4"/>
  <c r="BZ78" i="4"/>
  <c r="LY54" i="4"/>
  <c r="LY32" i="4"/>
  <c r="IK54" i="4"/>
  <c r="IK32" i="4"/>
  <c r="BI32" i="4"/>
  <c r="LO78" i="4"/>
  <c r="GT78" i="4"/>
  <c r="EW54" i="4"/>
  <c r="EW32" i="4"/>
  <c r="BI54" i="4"/>
  <c r="GA78" i="4"/>
  <c r="EH54" i="4"/>
  <c r="BG78" i="4"/>
  <c r="AT54" i="4"/>
  <c r="AT32" i="4"/>
  <c r="LJ54" i="4"/>
  <c r="LJ32" i="4"/>
  <c r="EH32" i="4"/>
  <c r="KV78" i="4"/>
  <c r="HV54" i="4"/>
  <c r="HV32" i="4"/>
</calcChain>
</file>

<file path=xl/sharedStrings.xml><?xml version="1.0" encoding="utf-8"?>
<sst xmlns="http://schemas.openxmlformats.org/spreadsheetml/2006/main" count="355" uniqueCount="160">
  <si>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</si>
  <si>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</si>
  <si>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</si>
  <si>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</si>
  <si>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</si>
  <si>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</si>
  <si>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</si>
  <si>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</si>
  <si>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</si>
  <si>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</si>
  <si>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</si>
  <si>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</si>
  <si>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</si>
  <si>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</si>
  <si>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</si>
  <si>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</si>
  <si>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</si>
  <si>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</si>
  <si>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</si>
  <si>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</si>
  <si>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</si>
  <si>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</si>
  <si>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</si>
  <si>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</si>
  <si>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</si>
  <si>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</si>
  <si>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</si>
  <si>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</si>
  <si>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</si>
  <si>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</si>
  <si>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</si>
  <si>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</si>
  <si>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</si>
  <si>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</si>
  <si>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</si>
  <si>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</si>
  <si>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</si>
  <si>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</si>
  <si>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</si>
  <si>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</si>
  <si>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</si>
  <si>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</si>
  <si>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</si>
  <si>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</si>
  <si>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</si>
  <si>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</si>
  <si>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</si>
  <si>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</si>
  <si>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</si>
  <si>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</si>
  <si>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</si>
  <si>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</si>
  <si>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</si>
  <si>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</si>
  <si>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</si>
  <si>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</si>
  <si>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</si>
  <si>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</si>
  <si>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</si>
  <si>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</si>
  <si>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</si>
  <si>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</si>
  <si>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</si>
  <si>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</si>
  <si>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</si>
  <si>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</si>
  <si>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</si>
  <si>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</si>
  <si>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</si>
  <si>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</si>
  <si>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</si>
  <si>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</si>
  <si>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</si>
  <si>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</si>
  <si>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</si>
  <si>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</si>
  <si>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</si>
  <si>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</si>
  <si>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</si>
  <si>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</si>
  <si>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</si>
  <si>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</si>
  <si>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</si>
  <si>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</si>
  <si>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</si>
  <si>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</si>
  <si>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</si>
  <si>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</si>
  <si>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</si>
  <si>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</si>
  <si>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</si>
  <si>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</si>
  <si>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</si>
  <si>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</si>
  <si>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</si>
  <si>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</si>
  <si>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</si>
  <si>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</si>
  <si>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</si>
  <si>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</si>
  <si>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</si>
  <si>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</si>
  <si>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</si>
  <si>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</si>
  <si>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</si>
  <si>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</si>
  <si>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</si>
  <si>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</si>
  <si>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</si>
  <si>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</si>
  <si>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</si>
  <si>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</si>
  <si>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</si>
  <si>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</si>
  <si>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</si>
  <si>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</si>
  <si>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</si>
  <si>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</si>
  <si>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</si>
  <si>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</si>
  <si>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</si>
  <si>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</si>
  <si>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</si>
  <si>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</si>
  <si>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</si>
  <si>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t>
    <phoneticPr fontId="5"/>
  </si>
  <si>
    <t>当該値(N-2)</t>
    <phoneticPr fontId="5"/>
  </si>
  <si>
    <t>当該値(N-1)</t>
    <phoneticPr fontId="5"/>
  </si>
  <si>
    <t>当該値(N-4)</t>
    <phoneticPr fontId="5"/>
  </si>
  <si>
    <t>当該値(N-3)</t>
    <phoneticPr fontId="5"/>
  </si>
  <si>
    <t>当該値(N-1)</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</si>
  <si>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</si>
  <si>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</si>
  <si>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</si>
  <si>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</si>
  <si>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</si>
  <si>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</si>
  <si>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地方独立行政法人西都児湯医療センター</t>
  </si>
  <si>
    <t>西都児湯医療センター</t>
  </si>
  <si>
    <t>地方独立行政法人</t>
  </si>
  <si>
    <t>病院事業</t>
  </si>
  <si>
    <t>一般病院</t>
  </si>
  <si>
    <t>50床以上～100床未満</t>
  </si>
  <si>
    <t>非設置</t>
  </si>
  <si>
    <t>直営</t>
  </si>
  <si>
    <t>-</t>
  </si>
  <si>
    <t>訓</t>
  </si>
  <si>
    <t>救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</si>
  <si>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</si>
  <si>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</si>
  <si>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</si>
  <si>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</si>
  <si>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</si>
  <si>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</si>
  <si>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</si>
  <si>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</si>
  <si>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２８年４月から、地方独立行政法人へ運営形態を変更し、西都市の作成した中期目標に沿った中期計画を立案し、目標達成に向け職員一丸となって運営に取り組んでいる。一般病棟入院基本料７対１を堅持し、高齢化が進む地域住民の急性期医療のニーズに対応した医療の提供を行いつつ、医療機能・患者サービス向上、経営安定のために必要な医療従事者を計画的に採用している。
夜間急病センターは、常勤医師を中心に宮崎大学医学部や周辺医師会などからの協力により、内科・外科を毎日診療できる体制構築に努めている。
患者数は、入院患者、外来患者ともに徐々に増加しており経営状態も安定してきている。
今後の課題として、施設及び機械備品の老朽化や新病院建設に係る費用等、多額の支出を要することが予測されるため、増収対策の検討、業務の質を確保した経費削減を図る必要がある。</t>
    <rPh sb="0" eb="2">
      <t>ヘイセイ</t>
    </rPh>
    <rPh sb="4" eb="5">
      <t>ネン</t>
    </rPh>
    <rPh sb="6" eb="7">
      <t>ガツ</t>
    </rPh>
    <rPh sb="10" eb="12">
      <t>チホウ</t>
    </rPh>
    <rPh sb="12" eb="14">
      <t>ドクリツ</t>
    </rPh>
    <rPh sb="14" eb="16">
      <t>ギョウセイ</t>
    </rPh>
    <rPh sb="16" eb="18">
      <t>ホウジン</t>
    </rPh>
    <rPh sb="19" eb="21">
      <t>ウンエイ</t>
    </rPh>
    <rPh sb="21" eb="23">
      <t>ケイタイ</t>
    </rPh>
    <rPh sb="24" eb="26">
      <t>ヘンコウ</t>
    </rPh>
    <rPh sb="28" eb="31">
      <t>サイトシ</t>
    </rPh>
    <rPh sb="32" eb="34">
      <t>サクセイ</t>
    </rPh>
    <rPh sb="36" eb="38">
      <t>チュウキ</t>
    </rPh>
    <rPh sb="38" eb="40">
      <t>モクヒョウ</t>
    </rPh>
    <rPh sb="41" eb="42">
      <t>ソ</t>
    </rPh>
    <rPh sb="44" eb="46">
      <t>チュウキ</t>
    </rPh>
    <rPh sb="46" eb="48">
      <t>ケイカク</t>
    </rPh>
    <rPh sb="49" eb="51">
      <t>リツアン</t>
    </rPh>
    <rPh sb="53" eb="55">
      <t>モクヒョウ</t>
    </rPh>
    <rPh sb="55" eb="57">
      <t>タッセイ</t>
    </rPh>
    <rPh sb="58" eb="59">
      <t>ム</t>
    </rPh>
    <rPh sb="60" eb="62">
      <t>ショクイン</t>
    </rPh>
    <rPh sb="62" eb="64">
      <t>イチガン</t>
    </rPh>
    <rPh sb="68" eb="70">
      <t>ウンエイ</t>
    </rPh>
    <rPh sb="71" eb="72">
      <t>ト</t>
    </rPh>
    <rPh sb="73" eb="74">
      <t>ク</t>
    </rPh>
    <rPh sb="96" eb="99">
      <t>コウレイカ</t>
    </rPh>
    <rPh sb="100" eb="101">
      <t>スス</t>
    </rPh>
    <rPh sb="102" eb="104">
      <t>チイキ</t>
    </rPh>
    <rPh sb="104" eb="106">
      <t>ジュウミン</t>
    </rPh>
    <rPh sb="107" eb="110">
      <t>キュウセイキ</t>
    </rPh>
    <rPh sb="110" eb="112">
      <t>イリョウ</t>
    </rPh>
    <rPh sb="117" eb="119">
      <t>タイオウ</t>
    </rPh>
    <rPh sb="121" eb="123">
      <t>イリョウ</t>
    </rPh>
    <rPh sb="124" eb="126">
      <t>テイキョウ</t>
    </rPh>
    <rPh sb="127" eb="128">
      <t>オコナ</t>
    </rPh>
    <rPh sb="132" eb="134">
      <t>イリョウ</t>
    </rPh>
    <rPh sb="134" eb="136">
      <t>キノウ</t>
    </rPh>
    <rPh sb="137" eb="139">
      <t>カンジャ</t>
    </rPh>
    <rPh sb="143" eb="145">
      <t>コウジョウ</t>
    </rPh>
    <rPh sb="146" eb="148">
      <t>ケイエイ</t>
    </rPh>
    <rPh sb="148" eb="150">
      <t>アンテイ</t>
    </rPh>
    <rPh sb="154" eb="156">
      <t>ヒツヨウ</t>
    </rPh>
    <rPh sb="157" eb="159">
      <t>イリョウ</t>
    </rPh>
    <rPh sb="159" eb="162">
      <t>ジュウジシャ</t>
    </rPh>
    <rPh sb="163" eb="166">
      <t>ケイカクテキ</t>
    </rPh>
    <rPh sb="167" eb="169">
      <t>サイヨウ</t>
    </rPh>
    <rPh sb="175" eb="177">
      <t>ヤカン</t>
    </rPh>
    <rPh sb="177" eb="179">
      <t>キュウビョウ</t>
    </rPh>
    <rPh sb="185" eb="187">
      <t>ジョウキン</t>
    </rPh>
    <rPh sb="187" eb="189">
      <t>イシ</t>
    </rPh>
    <rPh sb="190" eb="192">
      <t>チュウシン</t>
    </rPh>
    <rPh sb="193" eb="195">
      <t>ミヤザキ</t>
    </rPh>
    <rPh sb="195" eb="197">
      <t>ダイガク</t>
    </rPh>
    <rPh sb="197" eb="199">
      <t>イガク</t>
    </rPh>
    <rPh sb="199" eb="200">
      <t>ブ</t>
    </rPh>
    <rPh sb="201" eb="203">
      <t>シュウヘン</t>
    </rPh>
    <rPh sb="203" eb="206">
      <t>イシカイ</t>
    </rPh>
    <rPh sb="211" eb="213">
      <t>キョウリョク</t>
    </rPh>
    <rPh sb="217" eb="219">
      <t>ナイカ</t>
    </rPh>
    <rPh sb="220" eb="222">
      <t>ゲカ</t>
    </rPh>
    <rPh sb="223" eb="225">
      <t>マイニチ</t>
    </rPh>
    <rPh sb="225" eb="227">
      <t>シンリョウ</t>
    </rPh>
    <rPh sb="230" eb="232">
      <t>タイセイ</t>
    </rPh>
    <rPh sb="232" eb="234">
      <t>コウチク</t>
    </rPh>
    <rPh sb="292" eb="294">
      <t>シセツ</t>
    </rPh>
    <rPh sb="294" eb="295">
      <t>オヨ</t>
    </rPh>
    <rPh sb="296" eb="298">
      <t>キカイ</t>
    </rPh>
    <rPh sb="298" eb="300">
      <t>ビヒン</t>
    </rPh>
    <rPh sb="301" eb="304">
      <t>ロウキュウカ</t>
    </rPh>
    <phoneticPr fontId="19"/>
  </si>
  <si>
    <t>一次救急医療施設、二次救急医療施設、共同利用型開放病院、西都児湯地域の地域災害拠点病院</t>
    <rPh sb="0" eb="2">
      <t>イチジ</t>
    </rPh>
    <rPh sb="2" eb="4">
      <t>キュウキュウ</t>
    </rPh>
    <rPh sb="4" eb="6">
      <t>イリョウ</t>
    </rPh>
    <rPh sb="6" eb="8">
      <t>シセツ</t>
    </rPh>
    <rPh sb="9" eb="11">
      <t>ニジ</t>
    </rPh>
    <rPh sb="11" eb="13">
      <t>キュウキュウ</t>
    </rPh>
    <rPh sb="13" eb="15">
      <t>イリョウ</t>
    </rPh>
    <rPh sb="15" eb="17">
      <t>シセツ</t>
    </rPh>
    <rPh sb="18" eb="20">
      <t>キョウドウ</t>
    </rPh>
    <rPh sb="20" eb="22">
      <t>リヨウ</t>
    </rPh>
    <rPh sb="22" eb="23">
      <t>ガタ</t>
    </rPh>
    <rPh sb="23" eb="25">
      <t>カイホウ</t>
    </rPh>
    <rPh sb="25" eb="27">
      <t>ビョウイン</t>
    </rPh>
    <rPh sb="28" eb="30">
      <t>サイト</t>
    </rPh>
    <rPh sb="30" eb="32">
      <t>コユ</t>
    </rPh>
    <rPh sb="32" eb="34">
      <t>チイキ</t>
    </rPh>
    <rPh sb="35" eb="37">
      <t>チイキ</t>
    </rPh>
    <rPh sb="37" eb="39">
      <t>サイガイ</t>
    </rPh>
    <rPh sb="39" eb="41">
      <t>キョテン</t>
    </rPh>
    <rPh sb="41" eb="43">
      <t>ビョウイン</t>
    </rPh>
    <phoneticPr fontId="19"/>
  </si>
  <si>
    <t>・経常収支比率及び医業収支比率は共に100％以上となっており、健全な経営が維持されていることが示されているが、経営の健全性を維持するためには運営費負担金が不可欠である。
・病床利用率が類似病院平均値より低いのは、許可病床数（91床）比較であるためで、稼働病床数（65床）で算定すると、利用率は84.8％となり、夜間及び休日救急分を考慮するとほぼ満床の状態となっている。
・収益においては、入院、外来共に類似病院平均値を大きく上回っており、安定した収益を確保している。
・人件費については類似病院平均値と比較して、比率は高くはない。しかし、材料費については類似病院平均値より若干効率性の低い値となっている。徹底した価格交渉による材料費の削減に取り組み、単価の上昇を抑えるコスト削減に引き続き務めていく。</t>
    <rPh sb="1" eb="3">
      <t>ケイジョウ</t>
    </rPh>
    <rPh sb="3" eb="5">
      <t>シュウシ</t>
    </rPh>
    <rPh sb="5" eb="7">
      <t>ヒリツ</t>
    </rPh>
    <rPh sb="7" eb="8">
      <t>オヨ</t>
    </rPh>
    <rPh sb="9" eb="11">
      <t>イギョウ</t>
    </rPh>
    <rPh sb="11" eb="13">
      <t>シュウシ</t>
    </rPh>
    <rPh sb="13" eb="15">
      <t>ヒリツ</t>
    </rPh>
    <rPh sb="16" eb="17">
      <t>トモ</t>
    </rPh>
    <rPh sb="22" eb="24">
      <t>イジョウ</t>
    </rPh>
    <rPh sb="31" eb="33">
      <t>ケンゼン</t>
    </rPh>
    <rPh sb="34" eb="36">
      <t>ケイエイ</t>
    </rPh>
    <rPh sb="37" eb="39">
      <t>イジ</t>
    </rPh>
    <rPh sb="47" eb="48">
      <t>シメ</t>
    </rPh>
    <rPh sb="55" eb="57">
      <t>ケイエイ</t>
    </rPh>
    <rPh sb="58" eb="61">
      <t>ケンゼンセイ</t>
    </rPh>
    <rPh sb="62" eb="64">
      <t>イジ</t>
    </rPh>
    <rPh sb="70" eb="73">
      <t>ウンエイヒ</t>
    </rPh>
    <rPh sb="73" eb="76">
      <t>フタンキン</t>
    </rPh>
    <rPh sb="77" eb="80">
      <t>フカケツ</t>
    </rPh>
    <rPh sb="86" eb="88">
      <t>ビョウショウ</t>
    </rPh>
    <rPh sb="88" eb="91">
      <t>リヨウリツ</t>
    </rPh>
    <rPh sb="92" eb="94">
      <t>ルイジ</t>
    </rPh>
    <rPh sb="94" eb="96">
      <t>ビョウイン</t>
    </rPh>
    <rPh sb="96" eb="99">
      <t>ヘイキンチ</t>
    </rPh>
    <rPh sb="101" eb="102">
      <t>ヒク</t>
    </rPh>
    <rPh sb="106" eb="108">
      <t>キョカ</t>
    </rPh>
    <rPh sb="108" eb="111">
      <t>ビョウショウスウ</t>
    </rPh>
    <rPh sb="114" eb="115">
      <t>ショウ</t>
    </rPh>
    <rPh sb="116" eb="118">
      <t>ヒカク</t>
    </rPh>
    <rPh sb="125" eb="127">
      <t>カドウ</t>
    </rPh>
    <rPh sb="127" eb="130">
      <t>ビョウショウスウ</t>
    </rPh>
    <rPh sb="133" eb="134">
      <t>ショウ</t>
    </rPh>
    <rPh sb="136" eb="138">
      <t>サンテイ</t>
    </rPh>
    <rPh sb="142" eb="145">
      <t>リヨウリツ</t>
    </rPh>
    <rPh sb="155" eb="157">
      <t>ヤカン</t>
    </rPh>
    <rPh sb="157" eb="158">
      <t>オヨ</t>
    </rPh>
    <rPh sb="159" eb="161">
      <t>キュウジツ</t>
    </rPh>
    <rPh sb="161" eb="163">
      <t>キュウキュウ</t>
    </rPh>
    <rPh sb="163" eb="164">
      <t>ブン</t>
    </rPh>
    <rPh sb="165" eb="167">
      <t>コウリョ</t>
    </rPh>
    <rPh sb="172" eb="173">
      <t>マン</t>
    </rPh>
    <rPh sb="175" eb="177">
      <t>ジョウタイ</t>
    </rPh>
    <rPh sb="186" eb="188">
      <t>シュウエキ</t>
    </rPh>
    <rPh sb="194" eb="196">
      <t>ニュウイン</t>
    </rPh>
    <rPh sb="197" eb="199">
      <t>ガイライ</t>
    </rPh>
    <rPh sb="199" eb="200">
      <t>トモ</t>
    </rPh>
    <rPh sb="201" eb="203">
      <t>ルイジ</t>
    </rPh>
    <rPh sb="203" eb="205">
      <t>ビョウイン</t>
    </rPh>
    <rPh sb="205" eb="208">
      <t>ヘイキンチ</t>
    </rPh>
    <rPh sb="209" eb="210">
      <t>オオ</t>
    </rPh>
    <rPh sb="212" eb="214">
      <t>ウワマワ</t>
    </rPh>
    <rPh sb="219" eb="221">
      <t>アンテイ</t>
    </rPh>
    <rPh sb="223" eb="225">
      <t>シュウエキ</t>
    </rPh>
    <rPh sb="226" eb="228">
      <t>カクホ</t>
    </rPh>
    <rPh sb="235" eb="238">
      <t>ジンケンヒ</t>
    </rPh>
    <rPh sb="243" eb="245">
      <t>ルイジ</t>
    </rPh>
    <rPh sb="245" eb="247">
      <t>ビョウイン</t>
    </rPh>
    <rPh sb="247" eb="250">
      <t>ヘイキンチ</t>
    </rPh>
    <rPh sb="251" eb="253">
      <t>ヒカク</t>
    </rPh>
    <rPh sb="256" eb="258">
      <t>ヒリツ</t>
    </rPh>
    <rPh sb="259" eb="260">
      <t>タカ</t>
    </rPh>
    <rPh sb="269" eb="272">
      <t>ザイリョウヒ</t>
    </rPh>
    <rPh sb="277" eb="279">
      <t>ルイジ</t>
    </rPh>
    <rPh sb="279" eb="281">
      <t>ビョウイン</t>
    </rPh>
    <rPh sb="281" eb="283">
      <t>ヘイキン</t>
    </rPh>
    <rPh sb="283" eb="284">
      <t>チ</t>
    </rPh>
    <rPh sb="286" eb="288">
      <t>ジャッカン</t>
    </rPh>
    <rPh sb="288" eb="291">
      <t>コウリツセイ</t>
    </rPh>
    <rPh sb="292" eb="293">
      <t>ヒク</t>
    </rPh>
    <rPh sb="294" eb="295">
      <t>アタイ</t>
    </rPh>
    <rPh sb="302" eb="304">
      <t>テッテイ</t>
    </rPh>
    <rPh sb="306" eb="308">
      <t>カカク</t>
    </rPh>
    <rPh sb="308" eb="310">
      <t>コウショウ</t>
    </rPh>
    <rPh sb="313" eb="316">
      <t>ザイリョウヒ</t>
    </rPh>
    <rPh sb="317" eb="319">
      <t>サクゲン</t>
    </rPh>
    <rPh sb="320" eb="321">
      <t>ト</t>
    </rPh>
    <rPh sb="322" eb="323">
      <t>ク</t>
    </rPh>
    <rPh sb="325" eb="327">
      <t>タンカ</t>
    </rPh>
    <rPh sb="328" eb="330">
      <t>ジョウショウ</t>
    </rPh>
    <rPh sb="331" eb="332">
      <t>オサ</t>
    </rPh>
    <phoneticPr fontId="19"/>
  </si>
  <si>
    <t>昭和５５年に病院が建設されており、建設後３８年が経過している。施設の所々に老朽化の影響が出てきており、空調機器や電気系統の故障などの発生頻度も増加し、それに伴う修繕や改修増加の傾向にある。
耐震調査で外壁強度が一部基準を満たしていないため、平成３０年度耐震補強工事を実施。
外来の待合室や廊下も狭く、入院病室にいたっては、もともと６人部屋として使用していたが、患者１人あたりの必要面積の制限もあり現在は４人部屋として使用している。そのため、許可病床９１床であるが、稼動病床は６５床で運用している状況である。</t>
    <rPh sb="78" eb="79">
      <t>トモナ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</si>
</sst>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1"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59.9</c:v>
                </c:pt>
                <c:pt idx="4">
                  <c:v>60.5</c:v>
                </c:pt>
              </c:numCache>
            </c:numRef>
          </c:val>
          <c:extLst xmlns:c16r2="http://schemas.microsoft.com/office/drawing/2015/06/chart">
            <c:ext xmlns:c16="http://schemas.microsoft.com/office/drawing/2014/chart" uri="{C3380CC4-5D6E-409C-BE32-E72D297353CC}">
              <c16:uniqueId val="{00000000-EABD-42B9-8F6B-CC38EA29B068}"/>
            </c:ext>
          </c:extLst>
        </c:ser>
        <c:dLbls>
          <c:showLegendKey val="0"/>
          <c:showVal val="0"/>
          <c:showCatName val="0"/>
          <c:showSerName val="0"/>
          <c:showPercent val="0"/>
          <c:showBubbleSize val="0"/>
        </c:dLbls>
        <c:gapWidth val="150"/>
        <c:axId val="257220608"/>
        <c:axId val="2572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EABD-42B9-8F6B-CC38EA29B068}"/>
            </c:ext>
          </c:extLst>
        </c:ser>
        <c:dLbls>
          <c:showLegendKey val="0"/>
          <c:showVal val="0"/>
          <c:showCatName val="0"/>
          <c:showSerName val="0"/>
          <c:showPercent val="0"/>
          <c:showBubbleSize val="0"/>
        </c:dLbls>
        <c:marker val="1"/>
        <c:smooth val="0"/>
        <c:axId val="257220608"/>
        <c:axId val="257222528"/>
      </c:lineChart>
      <c:dateAx>
        <c:axId val="257220608"/>
        <c:scaling>
          <c:orientation val="minMax"/>
        </c:scaling>
        <c:delete val="1"/>
        <c:axPos val="b"/>
        <c:numFmt formatCode="ge" sourceLinked="1"/>
        <c:majorTickMark val="none"/>
        <c:minorTickMark val="none"/>
        <c:tickLblPos val="none"/>
        <c:crossAx val="257222528"/>
        <c:crosses val="autoZero"/>
        <c:auto val="1"/>
        <c:lblOffset val="100"/>
        <c:baseTimeUnit val="years"/>
      </c:dateAx>
      <c:valAx>
        <c:axId val="25722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22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DD1D-405D-BD2D-E8A55693FE8C}"/>
            </c:ext>
          </c:extLst>
        </c:ser>
        <c:dLbls>
          <c:showLegendKey val="0"/>
          <c:showVal val="0"/>
          <c:showCatName val="0"/>
          <c:showSerName val="0"/>
          <c:showPercent val="0"/>
          <c:showBubbleSize val="0"/>
        </c:dLbls>
        <c:gapWidth val="150"/>
        <c:axId val="260894720"/>
        <c:axId val="2608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107.2</c:v>
                </c:pt>
                <c:pt idx="4">
                  <c:v>114.4</c:v>
                </c:pt>
              </c:numCache>
            </c:numRef>
          </c:val>
          <c:smooth val="0"/>
          <c:extLst xmlns:c16r2="http://schemas.microsoft.com/office/drawing/2015/06/chart">
            <c:ext xmlns:c16="http://schemas.microsoft.com/office/drawing/2014/chart" uri="{C3380CC4-5D6E-409C-BE32-E72D297353CC}">
              <c16:uniqueId val="{00000001-DD1D-405D-BD2D-E8A55693FE8C}"/>
            </c:ext>
          </c:extLst>
        </c:ser>
        <c:dLbls>
          <c:showLegendKey val="0"/>
          <c:showVal val="0"/>
          <c:showCatName val="0"/>
          <c:showSerName val="0"/>
          <c:showPercent val="0"/>
          <c:showBubbleSize val="0"/>
        </c:dLbls>
        <c:marker val="1"/>
        <c:smooth val="0"/>
        <c:axId val="260894720"/>
        <c:axId val="260896640"/>
      </c:lineChart>
      <c:dateAx>
        <c:axId val="260894720"/>
        <c:scaling>
          <c:orientation val="minMax"/>
        </c:scaling>
        <c:delete val="1"/>
        <c:axPos val="b"/>
        <c:numFmt formatCode="ge" sourceLinked="1"/>
        <c:majorTickMark val="none"/>
        <c:minorTickMark val="none"/>
        <c:tickLblPos val="none"/>
        <c:crossAx val="260896640"/>
        <c:crosses val="autoZero"/>
        <c:auto val="1"/>
        <c:lblOffset val="100"/>
        <c:baseTimeUnit val="years"/>
      </c:dateAx>
      <c:valAx>
        <c:axId val="26089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89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107.2</c:v>
                </c:pt>
                <c:pt idx="4">
                  <c:v>101.2</c:v>
                </c:pt>
              </c:numCache>
            </c:numRef>
          </c:val>
          <c:extLst xmlns:c16r2="http://schemas.microsoft.com/office/drawing/2015/06/chart">
            <c:ext xmlns:c16="http://schemas.microsoft.com/office/drawing/2014/chart" uri="{C3380CC4-5D6E-409C-BE32-E72D297353CC}">
              <c16:uniqueId val="{00000000-787A-40A2-9F12-CC5C520974A1}"/>
            </c:ext>
          </c:extLst>
        </c:ser>
        <c:dLbls>
          <c:showLegendKey val="0"/>
          <c:showVal val="0"/>
          <c:showCatName val="0"/>
          <c:showSerName val="0"/>
          <c:showPercent val="0"/>
          <c:showBubbleSize val="0"/>
        </c:dLbls>
        <c:gapWidth val="150"/>
        <c:axId val="260953216"/>
        <c:axId val="26095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787A-40A2-9F12-CC5C520974A1}"/>
            </c:ext>
          </c:extLst>
        </c:ser>
        <c:dLbls>
          <c:showLegendKey val="0"/>
          <c:showVal val="0"/>
          <c:showCatName val="0"/>
          <c:showSerName val="0"/>
          <c:showPercent val="0"/>
          <c:showBubbleSize val="0"/>
        </c:dLbls>
        <c:marker val="1"/>
        <c:smooth val="0"/>
        <c:axId val="260953216"/>
        <c:axId val="260955136"/>
      </c:lineChart>
      <c:dateAx>
        <c:axId val="260953216"/>
        <c:scaling>
          <c:orientation val="minMax"/>
        </c:scaling>
        <c:delete val="1"/>
        <c:axPos val="b"/>
        <c:numFmt formatCode="ge" sourceLinked="1"/>
        <c:majorTickMark val="none"/>
        <c:minorTickMark val="none"/>
        <c:tickLblPos val="none"/>
        <c:crossAx val="260955136"/>
        <c:crosses val="autoZero"/>
        <c:auto val="1"/>
        <c:lblOffset val="100"/>
        <c:baseTimeUnit val="years"/>
      </c:dateAx>
      <c:valAx>
        <c:axId val="26095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95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108.8</c:v>
                </c:pt>
                <c:pt idx="4">
                  <c:v>103.5</c:v>
                </c:pt>
              </c:numCache>
            </c:numRef>
          </c:val>
          <c:extLst xmlns:c16r2="http://schemas.microsoft.com/office/drawing/2015/06/chart">
            <c:ext xmlns:c16="http://schemas.microsoft.com/office/drawing/2014/chart" uri="{C3380CC4-5D6E-409C-BE32-E72D297353CC}">
              <c16:uniqueId val="{00000000-D5EE-4792-B6FD-3BDBC1985F49}"/>
            </c:ext>
          </c:extLst>
        </c:ser>
        <c:dLbls>
          <c:showLegendKey val="0"/>
          <c:showVal val="0"/>
          <c:showCatName val="0"/>
          <c:showSerName val="0"/>
          <c:showPercent val="0"/>
          <c:showBubbleSize val="0"/>
        </c:dLbls>
        <c:gapWidth val="150"/>
        <c:axId val="260989696"/>
        <c:axId val="2609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98.4</c:v>
                </c:pt>
                <c:pt idx="4">
                  <c:v>98.2</c:v>
                </c:pt>
              </c:numCache>
            </c:numRef>
          </c:val>
          <c:smooth val="0"/>
          <c:extLst xmlns:c16r2="http://schemas.microsoft.com/office/drawing/2015/06/chart">
            <c:ext xmlns:c16="http://schemas.microsoft.com/office/drawing/2014/chart" uri="{C3380CC4-5D6E-409C-BE32-E72D297353CC}">
              <c16:uniqueId val="{00000001-D5EE-4792-B6FD-3BDBC1985F49}"/>
            </c:ext>
          </c:extLst>
        </c:ser>
        <c:dLbls>
          <c:showLegendKey val="0"/>
          <c:showVal val="0"/>
          <c:showCatName val="0"/>
          <c:showSerName val="0"/>
          <c:showPercent val="0"/>
          <c:showBubbleSize val="0"/>
        </c:dLbls>
        <c:marker val="1"/>
        <c:smooth val="0"/>
        <c:axId val="260989696"/>
        <c:axId val="260991616"/>
      </c:lineChart>
      <c:dateAx>
        <c:axId val="260989696"/>
        <c:scaling>
          <c:orientation val="minMax"/>
        </c:scaling>
        <c:delete val="1"/>
        <c:axPos val="b"/>
        <c:numFmt formatCode="ge" sourceLinked="1"/>
        <c:majorTickMark val="none"/>
        <c:minorTickMark val="none"/>
        <c:tickLblPos val="none"/>
        <c:crossAx val="260991616"/>
        <c:crosses val="autoZero"/>
        <c:auto val="1"/>
        <c:lblOffset val="100"/>
        <c:baseTimeUnit val="years"/>
      </c:dateAx>
      <c:valAx>
        <c:axId val="26099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098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40.1</c:v>
                </c:pt>
                <c:pt idx="4">
                  <c:v>37.299999999999997</c:v>
                </c:pt>
              </c:numCache>
            </c:numRef>
          </c:val>
          <c:extLst xmlns:c16r2="http://schemas.microsoft.com/office/drawing/2015/06/chart">
            <c:ext xmlns:c16="http://schemas.microsoft.com/office/drawing/2014/chart" uri="{C3380CC4-5D6E-409C-BE32-E72D297353CC}">
              <c16:uniqueId val="{00000000-C8D8-429A-BB7C-192EE3E63B40}"/>
            </c:ext>
          </c:extLst>
        </c:ser>
        <c:dLbls>
          <c:showLegendKey val="0"/>
          <c:showVal val="0"/>
          <c:showCatName val="0"/>
          <c:showSerName val="0"/>
          <c:showPercent val="0"/>
          <c:showBubbleSize val="0"/>
        </c:dLbls>
        <c:gapWidth val="150"/>
        <c:axId val="261178112"/>
        <c:axId val="2611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54.2</c:v>
                </c:pt>
                <c:pt idx="4">
                  <c:v>53.8</c:v>
                </c:pt>
              </c:numCache>
            </c:numRef>
          </c:val>
          <c:smooth val="0"/>
          <c:extLst xmlns:c16r2="http://schemas.microsoft.com/office/drawing/2015/06/chart">
            <c:ext xmlns:c16="http://schemas.microsoft.com/office/drawing/2014/chart" uri="{C3380CC4-5D6E-409C-BE32-E72D297353CC}">
              <c16:uniqueId val="{00000001-C8D8-429A-BB7C-192EE3E63B40}"/>
            </c:ext>
          </c:extLst>
        </c:ser>
        <c:dLbls>
          <c:showLegendKey val="0"/>
          <c:showVal val="0"/>
          <c:showCatName val="0"/>
          <c:showSerName val="0"/>
          <c:showPercent val="0"/>
          <c:showBubbleSize val="0"/>
        </c:dLbls>
        <c:marker val="1"/>
        <c:smooth val="0"/>
        <c:axId val="261178112"/>
        <c:axId val="261180032"/>
      </c:lineChart>
      <c:dateAx>
        <c:axId val="261178112"/>
        <c:scaling>
          <c:orientation val="minMax"/>
        </c:scaling>
        <c:delete val="1"/>
        <c:axPos val="b"/>
        <c:numFmt formatCode="ge" sourceLinked="1"/>
        <c:majorTickMark val="none"/>
        <c:minorTickMark val="none"/>
        <c:tickLblPos val="none"/>
        <c:crossAx val="261180032"/>
        <c:crosses val="autoZero"/>
        <c:auto val="1"/>
        <c:lblOffset val="100"/>
        <c:baseTimeUnit val="years"/>
      </c:dateAx>
      <c:valAx>
        <c:axId val="26118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17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27.4</c:v>
                </c:pt>
                <c:pt idx="4">
                  <c:v>43.1</c:v>
                </c:pt>
              </c:numCache>
            </c:numRef>
          </c:val>
          <c:extLst xmlns:c16r2="http://schemas.microsoft.com/office/drawing/2015/06/chart">
            <c:ext xmlns:c16="http://schemas.microsoft.com/office/drawing/2014/chart" uri="{C3380CC4-5D6E-409C-BE32-E72D297353CC}">
              <c16:uniqueId val="{00000000-9929-4B0D-A831-CF15E4933375}"/>
            </c:ext>
          </c:extLst>
        </c:ser>
        <c:dLbls>
          <c:showLegendKey val="0"/>
          <c:showVal val="0"/>
          <c:showCatName val="0"/>
          <c:showSerName val="0"/>
          <c:showPercent val="0"/>
          <c:showBubbleSize val="0"/>
        </c:dLbls>
        <c:gapWidth val="150"/>
        <c:axId val="261212800"/>
        <c:axId val="2612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70</c:v>
                </c:pt>
                <c:pt idx="4">
                  <c:v>71</c:v>
                </c:pt>
              </c:numCache>
            </c:numRef>
          </c:val>
          <c:smooth val="0"/>
          <c:extLst xmlns:c16r2="http://schemas.microsoft.com/office/drawing/2015/06/chart">
            <c:ext xmlns:c16="http://schemas.microsoft.com/office/drawing/2014/chart" uri="{C3380CC4-5D6E-409C-BE32-E72D297353CC}">
              <c16:uniqueId val="{00000001-9929-4B0D-A831-CF15E4933375}"/>
            </c:ext>
          </c:extLst>
        </c:ser>
        <c:dLbls>
          <c:showLegendKey val="0"/>
          <c:showVal val="0"/>
          <c:showCatName val="0"/>
          <c:showSerName val="0"/>
          <c:showPercent val="0"/>
          <c:showBubbleSize val="0"/>
        </c:dLbls>
        <c:marker val="1"/>
        <c:smooth val="0"/>
        <c:axId val="261212800"/>
        <c:axId val="261219072"/>
      </c:lineChart>
      <c:dateAx>
        <c:axId val="261212800"/>
        <c:scaling>
          <c:orientation val="minMax"/>
        </c:scaling>
        <c:delete val="1"/>
        <c:axPos val="b"/>
        <c:numFmt formatCode="ge" sourceLinked="1"/>
        <c:majorTickMark val="none"/>
        <c:minorTickMark val="none"/>
        <c:tickLblPos val="none"/>
        <c:crossAx val="261219072"/>
        <c:crosses val="autoZero"/>
        <c:auto val="1"/>
        <c:lblOffset val="100"/>
        <c:baseTimeUnit val="years"/>
      </c:dateAx>
      <c:valAx>
        <c:axId val="26121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21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1342132</c:v>
                </c:pt>
                <c:pt idx="4">
                  <c:v>2480549</c:v>
                </c:pt>
              </c:numCache>
            </c:numRef>
          </c:val>
          <c:extLst xmlns:c16r2="http://schemas.microsoft.com/office/drawing/2015/06/chart">
            <c:ext xmlns:c16="http://schemas.microsoft.com/office/drawing/2014/chart" uri="{C3380CC4-5D6E-409C-BE32-E72D297353CC}">
              <c16:uniqueId val="{00000000-50B9-4094-AAD1-B8483C3E41A2}"/>
            </c:ext>
          </c:extLst>
        </c:ser>
        <c:dLbls>
          <c:showLegendKey val="0"/>
          <c:showVal val="0"/>
          <c:showCatName val="0"/>
          <c:showSerName val="0"/>
          <c:showPercent val="0"/>
          <c:showBubbleSize val="0"/>
        </c:dLbls>
        <c:gapWidth val="150"/>
        <c:axId val="261257088"/>
        <c:axId val="2612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36941419</c:v>
                </c:pt>
                <c:pt idx="4">
                  <c:v>38480542</c:v>
                </c:pt>
              </c:numCache>
            </c:numRef>
          </c:val>
          <c:smooth val="0"/>
          <c:extLst xmlns:c16r2="http://schemas.microsoft.com/office/drawing/2015/06/chart">
            <c:ext xmlns:c16="http://schemas.microsoft.com/office/drawing/2014/chart" uri="{C3380CC4-5D6E-409C-BE32-E72D297353CC}">
              <c16:uniqueId val="{00000001-50B9-4094-AAD1-B8483C3E41A2}"/>
            </c:ext>
          </c:extLst>
        </c:ser>
        <c:dLbls>
          <c:showLegendKey val="0"/>
          <c:showVal val="0"/>
          <c:showCatName val="0"/>
          <c:showSerName val="0"/>
          <c:showPercent val="0"/>
          <c:showBubbleSize val="0"/>
        </c:dLbls>
        <c:marker val="1"/>
        <c:smooth val="0"/>
        <c:axId val="261257088"/>
        <c:axId val="261263360"/>
      </c:lineChart>
      <c:dateAx>
        <c:axId val="261257088"/>
        <c:scaling>
          <c:orientation val="minMax"/>
        </c:scaling>
        <c:delete val="1"/>
        <c:axPos val="b"/>
        <c:numFmt formatCode="ge" sourceLinked="1"/>
        <c:majorTickMark val="none"/>
        <c:minorTickMark val="none"/>
        <c:tickLblPos val="none"/>
        <c:crossAx val="261263360"/>
        <c:crosses val="autoZero"/>
        <c:auto val="1"/>
        <c:lblOffset val="100"/>
        <c:baseTimeUnit val="years"/>
      </c:dateAx>
      <c:valAx>
        <c:axId val="26126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2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23.8</c:v>
                </c:pt>
                <c:pt idx="4">
                  <c:v>26.6</c:v>
                </c:pt>
              </c:numCache>
            </c:numRef>
          </c:val>
          <c:extLst xmlns:c16r2="http://schemas.microsoft.com/office/drawing/2015/06/chart">
            <c:ext xmlns:c16="http://schemas.microsoft.com/office/drawing/2014/chart" uri="{C3380CC4-5D6E-409C-BE32-E72D297353CC}">
              <c16:uniqueId val="{00000000-F1AB-44A0-A3A7-1181CDE93220}"/>
            </c:ext>
          </c:extLst>
        </c:ser>
        <c:dLbls>
          <c:showLegendKey val="0"/>
          <c:showVal val="0"/>
          <c:showCatName val="0"/>
          <c:showSerName val="0"/>
          <c:showPercent val="0"/>
          <c:showBubbleSize val="0"/>
        </c:dLbls>
        <c:gapWidth val="150"/>
        <c:axId val="261633536"/>
        <c:axId val="2616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F1AB-44A0-A3A7-1181CDE93220}"/>
            </c:ext>
          </c:extLst>
        </c:ser>
        <c:dLbls>
          <c:showLegendKey val="0"/>
          <c:showVal val="0"/>
          <c:showCatName val="0"/>
          <c:showSerName val="0"/>
          <c:showPercent val="0"/>
          <c:showBubbleSize val="0"/>
        </c:dLbls>
        <c:marker val="1"/>
        <c:smooth val="0"/>
        <c:axId val="261633536"/>
        <c:axId val="261635456"/>
      </c:lineChart>
      <c:dateAx>
        <c:axId val="261633536"/>
        <c:scaling>
          <c:orientation val="minMax"/>
        </c:scaling>
        <c:delete val="1"/>
        <c:axPos val="b"/>
        <c:numFmt formatCode="ge" sourceLinked="1"/>
        <c:majorTickMark val="none"/>
        <c:minorTickMark val="none"/>
        <c:tickLblPos val="none"/>
        <c:crossAx val="261635456"/>
        <c:crosses val="autoZero"/>
        <c:auto val="1"/>
        <c:lblOffset val="100"/>
        <c:baseTimeUnit val="years"/>
      </c:dateAx>
      <c:valAx>
        <c:axId val="26163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3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57.5</c:v>
                </c:pt>
                <c:pt idx="4">
                  <c:v>57.7</c:v>
                </c:pt>
              </c:numCache>
            </c:numRef>
          </c:val>
          <c:extLst xmlns:c16r2="http://schemas.microsoft.com/office/drawing/2015/06/chart">
            <c:ext xmlns:c16="http://schemas.microsoft.com/office/drawing/2014/chart" uri="{C3380CC4-5D6E-409C-BE32-E72D297353CC}">
              <c16:uniqueId val="{00000000-A3F1-4A71-860F-001A1D2E334E}"/>
            </c:ext>
          </c:extLst>
        </c:ser>
        <c:dLbls>
          <c:showLegendKey val="0"/>
          <c:showVal val="0"/>
          <c:showCatName val="0"/>
          <c:showSerName val="0"/>
          <c:showPercent val="0"/>
          <c:showBubbleSize val="0"/>
        </c:dLbls>
        <c:gapWidth val="150"/>
        <c:axId val="261681920"/>
        <c:axId val="2616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69.5</c:v>
                </c:pt>
                <c:pt idx="4">
                  <c:v>70.3</c:v>
                </c:pt>
              </c:numCache>
            </c:numRef>
          </c:val>
          <c:smooth val="0"/>
          <c:extLst xmlns:c16r2="http://schemas.microsoft.com/office/drawing/2015/06/chart">
            <c:ext xmlns:c16="http://schemas.microsoft.com/office/drawing/2014/chart" uri="{C3380CC4-5D6E-409C-BE32-E72D297353CC}">
              <c16:uniqueId val="{00000001-A3F1-4A71-860F-001A1D2E334E}"/>
            </c:ext>
          </c:extLst>
        </c:ser>
        <c:dLbls>
          <c:showLegendKey val="0"/>
          <c:showVal val="0"/>
          <c:showCatName val="0"/>
          <c:showSerName val="0"/>
          <c:showPercent val="0"/>
          <c:showBubbleSize val="0"/>
        </c:dLbls>
        <c:marker val="1"/>
        <c:smooth val="0"/>
        <c:axId val="261681920"/>
        <c:axId val="261683840"/>
      </c:lineChart>
      <c:dateAx>
        <c:axId val="261681920"/>
        <c:scaling>
          <c:orientation val="minMax"/>
        </c:scaling>
        <c:delete val="1"/>
        <c:axPos val="b"/>
        <c:numFmt formatCode="ge" sourceLinked="1"/>
        <c:majorTickMark val="none"/>
        <c:minorTickMark val="none"/>
        <c:tickLblPos val="none"/>
        <c:crossAx val="261683840"/>
        <c:crosses val="autoZero"/>
        <c:auto val="1"/>
        <c:lblOffset val="100"/>
        <c:baseTimeUnit val="years"/>
      </c:dateAx>
      <c:valAx>
        <c:axId val="26168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168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17244</c:v>
                </c:pt>
                <c:pt idx="4">
                  <c:v>18419</c:v>
                </c:pt>
              </c:numCache>
            </c:numRef>
          </c:val>
          <c:extLst xmlns:c16r2="http://schemas.microsoft.com/office/drawing/2015/06/chart">
            <c:ext xmlns:c16="http://schemas.microsoft.com/office/drawing/2014/chart" uri="{C3380CC4-5D6E-409C-BE32-E72D297353CC}">
              <c16:uniqueId val="{00000000-EDD9-4109-BC1E-989D3AD2B8E9}"/>
            </c:ext>
          </c:extLst>
        </c:ser>
        <c:dLbls>
          <c:showLegendKey val="0"/>
          <c:showVal val="0"/>
          <c:showCatName val="0"/>
          <c:showSerName val="0"/>
          <c:showPercent val="0"/>
          <c:showBubbleSize val="0"/>
        </c:dLbls>
        <c:gapWidth val="150"/>
        <c:axId val="261394816"/>
        <c:axId val="2613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8797</c:v>
                </c:pt>
                <c:pt idx="4">
                  <c:v>8852</c:v>
                </c:pt>
              </c:numCache>
            </c:numRef>
          </c:val>
          <c:smooth val="0"/>
          <c:extLst xmlns:c16r2="http://schemas.microsoft.com/office/drawing/2015/06/chart">
            <c:ext xmlns:c16="http://schemas.microsoft.com/office/drawing/2014/chart" uri="{C3380CC4-5D6E-409C-BE32-E72D297353CC}">
              <c16:uniqueId val="{00000001-EDD9-4109-BC1E-989D3AD2B8E9}"/>
            </c:ext>
          </c:extLst>
        </c:ser>
        <c:dLbls>
          <c:showLegendKey val="0"/>
          <c:showVal val="0"/>
          <c:showCatName val="0"/>
          <c:showSerName val="0"/>
          <c:showPercent val="0"/>
          <c:showBubbleSize val="0"/>
        </c:dLbls>
        <c:marker val="1"/>
        <c:smooth val="0"/>
        <c:axId val="261394816"/>
        <c:axId val="261396736"/>
      </c:lineChart>
      <c:dateAx>
        <c:axId val="261394816"/>
        <c:scaling>
          <c:orientation val="minMax"/>
        </c:scaling>
        <c:delete val="1"/>
        <c:axPos val="b"/>
        <c:numFmt formatCode="ge" sourceLinked="1"/>
        <c:majorTickMark val="none"/>
        <c:minorTickMark val="none"/>
        <c:tickLblPos val="none"/>
        <c:crossAx val="261396736"/>
        <c:crosses val="autoZero"/>
        <c:auto val="1"/>
        <c:lblOffset val="100"/>
        <c:baseTimeUnit val="years"/>
      </c:dateAx>
      <c:valAx>
        <c:axId val="26139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39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41175</c:v>
                </c:pt>
                <c:pt idx="4">
                  <c:v>41552</c:v>
                </c:pt>
              </c:numCache>
            </c:numRef>
          </c:val>
          <c:extLst xmlns:c16r2="http://schemas.microsoft.com/office/drawing/2015/06/chart">
            <c:ext xmlns:c16="http://schemas.microsoft.com/office/drawing/2014/chart" uri="{C3380CC4-5D6E-409C-BE32-E72D297353CC}">
              <c16:uniqueId val="{00000000-20B9-477A-981B-514D653B599A}"/>
            </c:ext>
          </c:extLst>
        </c:ser>
        <c:dLbls>
          <c:showLegendKey val="0"/>
          <c:showVal val="0"/>
          <c:showCatName val="0"/>
          <c:showSerName val="0"/>
          <c:showPercent val="0"/>
          <c:showBubbleSize val="0"/>
        </c:dLbls>
        <c:gapWidth val="150"/>
        <c:axId val="261435392"/>
        <c:axId val="2614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24882</c:v>
                </c:pt>
                <c:pt idx="4">
                  <c:v>25249</c:v>
                </c:pt>
              </c:numCache>
            </c:numRef>
          </c:val>
          <c:smooth val="0"/>
          <c:extLst xmlns:c16r2="http://schemas.microsoft.com/office/drawing/2015/06/chart">
            <c:ext xmlns:c16="http://schemas.microsoft.com/office/drawing/2014/chart" uri="{C3380CC4-5D6E-409C-BE32-E72D297353CC}">
              <c16:uniqueId val="{00000001-20B9-477A-981B-514D653B599A}"/>
            </c:ext>
          </c:extLst>
        </c:ser>
        <c:dLbls>
          <c:showLegendKey val="0"/>
          <c:showVal val="0"/>
          <c:showCatName val="0"/>
          <c:showSerName val="0"/>
          <c:showPercent val="0"/>
          <c:showBubbleSize val="0"/>
        </c:dLbls>
        <c:marker val="1"/>
        <c:smooth val="0"/>
        <c:axId val="261435392"/>
        <c:axId val="261437312"/>
      </c:lineChart>
      <c:dateAx>
        <c:axId val="261435392"/>
        <c:scaling>
          <c:orientation val="minMax"/>
        </c:scaling>
        <c:delete val="1"/>
        <c:axPos val="b"/>
        <c:numFmt formatCode="ge" sourceLinked="1"/>
        <c:majorTickMark val="none"/>
        <c:minorTickMark val="none"/>
        <c:tickLblPos val="none"/>
        <c:crossAx val="261437312"/>
        <c:crosses val="autoZero"/>
        <c:auto val="1"/>
        <c:lblOffset val="100"/>
        <c:baseTimeUnit val="years"/>
      </c:dateAx>
      <c:valAx>
        <c:axId val="26143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143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W46" zoomScaleNormal="100" zoomScaleSheetLayoutView="70" workbookViewId="0">
      <selection activeCell="MP60" sqref="MP60"/>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9" t="str">
        <f>データ!H6</f>
        <v>宮崎県地方独立行政法人西都児湯医療センター　西都児湯医療センター</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6" t="s">
        <v>9</v>
      </c>
      <c r="NK7" s="7"/>
      <c r="NL7" s="7"/>
      <c r="NM7" s="7"/>
      <c r="NN7" s="7"/>
      <c r="NO7" s="7"/>
      <c r="NP7" s="7"/>
      <c r="NQ7" s="7"/>
      <c r="NR7" s="7"/>
      <c r="NS7" s="7"/>
      <c r="NT7" s="7"/>
      <c r="NU7" s="7"/>
      <c r="NV7" s="7"/>
      <c r="NW7" s="8"/>
      <c r="NX7" s="3"/>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50床以上～100床未満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9">
        <f>データ!Y6</f>
        <v>91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36" t="s">
        <v>10</v>
      </c>
      <c r="NK8" s="137"/>
      <c r="NL8" s="9" t="s">
        <v>11</v>
      </c>
      <c r="NM8" s="10"/>
      <c r="NN8" s="10"/>
      <c r="NO8" s="10"/>
      <c r="NP8" s="10"/>
      <c r="NQ8" s="10"/>
      <c r="NR8" s="10"/>
      <c r="NS8" s="10"/>
      <c r="NT8" s="10"/>
      <c r="NU8" s="10"/>
      <c r="NV8" s="10"/>
      <c r="NW8" s="11"/>
      <c r="NX8" s="3"/>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4" t="s">
        <v>20</v>
      </c>
      <c r="NK9" s="135"/>
      <c r="NL9" s="12" t="s">
        <v>21</v>
      </c>
      <c r="NM9" s="13"/>
      <c r="NN9" s="13"/>
      <c r="NO9" s="13"/>
      <c r="NP9" s="13"/>
      <c r="NQ9" s="13"/>
      <c r="NR9" s="13"/>
      <c r="NS9" s="13"/>
      <c r="NT9" s="13"/>
      <c r="NU9" s="14"/>
      <c r="NV9" s="14"/>
      <c r="NW9" s="15"/>
      <c r="NX9" s="3"/>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災</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91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6" t="s">
        <v>23</v>
      </c>
      <c r="NM10" s="17"/>
      <c r="NN10" s="17"/>
      <c r="NO10" s="17"/>
      <c r="NP10" s="17"/>
      <c r="NQ10" s="17"/>
      <c r="NR10" s="17"/>
      <c r="NS10" s="17"/>
      <c r="NT10" s="17"/>
      <c r="NU10" s="17"/>
      <c r="NV10" s="17"/>
      <c r="NW10" s="18"/>
      <c r="NX10" s="3"/>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19"/>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3749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65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65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2"/>
      <c r="NK15" s="112"/>
      <c r="NL15" s="112"/>
      <c r="NM15" s="112"/>
      <c r="NN15" s="112"/>
      <c r="NO15" s="112"/>
      <c r="NP15" s="112"/>
      <c r="NQ15" s="112"/>
      <c r="NR15" s="112"/>
      <c r="NS15" s="112"/>
      <c r="NT15" s="112"/>
      <c r="NU15" s="112"/>
      <c r="NV15" s="112"/>
      <c r="NW15" s="112"/>
      <c r="NX15" s="112"/>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23" t="s">
        <v>157</v>
      </c>
      <c r="NK16" s="124"/>
      <c r="NL16" s="124"/>
      <c r="NM16" s="124"/>
      <c r="NN16" s="124"/>
      <c r="NO16" s="124"/>
      <c r="NP16" s="124"/>
      <c r="NQ16" s="124"/>
      <c r="NR16" s="124"/>
      <c r="NS16" s="124"/>
      <c r="NT16" s="124"/>
      <c r="NU16" s="124"/>
      <c r="NV16" s="124"/>
      <c r="NW16" s="124"/>
      <c r="NX16" s="125"/>
    </row>
    <row r="17" spans="1:388"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87"/>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7"/>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7"/>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7"/>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7"/>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7"/>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7"/>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7"/>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8"/>
      <c r="NK25" s="89"/>
      <c r="NL25" s="89"/>
      <c r="NM25" s="89"/>
      <c r="NN25" s="89"/>
      <c r="NO25" s="89"/>
      <c r="NP25" s="89"/>
      <c r="NQ25" s="89"/>
      <c r="NR25" s="89"/>
      <c r="NS25" s="89"/>
      <c r="NT25" s="89"/>
      <c r="NU25" s="89"/>
      <c r="NV25" s="89"/>
      <c r="NW25" s="89"/>
      <c r="NX25" s="9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t="s">
        <v>35</v>
      </c>
      <c r="NK26" s="111"/>
      <c r="NL26" s="111"/>
      <c r="NM26" s="111"/>
      <c r="NN26" s="111"/>
      <c r="NO26" s="111"/>
      <c r="NP26" s="111"/>
      <c r="NQ26" s="111"/>
      <c r="NR26" s="111"/>
      <c r="NS26" s="111"/>
      <c r="NT26" s="111"/>
      <c r="NU26" s="111"/>
      <c r="NV26" s="111"/>
      <c r="NW26" s="111"/>
      <c r="NX26" s="111"/>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2"/>
      <c r="NL27" s="112"/>
      <c r="NM27" s="112"/>
      <c r="NN27" s="112"/>
      <c r="NO27" s="112"/>
      <c r="NP27" s="112"/>
      <c r="NQ27" s="112"/>
      <c r="NR27" s="112"/>
      <c r="NS27" s="112"/>
      <c r="NT27" s="112"/>
      <c r="NU27" s="112"/>
      <c r="NV27" s="112"/>
      <c r="NW27" s="112"/>
      <c r="NX27" s="112"/>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3" t="s">
        <v>36</v>
      </c>
      <c r="NK28" s="94"/>
      <c r="NL28" s="94"/>
      <c r="NM28" s="94"/>
      <c r="NN28" s="94"/>
      <c r="NO28" s="94"/>
      <c r="NP28" s="94"/>
      <c r="NQ28" s="94"/>
      <c r="NR28" s="94"/>
      <c r="NS28" s="94"/>
      <c r="NT28" s="94"/>
      <c r="NU28" s="94"/>
      <c r="NV28" s="94"/>
      <c r="NW28" s="94"/>
      <c r="NX28" s="95"/>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6"/>
      <c r="NK29" s="97"/>
      <c r="NL29" s="97"/>
      <c r="NM29" s="97"/>
      <c r="NN29" s="97"/>
      <c r="NO29" s="97"/>
      <c r="NP29" s="97"/>
      <c r="NQ29" s="97"/>
      <c r="NR29" s="97"/>
      <c r="NS29" s="97"/>
      <c r="NT29" s="97"/>
      <c r="NU29" s="97"/>
      <c r="NV29" s="97"/>
      <c r="NW29" s="97"/>
      <c r="NX29" s="98"/>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t="s">
        <v>158</v>
      </c>
      <c r="NK30" s="114"/>
      <c r="NL30" s="114"/>
      <c r="NM30" s="114"/>
      <c r="NN30" s="114"/>
      <c r="NO30" s="114"/>
      <c r="NP30" s="114"/>
      <c r="NQ30" s="114"/>
      <c r="NR30" s="114"/>
      <c r="NS30" s="114"/>
      <c r="NT30" s="114"/>
      <c r="NU30" s="114"/>
      <c r="NV30" s="114"/>
      <c r="NW30" s="114"/>
      <c r="NX30" s="11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row>
    <row r="32" spans="1:388" ht="13.5" customHeight="1">
      <c r="A32" s="2"/>
      <c r="B32" s="25"/>
      <c r="D32" s="5"/>
      <c r="E32" s="5"/>
      <c r="F32" s="5"/>
      <c r="G32" s="28"/>
      <c r="H32" s="28"/>
      <c r="I32" s="28"/>
      <c r="J32" s="28"/>
      <c r="K32" s="28"/>
      <c r="L32" s="28"/>
      <c r="M32" s="28"/>
      <c r="N32" s="28"/>
      <c r="O32" s="28"/>
      <c r="P32" s="108">
        <f>データ!$B$11</f>
        <v>41275</v>
      </c>
      <c r="Q32" s="109"/>
      <c r="R32" s="109"/>
      <c r="S32" s="109"/>
      <c r="T32" s="109"/>
      <c r="U32" s="109"/>
      <c r="V32" s="109"/>
      <c r="W32" s="109"/>
      <c r="X32" s="109"/>
      <c r="Y32" s="109"/>
      <c r="Z32" s="109"/>
      <c r="AA32" s="109"/>
      <c r="AB32" s="109"/>
      <c r="AC32" s="109"/>
      <c r="AD32" s="110"/>
      <c r="AE32" s="108">
        <f>データ!$C$11</f>
        <v>41640</v>
      </c>
      <c r="AF32" s="109"/>
      <c r="AG32" s="109"/>
      <c r="AH32" s="109"/>
      <c r="AI32" s="109"/>
      <c r="AJ32" s="109"/>
      <c r="AK32" s="109"/>
      <c r="AL32" s="109"/>
      <c r="AM32" s="109"/>
      <c r="AN32" s="109"/>
      <c r="AO32" s="109"/>
      <c r="AP32" s="109"/>
      <c r="AQ32" s="109"/>
      <c r="AR32" s="109"/>
      <c r="AS32" s="110"/>
      <c r="AT32" s="108">
        <f>データ!$D$11</f>
        <v>42005</v>
      </c>
      <c r="AU32" s="109"/>
      <c r="AV32" s="109"/>
      <c r="AW32" s="109"/>
      <c r="AX32" s="109"/>
      <c r="AY32" s="109"/>
      <c r="AZ32" s="109"/>
      <c r="BA32" s="109"/>
      <c r="BB32" s="109"/>
      <c r="BC32" s="109"/>
      <c r="BD32" s="109"/>
      <c r="BE32" s="109"/>
      <c r="BF32" s="109"/>
      <c r="BG32" s="109"/>
      <c r="BH32" s="110"/>
      <c r="BI32" s="108">
        <f>データ!$E$11</f>
        <v>42370</v>
      </c>
      <c r="BJ32" s="109"/>
      <c r="BK32" s="109"/>
      <c r="BL32" s="109"/>
      <c r="BM32" s="109"/>
      <c r="BN32" s="109"/>
      <c r="BO32" s="109"/>
      <c r="BP32" s="109"/>
      <c r="BQ32" s="109"/>
      <c r="BR32" s="109"/>
      <c r="BS32" s="109"/>
      <c r="BT32" s="109"/>
      <c r="BU32" s="109"/>
      <c r="BV32" s="109"/>
      <c r="BW32" s="110"/>
      <c r="BX32" s="108">
        <f>データ!$F$11</f>
        <v>42736</v>
      </c>
      <c r="BY32" s="109"/>
      <c r="BZ32" s="109"/>
      <c r="CA32" s="109"/>
      <c r="CB32" s="109"/>
      <c r="CC32" s="109"/>
      <c r="CD32" s="109"/>
      <c r="CE32" s="109"/>
      <c r="CF32" s="109"/>
      <c r="CG32" s="109"/>
      <c r="CH32" s="109"/>
      <c r="CI32" s="109"/>
      <c r="CJ32" s="109"/>
      <c r="CK32" s="109"/>
      <c r="CL32" s="110"/>
      <c r="CO32" s="5"/>
      <c r="CP32" s="5"/>
      <c r="CQ32" s="5"/>
      <c r="CR32" s="5"/>
      <c r="CS32" s="5"/>
      <c r="CT32" s="5"/>
      <c r="CU32" s="28"/>
      <c r="CV32" s="28"/>
      <c r="CW32" s="28"/>
      <c r="CX32" s="28"/>
      <c r="CY32" s="28"/>
      <c r="CZ32" s="28"/>
      <c r="DA32" s="28"/>
      <c r="DB32" s="28"/>
      <c r="DC32" s="28"/>
      <c r="DD32" s="108">
        <f>データ!$B$11</f>
        <v>41275</v>
      </c>
      <c r="DE32" s="109"/>
      <c r="DF32" s="109"/>
      <c r="DG32" s="109"/>
      <c r="DH32" s="109"/>
      <c r="DI32" s="109"/>
      <c r="DJ32" s="109"/>
      <c r="DK32" s="109"/>
      <c r="DL32" s="109"/>
      <c r="DM32" s="109"/>
      <c r="DN32" s="109"/>
      <c r="DO32" s="109"/>
      <c r="DP32" s="109"/>
      <c r="DQ32" s="109"/>
      <c r="DR32" s="110"/>
      <c r="DS32" s="108">
        <f>データ!$C$11</f>
        <v>41640</v>
      </c>
      <c r="DT32" s="109"/>
      <c r="DU32" s="109"/>
      <c r="DV32" s="109"/>
      <c r="DW32" s="109"/>
      <c r="DX32" s="109"/>
      <c r="DY32" s="109"/>
      <c r="DZ32" s="109"/>
      <c r="EA32" s="109"/>
      <c r="EB32" s="109"/>
      <c r="EC32" s="109"/>
      <c r="ED32" s="109"/>
      <c r="EE32" s="109"/>
      <c r="EF32" s="109"/>
      <c r="EG32" s="110"/>
      <c r="EH32" s="108">
        <f>データ!$D$11</f>
        <v>42005</v>
      </c>
      <c r="EI32" s="109"/>
      <c r="EJ32" s="109"/>
      <c r="EK32" s="109"/>
      <c r="EL32" s="109"/>
      <c r="EM32" s="109"/>
      <c r="EN32" s="109"/>
      <c r="EO32" s="109"/>
      <c r="EP32" s="109"/>
      <c r="EQ32" s="109"/>
      <c r="ER32" s="109"/>
      <c r="ES32" s="109"/>
      <c r="ET32" s="109"/>
      <c r="EU32" s="109"/>
      <c r="EV32" s="110"/>
      <c r="EW32" s="108">
        <f>データ!$E$11</f>
        <v>42370</v>
      </c>
      <c r="EX32" s="109"/>
      <c r="EY32" s="109"/>
      <c r="EZ32" s="109"/>
      <c r="FA32" s="109"/>
      <c r="FB32" s="109"/>
      <c r="FC32" s="109"/>
      <c r="FD32" s="109"/>
      <c r="FE32" s="109"/>
      <c r="FF32" s="109"/>
      <c r="FG32" s="109"/>
      <c r="FH32" s="109"/>
      <c r="FI32" s="109"/>
      <c r="FJ32" s="109"/>
      <c r="FK32" s="110"/>
      <c r="FL32" s="108">
        <f>データ!$F$11</f>
        <v>42736</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28"/>
      <c r="GJ32" s="28"/>
      <c r="GK32" s="28"/>
      <c r="GL32" s="28"/>
      <c r="GM32" s="28"/>
      <c r="GN32" s="28"/>
      <c r="GO32" s="28"/>
      <c r="GP32" s="28"/>
      <c r="GQ32" s="28"/>
      <c r="GR32" s="108">
        <f>データ!$B$11</f>
        <v>41275</v>
      </c>
      <c r="GS32" s="109"/>
      <c r="GT32" s="109"/>
      <c r="GU32" s="109"/>
      <c r="GV32" s="109"/>
      <c r="GW32" s="109"/>
      <c r="GX32" s="109"/>
      <c r="GY32" s="109"/>
      <c r="GZ32" s="109"/>
      <c r="HA32" s="109"/>
      <c r="HB32" s="109"/>
      <c r="HC32" s="109"/>
      <c r="HD32" s="109"/>
      <c r="HE32" s="109"/>
      <c r="HF32" s="110"/>
      <c r="HG32" s="108">
        <f>データ!$C$11</f>
        <v>41640</v>
      </c>
      <c r="HH32" s="109"/>
      <c r="HI32" s="109"/>
      <c r="HJ32" s="109"/>
      <c r="HK32" s="109"/>
      <c r="HL32" s="109"/>
      <c r="HM32" s="109"/>
      <c r="HN32" s="109"/>
      <c r="HO32" s="109"/>
      <c r="HP32" s="109"/>
      <c r="HQ32" s="109"/>
      <c r="HR32" s="109"/>
      <c r="HS32" s="109"/>
      <c r="HT32" s="109"/>
      <c r="HU32" s="110"/>
      <c r="HV32" s="108">
        <f>データ!$D$11</f>
        <v>42005</v>
      </c>
      <c r="HW32" s="109"/>
      <c r="HX32" s="109"/>
      <c r="HY32" s="109"/>
      <c r="HZ32" s="109"/>
      <c r="IA32" s="109"/>
      <c r="IB32" s="109"/>
      <c r="IC32" s="109"/>
      <c r="ID32" s="109"/>
      <c r="IE32" s="109"/>
      <c r="IF32" s="109"/>
      <c r="IG32" s="109"/>
      <c r="IH32" s="109"/>
      <c r="II32" s="109"/>
      <c r="IJ32" s="110"/>
      <c r="IK32" s="108">
        <f>データ!$E$11</f>
        <v>42370</v>
      </c>
      <c r="IL32" s="109"/>
      <c r="IM32" s="109"/>
      <c r="IN32" s="109"/>
      <c r="IO32" s="109"/>
      <c r="IP32" s="109"/>
      <c r="IQ32" s="109"/>
      <c r="IR32" s="109"/>
      <c r="IS32" s="109"/>
      <c r="IT32" s="109"/>
      <c r="IU32" s="109"/>
      <c r="IV32" s="109"/>
      <c r="IW32" s="109"/>
      <c r="IX32" s="109"/>
      <c r="IY32" s="110"/>
      <c r="IZ32" s="108">
        <f>データ!$F$11</f>
        <v>42736</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28"/>
      <c r="JX32" s="28"/>
      <c r="JY32" s="28"/>
      <c r="JZ32" s="28"/>
      <c r="KA32" s="28"/>
      <c r="KB32" s="28"/>
      <c r="KC32" s="28"/>
      <c r="KD32" s="28"/>
      <c r="KE32" s="28"/>
      <c r="KF32" s="108">
        <f>データ!$B$11</f>
        <v>41275</v>
      </c>
      <c r="KG32" s="109"/>
      <c r="KH32" s="109"/>
      <c r="KI32" s="109"/>
      <c r="KJ32" s="109"/>
      <c r="KK32" s="109"/>
      <c r="KL32" s="109"/>
      <c r="KM32" s="109"/>
      <c r="KN32" s="109"/>
      <c r="KO32" s="109"/>
      <c r="KP32" s="109"/>
      <c r="KQ32" s="109"/>
      <c r="KR32" s="109"/>
      <c r="KS32" s="109"/>
      <c r="KT32" s="110"/>
      <c r="KU32" s="108">
        <f>データ!$C$11</f>
        <v>41640</v>
      </c>
      <c r="KV32" s="109"/>
      <c r="KW32" s="109"/>
      <c r="KX32" s="109"/>
      <c r="KY32" s="109"/>
      <c r="KZ32" s="109"/>
      <c r="LA32" s="109"/>
      <c r="LB32" s="109"/>
      <c r="LC32" s="109"/>
      <c r="LD32" s="109"/>
      <c r="LE32" s="109"/>
      <c r="LF32" s="109"/>
      <c r="LG32" s="109"/>
      <c r="LH32" s="109"/>
      <c r="LI32" s="110"/>
      <c r="LJ32" s="108">
        <f>データ!$D$11</f>
        <v>42005</v>
      </c>
      <c r="LK32" s="109"/>
      <c r="LL32" s="109"/>
      <c r="LM32" s="109"/>
      <c r="LN32" s="109"/>
      <c r="LO32" s="109"/>
      <c r="LP32" s="109"/>
      <c r="LQ32" s="109"/>
      <c r="LR32" s="109"/>
      <c r="LS32" s="109"/>
      <c r="LT32" s="109"/>
      <c r="LU32" s="109"/>
      <c r="LV32" s="109"/>
      <c r="LW32" s="109"/>
      <c r="LX32" s="110"/>
      <c r="LY32" s="108">
        <f>データ!$E$11</f>
        <v>42370</v>
      </c>
      <c r="LZ32" s="109"/>
      <c r="MA32" s="109"/>
      <c r="MB32" s="109"/>
      <c r="MC32" s="109"/>
      <c r="MD32" s="109"/>
      <c r="ME32" s="109"/>
      <c r="MF32" s="109"/>
      <c r="MG32" s="109"/>
      <c r="MH32" s="109"/>
      <c r="MI32" s="109"/>
      <c r="MJ32" s="109"/>
      <c r="MK32" s="109"/>
      <c r="ML32" s="109"/>
      <c r="MM32" s="110"/>
      <c r="MN32" s="108">
        <f>データ!$F$11</f>
        <v>42736</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row>
    <row r="33" spans="1:388" ht="13.5" customHeight="1">
      <c r="A33" s="2"/>
      <c r="B33" s="25"/>
      <c r="D33" s="5"/>
      <c r="E33" s="5"/>
      <c r="F33" s="5"/>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f>データ!AK7</f>
        <v>108.8</v>
      </c>
      <c r="BJ33" s="101"/>
      <c r="BK33" s="101"/>
      <c r="BL33" s="101"/>
      <c r="BM33" s="101"/>
      <c r="BN33" s="101"/>
      <c r="BO33" s="101"/>
      <c r="BP33" s="101"/>
      <c r="BQ33" s="101"/>
      <c r="BR33" s="101"/>
      <c r="BS33" s="101"/>
      <c r="BT33" s="101"/>
      <c r="BU33" s="101"/>
      <c r="BV33" s="101"/>
      <c r="BW33" s="102"/>
      <c r="BX33" s="100">
        <f>データ!AL7</f>
        <v>103.5</v>
      </c>
      <c r="BY33" s="101"/>
      <c r="BZ33" s="101"/>
      <c r="CA33" s="101"/>
      <c r="CB33" s="101"/>
      <c r="CC33" s="101"/>
      <c r="CD33" s="101"/>
      <c r="CE33" s="101"/>
      <c r="CF33" s="101"/>
      <c r="CG33" s="101"/>
      <c r="CH33" s="101"/>
      <c r="CI33" s="101"/>
      <c r="CJ33" s="101"/>
      <c r="CK33" s="101"/>
      <c r="CL33" s="102"/>
      <c r="CO33" s="5"/>
      <c r="CP33" s="5"/>
      <c r="CQ33" s="5"/>
      <c r="CR33" s="5"/>
      <c r="CS33" s="5"/>
      <c r="CT33" s="5"/>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f>データ!AV7</f>
        <v>107.2</v>
      </c>
      <c r="EX33" s="101"/>
      <c r="EY33" s="101"/>
      <c r="EZ33" s="101"/>
      <c r="FA33" s="101"/>
      <c r="FB33" s="101"/>
      <c r="FC33" s="101"/>
      <c r="FD33" s="101"/>
      <c r="FE33" s="101"/>
      <c r="FF33" s="101"/>
      <c r="FG33" s="101"/>
      <c r="FH33" s="101"/>
      <c r="FI33" s="101"/>
      <c r="FJ33" s="101"/>
      <c r="FK33" s="102"/>
      <c r="FL33" s="100">
        <f>データ!AW7</f>
        <v>101.2</v>
      </c>
      <c r="FM33" s="101"/>
      <c r="FN33" s="101"/>
      <c r="FO33" s="101"/>
      <c r="FP33" s="101"/>
      <c r="FQ33" s="101"/>
      <c r="FR33" s="101"/>
      <c r="FS33" s="101"/>
      <c r="FT33" s="101"/>
      <c r="FU33" s="101"/>
      <c r="FV33" s="101"/>
      <c r="FW33" s="101"/>
      <c r="FX33" s="101"/>
      <c r="FY33" s="101"/>
      <c r="FZ33" s="102"/>
      <c r="GA33" s="5"/>
      <c r="GB33" s="5"/>
      <c r="GC33" s="5"/>
      <c r="GD33" s="5"/>
      <c r="GE33" s="5"/>
      <c r="GF33" s="5"/>
      <c r="GG33" s="5"/>
      <c r="GH33" s="5"/>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f>データ!BG7</f>
        <v>0</v>
      </c>
      <c r="IL33" s="101"/>
      <c r="IM33" s="101"/>
      <c r="IN33" s="101"/>
      <c r="IO33" s="101"/>
      <c r="IP33" s="101"/>
      <c r="IQ33" s="101"/>
      <c r="IR33" s="101"/>
      <c r="IS33" s="101"/>
      <c r="IT33" s="101"/>
      <c r="IU33" s="101"/>
      <c r="IV33" s="101"/>
      <c r="IW33" s="101"/>
      <c r="IX33" s="101"/>
      <c r="IY33" s="102"/>
      <c r="IZ33" s="100">
        <f>データ!BH7</f>
        <v>0</v>
      </c>
      <c r="JA33" s="101"/>
      <c r="JB33" s="101"/>
      <c r="JC33" s="101"/>
      <c r="JD33" s="101"/>
      <c r="JE33" s="101"/>
      <c r="JF33" s="101"/>
      <c r="JG33" s="101"/>
      <c r="JH33" s="101"/>
      <c r="JI33" s="101"/>
      <c r="JJ33" s="101"/>
      <c r="JK33" s="101"/>
      <c r="JL33" s="101"/>
      <c r="JM33" s="101"/>
      <c r="JN33" s="102"/>
      <c r="JO33" s="5"/>
      <c r="JP33" s="5"/>
      <c r="JQ33" s="5"/>
      <c r="JR33" s="5"/>
      <c r="JS33" s="5"/>
      <c r="JT33" s="5"/>
      <c r="JU33" s="5"/>
      <c r="JV33" s="5"/>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f>データ!BR7</f>
        <v>59.9</v>
      </c>
      <c r="LZ33" s="101"/>
      <c r="MA33" s="101"/>
      <c r="MB33" s="101"/>
      <c r="MC33" s="101"/>
      <c r="MD33" s="101"/>
      <c r="ME33" s="101"/>
      <c r="MF33" s="101"/>
      <c r="MG33" s="101"/>
      <c r="MH33" s="101"/>
      <c r="MI33" s="101"/>
      <c r="MJ33" s="101"/>
      <c r="MK33" s="101"/>
      <c r="ML33" s="101"/>
      <c r="MM33" s="102"/>
      <c r="MN33" s="100">
        <f>データ!BS7</f>
        <v>60.5</v>
      </c>
      <c r="MO33" s="101"/>
      <c r="MP33" s="101"/>
      <c r="MQ33" s="101"/>
      <c r="MR33" s="101"/>
      <c r="MS33" s="101"/>
      <c r="MT33" s="101"/>
      <c r="MU33" s="101"/>
      <c r="MV33" s="101"/>
      <c r="MW33" s="101"/>
      <c r="MX33" s="101"/>
      <c r="MY33" s="101"/>
      <c r="MZ33" s="101"/>
      <c r="NA33" s="101"/>
      <c r="NB33" s="102"/>
      <c r="ND33" s="5"/>
      <c r="NE33" s="5"/>
      <c r="NF33" s="5"/>
      <c r="NG33" s="5"/>
      <c r="NH33" s="27"/>
      <c r="NI33" s="2"/>
      <c r="NJ33" s="113"/>
      <c r="NK33" s="114"/>
      <c r="NL33" s="114"/>
      <c r="NM33" s="114"/>
      <c r="NN33" s="114"/>
      <c r="NO33" s="114"/>
      <c r="NP33" s="114"/>
      <c r="NQ33" s="114"/>
      <c r="NR33" s="114"/>
      <c r="NS33" s="114"/>
      <c r="NT33" s="114"/>
      <c r="NU33" s="114"/>
      <c r="NV33" s="114"/>
      <c r="NW33" s="114"/>
      <c r="NX33" s="115"/>
    </row>
    <row r="34" spans="1:388" ht="13.5" customHeight="1">
      <c r="A34" s="2"/>
      <c r="B34" s="25"/>
      <c r="D34" s="5"/>
      <c r="E34" s="5"/>
      <c r="F34" s="5"/>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f>データ!AP7</f>
        <v>98.4</v>
      </c>
      <c r="BJ34" s="101"/>
      <c r="BK34" s="101"/>
      <c r="BL34" s="101"/>
      <c r="BM34" s="101"/>
      <c r="BN34" s="101"/>
      <c r="BO34" s="101"/>
      <c r="BP34" s="101"/>
      <c r="BQ34" s="101"/>
      <c r="BR34" s="101"/>
      <c r="BS34" s="101"/>
      <c r="BT34" s="101"/>
      <c r="BU34" s="101"/>
      <c r="BV34" s="101"/>
      <c r="BW34" s="102"/>
      <c r="BX34" s="100">
        <f>データ!AQ7</f>
        <v>98.2</v>
      </c>
      <c r="BY34" s="101"/>
      <c r="BZ34" s="101"/>
      <c r="CA34" s="101"/>
      <c r="CB34" s="101"/>
      <c r="CC34" s="101"/>
      <c r="CD34" s="101"/>
      <c r="CE34" s="101"/>
      <c r="CF34" s="101"/>
      <c r="CG34" s="101"/>
      <c r="CH34" s="101"/>
      <c r="CI34" s="101"/>
      <c r="CJ34" s="101"/>
      <c r="CK34" s="101"/>
      <c r="CL34" s="102"/>
      <c r="CO34" s="5"/>
      <c r="CP34" s="5"/>
      <c r="CQ34" s="5"/>
      <c r="CR34" s="5"/>
      <c r="CS34" s="5"/>
      <c r="CT34" s="5"/>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f>データ!BA7</f>
        <v>77.900000000000006</v>
      </c>
      <c r="EX34" s="101"/>
      <c r="EY34" s="101"/>
      <c r="EZ34" s="101"/>
      <c r="FA34" s="101"/>
      <c r="FB34" s="101"/>
      <c r="FC34" s="101"/>
      <c r="FD34" s="101"/>
      <c r="FE34" s="101"/>
      <c r="FF34" s="101"/>
      <c r="FG34" s="101"/>
      <c r="FH34" s="101"/>
      <c r="FI34" s="101"/>
      <c r="FJ34" s="101"/>
      <c r="FK34" s="102"/>
      <c r="FL34" s="100">
        <f>データ!BB7</f>
        <v>78.099999999999994</v>
      </c>
      <c r="FM34" s="101"/>
      <c r="FN34" s="101"/>
      <c r="FO34" s="101"/>
      <c r="FP34" s="101"/>
      <c r="FQ34" s="101"/>
      <c r="FR34" s="101"/>
      <c r="FS34" s="101"/>
      <c r="FT34" s="101"/>
      <c r="FU34" s="101"/>
      <c r="FV34" s="101"/>
      <c r="FW34" s="101"/>
      <c r="FX34" s="101"/>
      <c r="FY34" s="101"/>
      <c r="FZ34" s="102"/>
      <c r="GA34" s="5"/>
      <c r="GB34" s="5"/>
      <c r="GC34" s="5"/>
      <c r="GD34" s="5"/>
      <c r="GE34" s="5"/>
      <c r="GF34" s="5"/>
      <c r="GG34" s="5"/>
      <c r="GH34" s="5"/>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f>データ!BL7</f>
        <v>107.2</v>
      </c>
      <c r="IL34" s="101"/>
      <c r="IM34" s="101"/>
      <c r="IN34" s="101"/>
      <c r="IO34" s="101"/>
      <c r="IP34" s="101"/>
      <c r="IQ34" s="101"/>
      <c r="IR34" s="101"/>
      <c r="IS34" s="101"/>
      <c r="IT34" s="101"/>
      <c r="IU34" s="101"/>
      <c r="IV34" s="101"/>
      <c r="IW34" s="101"/>
      <c r="IX34" s="101"/>
      <c r="IY34" s="102"/>
      <c r="IZ34" s="100">
        <f>データ!BM7</f>
        <v>114.4</v>
      </c>
      <c r="JA34" s="101"/>
      <c r="JB34" s="101"/>
      <c r="JC34" s="101"/>
      <c r="JD34" s="101"/>
      <c r="JE34" s="101"/>
      <c r="JF34" s="101"/>
      <c r="JG34" s="101"/>
      <c r="JH34" s="101"/>
      <c r="JI34" s="101"/>
      <c r="JJ34" s="101"/>
      <c r="JK34" s="101"/>
      <c r="JL34" s="101"/>
      <c r="JM34" s="101"/>
      <c r="JN34" s="102"/>
      <c r="JO34" s="5"/>
      <c r="JP34" s="5"/>
      <c r="JQ34" s="5"/>
      <c r="JR34" s="5"/>
      <c r="JS34" s="5"/>
      <c r="JT34" s="5"/>
      <c r="JU34" s="5"/>
      <c r="JV34" s="5"/>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f>データ!BW7</f>
        <v>66.8</v>
      </c>
      <c r="LZ34" s="101"/>
      <c r="MA34" s="101"/>
      <c r="MB34" s="101"/>
      <c r="MC34" s="101"/>
      <c r="MD34" s="101"/>
      <c r="ME34" s="101"/>
      <c r="MF34" s="101"/>
      <c r="MG34" s="101"/>
      <c r="MH34" s="101"/>
      <c r="MI34" s="101"/>
      <c r="MJ34" s="101"/>
      <c r="MK34" s="101"/>
      <c r="ML34" s="101"/>
      <c r="MM34" s="102"/>
      <c r="MN34" s="100">
        <f>データ!BX7</f>
        <v>67.900000000000006</v>
      </c>
      <c r="MO34" s="101"/>
      <c r="MP34" s="101"/>
      <c r="MQ34" s="101"/>
      <c r="MR34" s="101"/>
      <c r="MS34" s="101"/>
      <c r="MT34" s="101"/>
      <c r="MU34" s="101"/>
      <c r="MV34" s="101"/>
      <c r="MW34" s="101"/>
      <c r="MX34" s="101"/>
      <c r="MY34" s="101"/>
      <c r="MZ34" s="101"/>
      <c r="NA34" s="101"/>
      <c r="NB34" s="102"/>
      <c r="ND34" s="5"/>
      <c r="NE34" s="5"/>
      <c r="NF34" s="5"/>
      <c r="NG34" s="5"/>
      <c r="NH34" s="27"/>
      <c r="NI34" s="2"/>
      <c r="NJ34" s="113"/>
      <c r="NK34" s="114"/>
      <c r="NL34" s="114"/>
      <c r="NM34" s="114"/>
      <c r="NN34" s="114"/>
      <c r="NO34" s="114"/>
      <c r="NP34" s="114"/>
      <c r="NQ34" s="114"/>
      <c r="NR34" s="114"/>
      <c r="NS34" s="114"/>
      <c r="NT34" s="114"/>
      <c r="NU34" s="114"/>
      <c r="NV34" s="114"/>
      <c r="NW34" s="114"/>
      <c r="NX34" s="11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3"/>
      <c r="NK35" s="114"/>
      <c r="NL35" s="114"/>
      <c r="NM35" s="114"/>
      <c r="NN35" s="114"/>
      <c r="NO35" s="114"/>
      <c r="NP35" s="114"/>
      <c r="NQ35" s="114"/>
      <c r="NR35" s="114"/>
      <c r="NS35" s="114"/>
      <c r="NT35" s="114"/>
      <c r="NU35" s="114"/>
      <c r="NV35" s="114"/>
      <c r="NW35" s="114"/>
      <c r="NX35" s="115"/>
    </row>
    <row r="36" spans="1:388" ht="13.5" customHeight="1">
      <c r="A36" s="2"/>
      <c r="B36" s="25"/>
      <c r="C36" s="26"/>
      <c r="D36" s="5"/>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5"/>
      <c r="CQ36" s="5"/>
      <c r="CR36" s="5"/>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6"/>
      <c r="GE36" s="26"/>
      <c r="GF36" s="26"/>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5"/>
      <c r="JS36" s="5"/>
      <c r="JT36" s="5"/>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6"/>
      <c r="NF36" s="26"/>
      <c r="NG36" s="26"/>
      <c r="NH36" s="27"/>
      <c r="NI36" s="2"/>
      <c r="NJ36" s="113"/>
      <c r="NK36" s="114"/>
      <c r="NL36" s="114"/>
      <c r="NM36" s="114"/>
      <c r="NN36" s="114"/>
      <c r="NO36" s="114"/>
      <c r="NP36" s="114"/>
      <c r="NQ36" s="114"/>
      <c r="NR36" s="114"/>
      <c r="NS36" s="114"/>
      <c r="NT36" s="114"/>
      <c r="NU36" s="114"/>
      <c r="NV36" s="114"/>
      <c r="NW36" s="114"/>
      <c r="NX36" s="115"/>
    </row>
    <row r="37" spans="1:388" ht="13.5" customHeight="1">
      <c r="A37" s="2"/>
      <c r="B37" s="25"/>
      <c r="C37" s="26"/>
      <c r="D37" s="5"/>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5"/>
      <c r="CQ37" s="5"/>
      <c r="CR37" s="5"/>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6"/>
      <c r="GE37" s="26"/>
      <c r="GF37" s="26"/>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5"/>
      <c r="JS37" s="5"/>
      <c r="JT37" s="5"/>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6"/>
      <c r="NF37" s="26"/>
      <c r="NG37" s="26"/>
      <c r="NH37" s="27"/>
      <c r="NI37" s="2"/>
      <c r="NJ37" s="113"/>
      <c r="NK37" s="114"/>
      <c r="NL37" s="114"/>
      <c r="NM37" s="114"/>
      <c r="NN37" s="114"/>
      <c r="NO37" s="114"/>
      <c r="NP37" s="114"/>
      <c r="NQ37" s="114"/>
      <c r="NR37" s="114"/>
      <c r="NS37" s="114"/>
      <c r="NT37" s="114"/>
      <c r="NU37" s="114"/>
      <c r="NV37" s="114"/>
      <c r="NW37" s="114"/>
      <c r="NX37" s="11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3"/>
      <c r="NK38" s="114"/>
      <c r="NL38" s="114"/>
      <c r="NM38" s="114"/>
      <c r="NN38" s="114"/>
      <c r="NO38" s="114"/>
      <c r="NP38" s="114"/>
      <c r="NQ38" s="114"/>
      <c r="NR38" s="114"/>
      <c r="NS38" s="114"/>
      <c r="NT38" s="114"/>
      <c r="NU38" s="114"/>
      <c r="NV38" s="114"/>
      <c r="NW38" s="114"/>
      <c r="NX38" s="11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c r="NK39" s="114"/>
      <c r="NL39" s="114"/>
      <c r="NM39" s="114"/>
      <c r="NN39" s="114"/>
      <c r="NO39" s="114"/>
      <c r="NP39" s="114"/>
      <c r="NQ39" s="114"/>
      <c r="NR39" s="114"/>
      <c r="NS39" s="114"/>
      <c r="NT39" s="114"/>
      <c r="NU39" s="114"/>
      <c r="NV39" s="114"/>
      <c r="NW39" s="114"/>
      <c r="NX39" s="11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3" t="s">
        <v>43</v>
      </c>
      <c r="NK47" s="94"/>
      <c r="NL47" s="94"/>
      <c r="NM47" s="94"/>
      <c r="NN47" s="94"/>
      <c r="NO47" s="94"/>
      <c r="NP47" s="94"/>
      <c r="NQ47" s="94"/>
      <c r="NR47" s="94"/>
      <c r="NS47" s="94"/>
      <c r="NT47" s="94"/>
      <c r="NU47" s="94"/>
      <c r="NV47" s="94"/>
      <c r="NW47" s="94"/>
      <c r="NX47" s="95"/>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6"/>
      <c r="NK48" s="97"/>
      <c r="NL48" s="97"/>
      <c r="NM48" s="97"/>
      <c r="NN48" s="97"/>
      <c r="NO48" s="97"/>
      <c r="NP48" s="97"/>
      <c r="NQ48" s="97"/>
      <c r="NR48" s="97"/>
      <c r="NS48" s="97"/>
      <c r="NT48" s="97"/>
      <c r="NU48" s="97"/>
      <c r="NV48" s="97"/>
      <c r="NW48" s="97"/>
      <c r="NX48" s="98"/>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7"/>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7"/>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7"/>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7"/>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8">
        <f>データ!$B$11</f>
        <v>41275</v>
      </c>
      <c r="Q54" s="109"/>
      <c r="R54" s="109"/>
      <c r="S54" s="109"/>
      <c r="T54" s="109"/>
      <c r="U54" s="109"/>
      <c r="V54" s="109"/>
      <c r="W54" s="109"/>
      <c r="X54" s="109"/>
      <c r="Y54" s="109"/>
      <c r="Z54" s="109"/>
      <c r="AA54" s="109"/>
      <c r="AB54" s="109"/>
      <c r="AC54" s="109"/>
      <c r="AD54" s="110"/>
      <c r="AE54" s="108">
        <f>データ!$C$11</f>
        <v>41640</v>
      </c>
      <c r="AF54" s="109"/>
      <c r="AG54" s="109"/>
      <c r="AH54" s="109"/>
      <c r="AI54" s="109"/>
      <c r="AJ54" s="109"/>
      <c r="AK54" s="109"/>
      <c r="AL54" s="109"/>
      <c r="AM54" s="109"/>
      <c r="AN54" s="109"/>
      <c r="AO54" s="109"/>
      <c r="AP54" s="109"/>
      <c r="AQ54" s="109"/>
      <c r="AR54" s="109"/>
      <c r="AS54" s="110"/>
      <c r="AT54" s="108">
        <f>データ!$D$11</f>
        <v>42005</v>
      </c>
      <c r="AU54" s="109"/>
      <c r="AV54" s="109"/>
      <c r="AW54" s="109"/>
      <c r="AX54" s="109"/>
      <c r="AY54" s="109"/>
      <c r="AZ54" s="109"/>
      <c r="BA54" s="109"/>
      <c r="BB54" s="109"/>
      <c r="BC54" s="109"/>
      <c r="BD54" s="109"/>
      <c r="BE54" s="109"/>
      <c r="BF54" s="109"/>
      <c r="BG54" s="109"/>
      <c r="BH54" s="110"/>
      <c r="BI54" s="108">
        <f>データ!$E$11</f>
        <v>42370</v>
      </c>
      <c r="BJ54" s="109"/>
      <c r="BK54" s="109"/>
      <c r="BL54" s="109"/>
      <c r="BM54" s="109"/>
      <c r="BN54" s="109"/>
      <c r="BO54" s="109"/>
      <c r="BP54" s="109"/>
      <c r="BQ54" s="109"/>
      <c r="BR54" s="109"/>
      <c r="BS54" s="109"/>
      <c r="BT54" s="109"/>
      <c r="BU54" s="109"/>
      <c r="BV54" s="109"/>
      <c r="BW54" s="110"/>
      <c r="BX54" s="108">
        <f>データ!$F$11</f>
        <v>42736</v>
      </c>
      <c r="BY54" s="109"/>
      <c r="BZ54" s="109"/>
      <c r="CA54" s="109"/>
      <c r="CB54" s="109"/>
      <c r="CC54" s="109"/>
      <c r="CD54" s="109"/>
      <c r="CE54" s="109"/>
      <c r="CF54" s="109"/>
      <c r="CG54" s="109"/>
      <c r="CH54" s="109"/>
      <c r="CI54" s="109"/>
      <c r="CJ54" s="109"/>
      <c r="CK54" s="109"/>
      <c r="CL54" s="110"/>
      <c r="CO54" s="5"/>
      <c r="CP54" s="5"/>
      <c r="CQ54" s="5"/>
      <c r="CR54" s="5"/>
      <c r="CS54" s="5"/>
      <c r="CT54" s="5"/>
      <c r="CU54" s="28"/>
      <c r="CV54" s="28"/>
      <c r="CW54" s="28"/>
      <c r="CX54" s="28"/>
      <c r="CY54" s="28"/>
      <c r="CZ54" s="28"/>
      <c r="DA54" s="28"/>
      <c r="DB54" s="28"/>
      <c r="DC54" s="28"/>
      <c r="DD54" s="108">
        <f>データ!$B$11</f>
        <v>41275</v>
      </c>
      <c r="DE54" s="109"/>
      <c r="DF54" s="109"/>
      <c r="DG54" s="109"/>
      <c r="DH54" s="109"/>
      <c r="DI54" s="109"/>
      <c r="DJ54" s="109"/>
      <c r="DK54" s="109"/>
      <c r="DL54" s="109"/>
      <c r="DM54" s="109"/>
      <c r="DN54" s="109"/>
      <c r="DO54" s="109"/>
      <c r="DP54" s="109"/>
      <c r="DQ54" s="109"/>
      <c r="DR54" s="110"/>
      <c r="DS54" s="108">
        <f>データ!$C$11</f>
        <v>41640</v>
      </c>
      <c r="DT54" s="109"/>
      <c r="DU54" s="109"/>
      <c r="DV54" s="109"/>
      <c r="DW54" s="109"/>
      <c r="DX54" s="109"/>
      <c r="DY54" s="109"/>
      <c r="DZ54" s="109"/>
      <c r="EA54" s="109"/>
      <c r="EB54" s="109"/>
      <c r="EC54" s="109"/>
      <c r="ED54" s="109"/>
      <c r="EE54" s="109"/>
      <c r="EF54" s="109"/>
      <c r="EG54" s="110"/>
      <c r="EH54" s="108">
        <f>データ!$D$11</f>
        <v>42005</v>
      </c>
      <c r="EI54" s="109"/>
      <c r="EJ54" s="109"/>
      <c r="EK54" s="109"/>
      <c r="EL54" s="109"/>
      <c r="EM54" s="109"/>
      <c r="EN54" s="109"/>
      <c r="EO54" s="109"/>
      <c r="EP54" s="109"/>
      <c r="EQ54" s="109"/>
      <c r="ER54" s="109"/>
      <c r="ES54" s="109"/>
      <c r="ET54" s="109"/>
      <c r="EU54" s="109"/>
      <c r="EV54" s="110"/>
      <c r="EW54" s="108">
        <f>データ!$E$11</f>
        <v>42370</v>
      </c>
      <c r="EX54" s="109"/>
      <c r="EY54" s="109"/>
      <c r="EZ54" s="109"/>
      <c r="FA54" s="109"/>
      <c r="FB54" s="109"/>
      <c r="FC54" s="109"/>
      <c r="FD54" s="109"/>
      <c r="FE54" s="109"/>
      <c r="FF54" s="109"/>
      <c r="FG54" s="109"/>
      <c r="FH54" s="109"/>
      <c r="FI54" s="109"/>
      <c r="FJ54" s="109"/>
      <c r="FK54" s="110"/>
      <c r="FL54" s="108">
        <f>データ!$F$11</f>
        <v>42736</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28"/>
      <c r="GJ54" s="28"/>
      <c r="GK54" s="28"/>
      <c r="GL54" s="28"/>
      <c r="GM54" s="28"/>
      <c r="GN54" s="28"/>
      <c r="GO54" s="28"/>
      <c r="GP54" s="28"/>
      <c r="GQ54" s="28"/>
      <c r="GR54" s="108">
        <f>データ!$B$11</f>
        <v>41275</v>
      </c>
      <c r="GS54" s="109"/>
      <c r="GT54" s="109"/>
      <c r="GU54" s="109"/>
      <c r="GV54" s="109"/>
      <c r="GW54" s="109"/>
      <c r="GX54" s="109"/>
      <c r="GY54" s="109"/>
      <c r="GZ54" s="109"/>
      <c r="HA54" s="109"/>
      <c r="HB54" s="109"/>
      <c r="HC54" s="109"/>
      <c r="HD54" s="109"/>
      <c r="HE54" s="109"/>
      <c r="HF54" s="110"/>
      <c r="HG54" s="108">
        <f>データ!$C$11</f>
        <v>41640</v>
      </c>
      <c r="HH54" s="109"/>
      <c r="HI54" s="109"/>
      <c r="HJ54" s="109"/>
      <c r="HK54" s="109"/>
      <c r="HL54" s="109"/>
      <c r="HM54" s="109"/>
      <c r="HN54" s="109"/>
      <c r="HO54" s="109"/>
      <c r="HP54" s="109"/>
      <c r="HQ54" s="109"/>
      <c r="HR54" s="109"/>
      <c r="HS54" s="109"/>
      <c r="HT54" s="109"/>
      <c r="HU54" s="110"/>
      <c r="HV54" s="108">
        <f>データ!$D$11</f>
        <v>42005</v>
      </c>
      <c r="HW54" s="109"/>
      <c r="HX54" s="109"/>
      <c r="HY54" s="109"/>
      <c r="HZ54" s="109"/>
      <c r="IA54" s="109"/>
      <c r="IB54" s="109"/>
      <c r="IC54" s="109"/>
      <c r="ID54" s="109"/>
      <c r="IE54" s="109"/>
      <c r="IF54" s="109"/>
      <c r="IG54" s="109"/>
      <c r="IH54" s="109"/>
      <c r="II54" s="109"/>
      <c r="IJ54" s="110"/>
      <c r="IK54" s="108">
        <f>データ!$E$11</f>
        <v>42370</v>
      </c>
      <c r="IL54" s="109"/>
      <c r="IM54" s="109"/>
      <c r="IN54" s="109"/>
      <c r="IO54" s="109"/>
      <c r="IP54" s="109"/>
      <c r="IQ54" s="109"/>
      <c r="IR54" s="109"/>
      <c r="IS54" s="109"/>
      <c r="IT54" s="109"/>
      <c r="IU54" s="109"/>
      <c r="IV54" s="109"/>
      <c r="IW54" s="109"/>
      <c r="IX54" s="109"/>
      <c r="IY54" s="110"/>
      <c r="IZ54" s="108">
        <f>データ!$F$11</f>
        <v>42736</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28"/>
      <c r="JX54" s="28"/>
      <c r="JY54" s="28"/>
      <c r="JZ54" s="28"/>
      <c r="KA54" s="28"/>
      <c r="KB54" s="28"/>
      <c r="KC54" s="28"/>
      <c r="KD54" s="28"/>
      <c r="KE54" s="28"/>
      <c r="KF54" s="108">
        <f>データ!$B$11</f>
        <v>41275</v>
      </c>
      <c r="KG54" s="109"/>
      <c r="KH54" s="109"/>
      <c r="KI54" s="109"/>
      <c r="KJ54" s="109"/>
      <c r="KK54" s="109"/>
      <c r="KL54" s="109"/>
      <c r="KM54" s="109"/>
      <c r="KN54" s="109"/>
      <c r="KO54" s="109"/>
      <c r="KP54" s="109"/>
      <c r="KQ54" s="109"/>
      <c r="KR54" s="109"/>
      <c r="KS54" s="109"/>
      <c r="KT54" s="110"/>
      <c r="KU54" s="108">
        <f>データ!$C$11</f>
        <v>41640</v>
      </c>
      <c r="KV54" s="109"/>
      <c r="KW54" s="109"/>
      <c r="KX54" s="109"/>
      <c r="KY54" s="109"/>
      <c r="KZ54" s="109"/>
      <c r="LA54" s="109"/>
      <c r="LB54" s="109"/>
      <c r="LC54" s="109"/>
      <c r="LD54" s="109"/>
      <c r="LE54" s="109"/>
      <c r="LF54" s="109"/>
      <c r="LG54" s="109"/>
      <c r="LH54" s="109"/>
      <c r="LI54" s="110"/>
      <c r="LJ54" s="108">
        <f>データ!$D$11</f>
        <v>42005</v>
      </c>
      <c r="LK54" s="109"/>
      <c r="LL54" s="109"/>
      <c r="LM54" s="109"/>
      <c r="LN54" s="109"/>
      <c r="LO54" s="109"/>
      <c r="LP54" s="109"/>
      <c r="LQ54" s="109"/>
      <c r="LR54" s="109"/>
      <c r="LS54" s="109"/>
      <c r="LT54" s="109"/>
      <c r="LU54" s="109"/>
      <c r="LV54" s="109"/>
      <c r="LW54" s="109"/>
      <c r="LX54" s="110"/>
      <c r="LY54" s="108">
        <f>データ!$E$11</f>
        <v>42370</v>
      </c>
      <c r="LZ54" s="109"/>
      <c r="MA54" s="109"/>
      <c r="MB54" s="109"/>
      <c r="MC54" s="109"/>
      <c r="MD54" s="109"/>
      <c r="ME54" s="109"/>
      <c r="MF54" s="109"/>
      <c r="MG54" s="109"/>
      <c r="MH54" s="109"/>
      <c r="MI54" s="109"/>
      <c r="MJ54" s="109"/>
      <c r="MK54" s="109"/>
      <c r="ML54" s="109"/>
      <c r="MM54" s="110"/>
      <c r="MN54" s="108">
        <f>データ!$F$11</f>
        <v>42736</v>
      </c>
      <c r="MO54" s="109"/>
      <c r="MP54" s="109"/>
      <c r="MQ54" s="109"/>
      <c r="MR54" s="109"/>
      <c r="MS54" s="109"/>
      <c r="MT54" s="109"/>
      <c r="MU54" s="109"/>
      <c r="MV54" s="109"/>
      <c r="MW54" s="109"/>
      <c r="MX54" s="109"/>
      <c r="MY54" s="109"/>
      <c r="MZ54" s="109"/>
      <c r="NA54" s="109"/>
      <c r="NB54" s="110"/>
      <c r="NC54" s="5"/>
      <c r="ND54" s="5"/>
      <c r="NE54" s="5"/>
      <c r="NF54" s="5"/>
      <c r="NG54" s="5"/>
      <c r="NH54" s="27"/>
      <c r="NI54" s="2"/>
      <c r="NJ54" s="87"/>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f>データ!CC7</f>
        <v>41175</v>
      </c>
      <c r="BJ55" s="104"/>
      <c r="BK55" s="104"/>
      <c r="BL55" s="104"/>
      <c r="BM55" s="104"/>
      <c r="BN55" s="104"/>
      <c r="BO55" s="104"/>
      <c r="BP55" s="104"/>
      <c r="BQ55" s="104"/>
      <c r="BR55" s="104"/>
      <c r="BS55" s="104"/>
      <c r="BT55" s="104"/>
      <c r="BU55" s="104"/>
      <c r="BV55" s="104"/>
      <c r="BW55" s="105"/>
      <c r="BX55" s="103">
        <f>データ!CD7</f>
        <v>41552</v>
      </c>
      <c r="BY55" s="104"/>
      <c r="BZ55" s="104"/>
      <c r="CA55" s="104"/>
      <c r="CB55" s="104"/>
      <c r="CC55" s="104"/>
      <c r="CD55" s="104"/>
      <c r="CE55" s="104"/>
      <c r="CF55" s="104"/>
      <c r="CG55" s="104"/>
      <c r="CH55" s="104"/>
      <c r="CI55" s="104"/>
      <c r="CJ55" s="104"/>
      <c r="CK55" s="104"/>
      <c r="CL55" s="105"/>
      <c r="CO55" s="5"/>
      <c r="CP55" s="5"/>
      <c r="CQ55" s="5"/>
      <c r="CR55" s="5"/>
      <c r="CS55" s="5"/>
      <c r="CT55" s="5"/>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f>データ!CN7</f>
        <v>17244</v>
      </c>
      <c r="EX55" s="104"/>
      <c r="EY55" s="104"/>
      <c r="EZ55" s="104"/>
      <c r="FA55" s="104"/>
      <c r="FB55" s="104"/>
      <c r="FC55" s="104"/>
      <c r="FD55" s="104"/>
      <c r="FE55" s="104"/>
      <c r="FF55" s="104"/>
      <c r="FG55" s="104"/>
      <c r="FH55" s="104"/>
      <c r="FI55" s="104"/>
      <c r="FJ55" s="104"/>
      <c r="FK55" s="105"/>
      <c r="FL55" s="103">
        <f>データ!CO7</f>
        <v>18419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f>データ!CY7</f>
        <v>57.5</v>
      </c>
      <c r="IL55" s="101"/>
      <c r="IM55" s="101"/>
      <c r="IN55" s="101"/>
      <c r="IO55" s="101"/>
      <c r="IP55" s="101"/>
      <c r="IQ55" s="101"/>
      <c r="IR55" s="101"/>
      <c r="IS55" s="101"/>
      <c r="IT55" s="101"/>
      <c r="IU55" s="101"/>
      <c r="IV55" s="101"/>
      <c r="IW55" s="101"/>
      <c r="IX55" s="101"/>
      <c r="IY55" s="102"/>
      <c r="IZ55" s="100">
        <f>データ!CZ7</f>
        <v>57.7</v>
      </c>
      <c r="JA55" s="101"/>
      <c r="JB55" s="101"/>
      <c r="JC55" s="101"/>
      <c r="JD55" s="101"/>
      <c r="JE55" s="101"/>
      <c r="JF55" s="101"/>
      <c r="JG55" s="101"/>
      <c r="JH55" s="101"/>
      <c r="JI55" s="101"/>
      <c r="JJ55" s="101"/>
      <c r="JK55" s="101"/>
      <c r="JL55" s="101"/>
      <c r="JM55" s="101"/>
      <c r="JN55" s="102"/>
      <c r="JO55" s="5"/>
      <c r="JP55" s="5"/>
      <c r="JQ55" s="5"/>
      <c r="JR55" s="5"/>
      <c r="JS55" s="5"/>
      <c r="JT55" s="5"/>
      <c r="JU55" s="5"/>
      <c r="JV55" s="5"/>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f>データ!DJ7</f>
        <v>23.8</v>
      </c>
      <c r="LZ55" s="101"/>
      <c r="MA55" s="101"/>
      <c r="MB55" s="101"/>
      <c r="MC55" s="101"/>
      <c r="MD55" s="101"/>
      <c r="ME55" s="101"/>
      <c r="MF55" s="101"/>
      <c r="MG55" s="101"/>
      <c r="MH55" s="101"/>
      <c r="MI55" s="101"/>
      <c r="MJ55" s="101"/>
      <c r="MK55" s="101"/>
      <c r="ML55" s="101"/>
      <c r="MM55" s="102"/>
      <c r="MN55" s="100">
        <f>データ!DK7</f>
        <v>26.6</v>
      </c>
      <c r="MO55" s="101"/>
      <c r="MP55" s="101"/>
      <c r="MQ55" s="101"/>
      <c r="MR55" s="101"/>
      <c r="MS55" s="101"/>
      <c r="MT55" s="101"/>
      <c r="MU55" s="101"/>
      <c r="MV55" s="101"/>
      <c r="MW55" s="101"/>
      <c r="MX55" s="101"/>
      <c r="MY55" s="101"/>
      <c r="MZ55" s="101"/>
      <c r="NA55" s="101"/>
      <c r="NB55" s="102"/>
      <c r="NC55" s="5"/>
      <c r="ND55" s="5"/>
      <c r="NE55" s="5"/>
      <c r="NF55" s="5"/>
      <c r="NG55" s="5"/>
      <c r="NH55" s="27"/>
      <c r="NI55" s="2"/>
      <c r="NJ55" s="87"/>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f>データ!CH7</f>
        <v>24882</v>
      </c>
      <c r="BJ56" s="104"/>
      <c r="BK56" s="104"/>
      <c r="BL56" s="104"/>
      <c r="BM56" s="104"/>
      <c r="BN56" s="104"/>
      <c r="BO56" s="104"/>
      <c r="BP56" s="104"/>
      <c r="BQ56" s="104"/>
      <c r="BR56" s="104"/>
      <c r="BS56" s="104"/>
      <c r="BT56" s="104"/>
      <c r="BU56" s="104"/>
      <c r="BV56" s="104"/>
      <c r="BW56" s="105"/>
      <c r="BX56" s="103">
        <f>データ!CI7</f>
        <v>25249</v>
      </c>
      <c r="BY56" s="104"/>
      <c r="BZ56" s="104"/>
      <c r="CA56" s="104"/>
      <c r="CB56" s="104"/>
      <c r="CC56" s="104"/>
      <c r="CD56" s="104"/>
      <c r="CE56" s="104"/>
      <c r="CF56" s="104"/>
      <c r="CG56" s="104"/>
      <c r="CH56" s="104"/>
      <c r="CI56" s="104"/>
      <c r="CJ56" s="104"/>
      <c r="CK56" s="104"/>
      <c r="CL56" s="105"/>
      <c r="CO56" s="5"/>
      <c r="CP56" s="5"/>
      <c r="CQ56" s="5"/>
      <c r="CR56" s="5"/>
      <c r="CS56" s="5"/>
      <c r="CT56" s="5"/>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f>データ!CS7</f>
        <v>8797</v>
      </c>
      <c r="EX56" s="104"/>
      <c r="EY56" s="104"/>
      <c r="EZ56" s="104"/>
      <c r="FA56" s="104"/>
      <c r="FB56" s="104"/>
      <c r="FC56" s="104"/>
      <c r="FD56" s="104"/>
      <c r="FE56" s="104"/>
      <c r="FF56" s="104"/>
      <c r="FG56" s="104"/>
      <c r="FH56" s="104"/>
      <c r="FI56" s="104"/>
      <c r="FJ56" s="104"/>
      <c r="FK56" s="105"/>
      <c r="FL56" s="103">
        <f>データ!CT7</f>
        <v>8852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f>データ!DD7</f>
        <v>69.5</v>
      </c>
      <c r="IL56" s="101"/>
      <c r="IM56" s="101"/>
      <c r="IN56" s="101"/>
      <c r="IO56" s="101"/>
      <c r="IP56" s="101"/>
      <c r="IQ56" s="101"/>
      <c r="IR56" s="101"/>
      <c r="IS56" s="101"/>
      <c r="IT56" s="101"/>
      <c r="IU56" s="101"/>
      <c r="IV56" s="101"/>
      <c r="IW56" s="101"/>
      <c r="IX56" s="101"/>
      <c r="IY56" s="102"/>
      <c r="IZ56" s="100">
        <f>データ!DE7</f>
        <v>70.3</v>
      </c>
      <c r="JA56" s="101"/>
      <c r="JB56" s="101"/>
      <c r="JC56" s="101"/>
      <c r="JD56" s="101"/>
      <c r="JE56" s="101"/>
      <c r="JF56" s="101"/>
      <c r="JG56" s="101"/>
      <c r="JH56" s="101"/>
      <c r="JI56" s="101"/>
      <c r="JJ56" s="101"/>
      <c r="JK56" s="101"/>
      <c r="JL56" s="101"/>
      <c r="JM56" s="101"/>
      <c r="JN56" s="102"/>
      <c r="JO56" s="5"/>
      <c r="JP56" s="5"/>
      <c r="JQ56" s="5"/>
      <c r="JR56" s="5"/>
      <c r="JS56" s="5"/>
      <c r="JT56" s="5"/>
      <c r="JU56" s="5"/>
      <c r="JV56" s="5"/>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f>データ!DO7</f>
        <v>17.399999999999999</v>
      </c>
      <c r="LZ56" s="101"/>
      <c r="MA56" s="101"/>
      <c r="MB56" s="101"/>
      <c r="MC56" s="101"/>
      <c r="MD56" s="101"/>
      <c r="ME56" s="101"/>
      <c r="MF56" s="101"/>
      <c r="MG56" s="101"/>
      <c r="MH56" s="101"/>
      <c r="MI56" s="101"/>
      <c r="MJ56" s="101"/>
      <c r="MK56" s="101"/>
      <c r="ML56" s="101"/>
      <c r="MM56" s="102"/>
      <c r="MN56" s="100">
        <f>データ!DP7</f>
        <v>17</v>
      </c>
      <c r="MO56" s="101"/>
      <c r="MP56" s="101"/>
      <c r="MQ56" s="101"/>
      <c r="MR56" s="101"/>
      <c r="MS56" s="101"/>
      <c r="MT56" s="101"/>
      <c r="MU56" s="101"/>
      <c r="MV56" s="101"/>
      <c r="MW56" s="101"/>
      <c r="MX56" s="101"/>
      <c r="MY56" s="101"/>
      <c r="MZ56" s="101"/>
      <c r="NA56" s="101"/>
      <c r="NB56" s="102"/>
      <c r="NC56" s="5"/>
      <c r="ND56" s="5"/>
      <c r="NE56" s="5"/>
      <c r="NF56" s="5"/>
      <c r="NG56" s="5"/>
      <c r="NH56" s="27"/>
      <c r="NI56" s="2"/>
      <c r="NJ56" s="87"/>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7"/>
      <c r="NK57" s="85"/>
      <c r="NL57" s="85"/>
      <c r="NM57" s="85"/>
      <c r="NN57" s="85"/>
      <c r="NO57" s="85"/>
      <c r="NP57" s="85"/>
      <c r="NQ57" s="85"/>
      <c r="NR57" s="85"/>
      <c r="NS57" s="85"/>
      <c r="NT57" s="85"/>
      <c r="NU57" s="85"/>
      <c r="NV57" s="85"/>
      <c r="NW57" s="85"/>
      <c r="NX57" s="86"/>
    </row>
    <row r="58" spans="1:388" ht="13.5" customHeight="1">
      <c r="A58" s="2"/>
      <c r="B58" s="25"/>
      <c r="C58" s="26"/>
      <c r="D58" s="5"/>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5"/>
      <c r="CQ58" s="5"/>
      <c r="CR58" s="5"/>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6"/>
      <c r="GE58" s="26"/>
      <c r="GF58" s="26"/>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5"/>
      <c r="JS58" s="5"/>
      <c r="JT58" s="5"/>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6"/>
      <c r="NF58" s="26"/>
      <c r="NG58" s="26"/>
      <c r="NH58" s="27"/>
      <c r="NI58" s="2"/>
      <c r="NJ58" s="87"/>
      <c r="NK58" s="85"/>
      <c r="NL58" s="85"/>
      <c r="NM58" s="85"/>
      <c r="NN58" s="85"/>
      <c r="NO58" s="85"/>
      <c r="NP58" s="85"/>
      <c r="NQ58" s="85"/>
      <c r="NR58" s="85"/>
      <c r="NS58" s="85"/>
      <c r="NT58" s="85"/>
      <c r="NU58" s="85"/>
      <c r="NV58" s="85"/>
      <c r="NW58" s="85"/>
      <c r="NX58" s="86"/>
    </row>
    <row r="59" spans="1:388" ht="13.5" customHeight="1">
      <c r="A59" s="2"/>
      <c r="B59" s="25"/>
      <c r="C59" s="26"/>
      <c r="D59" s="5"/>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5"/>
      <c r="CQ59" s="5"/>
      <c r="CR59" s="5"/>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6"/>
      <c r="GE59" s="26"/>
      <c r="GF59" s="26"/>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5"/>
      <c r="JS59" s="5"/>
      <c r="JT59" s="5"/>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6"/>
      <c r="NF59" s="26"/>
      <c r="NG59" s="26"/>
      <c r="NH59" s="27"/>
      <c r="NI59" s="2"/>
      <c r="NJ59" s="87"/>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7"/>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7"/>
      <c r="NK61" s="85"/>
      <c r="NL61" s="85"/>
      <c r="NM61" s="85"/>
      <c r="NN61" s="85"/>
      <c r="NO61" s="85"/>
      <c r="NP61" s="85"/>
      <c r="NQ61" s="85"/>
      <c r="NR61" s="85"/>
      <c r="NS61" s="85"/>
      <c r="NT61" s="85"/>
      <c r="NU61" s="85"/>
      <c r="NV61" s="85"/>
      <c r="NW61" s="85"/>
      <c r="NX61" s="86"/>
    </row>
    <row r="62" spans="1:388" ht="13.5" customHeight="1">
      <c r="A62" s="27"/>
      <c r="B62" s="22"/>
      <c r="C62" s="23"/>
      <c r="D62" s="23"/>
      <c r="E62" s="23"/>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87"/>
      <c r="NK62" s="85"/>
      <c r="NL62" s="85"/>
      <c r="NM62" s="85"/>
      <c r="NN62" s="85"/>
      <c r="NO62" s="85"/>
      <c r="NP62" s="85"/>
      <c r="NQ62" s="85"/>
      <c r="NR62" s="85"/>
      <c r="NS62" s="85"/>
      <c r="NT62" s="85"/>
      <c r="NU62" s="85"/>
      <c r="NV62" s="85"/>
      <c r="NW62" s="85"/>
      <c r="NX62" s="86"/>
    </row>
    <row r="63" spans="1:388"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87"/>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7"/>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8"/>
      <c r="NK65" s="89"/>
      <c r="NL65" s="89"/>
      <c r="NM65" s="89"/>
      <c r="NN65" s="89"/>
      <c r="NO65" s="89"/>
      <c r="NP65" s="89"/>
      <c r="NQ65" s="89"/>
      <c r="NR65" s="89"/>
      <c r="NS65" s="89"/>
      <c r="NT65" s="89"/>
      <c r="NU65" s="89"/>
      <c r="NV65" s="89"/>
      <c r="NW65" s="89"/>
      <c r="NX65" s="9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3" t="s">
        <v>49</v>
      </c>
      <c r="NK66" s="94"/>
      <c r="NL66" s="94"/>
      <c r="NM66" s="94"/>
      <c r="NN66" s="94"/>
      <c r="NO66" s="94"/>
      <c r="NP66" s="94"/>
      <c r="NQ66" s="94"/>
      <c r="NR66" s="94"/>
      <c r="NS66" s="94"/>
      <c r="NT66" s="94"/>
      <c r="NU66" s="94"/>
      <c r="NV66" s="94"/>
      <c r="NW66" s="94"/>
      <c r="NX66" s="9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6"/>
      <c r="NK67" s="97"/>
      <c r="NL67" s="97"/>
      <c r="NM67" s="97"/>
      <c r="NN67" s="97"/>
      <c r="NO67" s="97"/>
      <c r="NP67" s="97"/>
      <c r="NQ67" s="97"/>
      <c r="NR67" s="97"/>
      <c r="NS67" s="97"/>
      <c r="NT67" s="97"/>
      <c r="NU67" s="97"/>
      <c r="NV67" s="97"/>
      <c r="NW67" s="97"/>
      <c r="NX67" s="9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7"/>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7"/>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7"/>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7"/>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7"/>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7"/>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7"/>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7"/>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7"/>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7"/>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40.1</v>
      </c>
      <c r="CA79" s="82"/>
      <c r="CB79" s="82"/>
      <c r="CC79" s="82"/>
      <c r="CD79" s="82"/>
      <c r="CE79" s="82"/>
      <c r="CF79" s="82"/>
      <c r="CG79" s="82"/>
      <c r="CH79" s="82"/>
      <c r="CI79" s="82"/>
      <c r="CJ79" s="82"/>
      <c r="CK79" s="82"/>
      <c r="CL79" s="82"/>
      <c r="CM79" s="82"/>
      <c r="CN79" s="82"/>
      <c r="CO79" s="82"/>
      <c r="CP79" s="82"/>
      <c r="CQ79" s="82"/>
      <c r="CR79" s="82"/>
      <c r="CS79" s="82">
        <f>データ!DV7</f>
        <v>37.299999999999997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27.4</v>
      </c>
      <c r="GU79" s="82"/>
      <c r="GV79" s="82"/>
      <c r="GW79" s="82"/>
      <c r="GX79" s="82"/>
      <c r="GY79" s="82"/>
      <c r="GZ79" s="82"/>
      <c r="HA79" s="82"/>
      <c r="HB79" s="82"/>
      <c r="HC79" s="82"/>
      <c r="HD79" s="82"/>
      <c r="HE79" s="82"/>
      <c r="HF79" s="82"/>
      <c r="HG79" s="82"/>
      <c r="HH79" s="82"/>
      <c r="HI79" s="82"/>
      <c r="HJ79" s="82"/>
      <c r="HK79" s="82"/>
      <c r="HL79" s="82"/>
      <c r="HM79" s="82">
        <f>データ!EG7</f>
        <v>43.1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1342132</v>
      </c>
      <c r="LP79" s="78"/>
      <c r="LQ79" s="78"/>
      <c r="LR79" s="78"/>
      <c r="LS79" s="78"/>
      <c r="LT79" s="78"/>
      <c r="LU79" s="78"/>
      <c r="LV79" s="78"/>
      <c r="LW79" s="78"/>
      <c r="LX79" s="78"/>
      <c r="LY79" s="78"/>
      <c r="LZ79" s="78"/>
      <c r="MA79" s="78"/>
      <c r="MB79" s="78"/>
      <c r="MC79" s="78"/>
      <c r="MD79" s="78"/>
      <c r="ME79" s="78"/>
      <c r="MF79" s="78"/>
      <c r="MG79" s="78"/>
      <c r="MH79" s="78">
        <f>データ!ER7</f>
        <v>2480549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7"/>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7"/>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7"/>
      <c r="NK81" s="85"/>
      <c r="NL81" s="85"/>
      <c r="NM81" s="85"/>
      <c r="NN81" s="85"/>
      <c r="NO81" s="85"/>
      <c r="NP81" s="85"/>
      <c r="NQ81" s="85"/>
      <c r="NR81" s="85"/>
      <c r="NS81" s="85"/>
      <c r="NT81" s="85"/>
      <c r="NU81" s="85"/>
      <c r="NV81" s="85"/>
      <c r="NW81" s="85"/>
      <c r="NX81" s="86"/>
    </row>
    <row r="82" spans="1:388" ht="13.5" customHeight="1">
      <c r="A82" s="2"/>
      <c r="B82" s="25"/>
      <c r="C82" s="26"/>
      <c r="D82" s="5"/>
      <c r="E82" s="5"/>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6"/>
      <c r="DQ82" s="26"/>
      <c r="DR82" s="26"/>
      <c r="DS82" s="26"/>
      <c r="DT82" s="26"/>
      <c r="DU82" s="26"/>
      <c r="DV82" s="26"/>
      <c r="DW82" s="26"/>
      <c r="DX82" s="26"/>
      <c r="DY82" s="42"/>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6"/>
      <c r="IK82" s="26"/>
      <c r="IL82" s="26"/>
      <c r="IM82" s="26"/>
      <c r="IN82" s="26"/>
      <c r="IO82" s="26"/>
      <c r="IP82" s="26"/>
      <c r="IQ82" s="26"/>
      <c r="IR82" s="26"/>
      <c r="IS82" s="26"/>
      <c r="IT82" s="26"/>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6"/>
      <c r="NF82" s="26"/>
      <c r="NG82" s="26"/>
      <c r="NH82" s="27"/>
      <c r="NI82" s="2"/>
      <c r="NJ82" s="87"/>
      <c r="NK82" s="85"/>
      <c r="NL82" s="85"/>
      <c r="NM82" s="85"/>
      <c r="NN82" s="85"/>
      <c r="NO82" s="85"/>
      <c r="NP82" s="85"/>
      <c r="NQ82" s="85"/>
      <c r="NR82" s="85"/>
      <c r="NS82" s="85"/>
      <c r="NT82" s="85"/>
      <c r="NU82" s="85"/>
      <c r="NV82" s="85"/>
      <c r="NW82" s="85"/>
      <c r="NX82" s="86"/>
    </row>
    <row r="83" spans="1:388" ht="13.5" customHeight="1">
      <c r="A83" s="2"/>
      <c r="B83" s="25"/>
      <c r="C83" s="26"/>
      <c r="D83" s="5"/>
      <c r="E83" s="5"/>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6"/>
      <c r="DQ83" s="26"/>
      <c r="DR83" s="26"/>
      <c r="DS83" s="26"/>
      <c r="DT83" s="26"/>
      <c r="DU83" s="26"/>
      <c r="DV83" s="26"/>
      <c r="DW83" s="26"/>
      <c r="DX83" s="26"/>
      <c r="DY83" s="42"/>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6"/>
      <c r="IK83" s="26"/>
      <c r="IL83" s="26"/>
      <c r="IM83" s="26"/>
      <c r="IN83" s="26"/>
      <c r="IO83" s="26"/>
      <c r="IP83" s="26"/>
      <c r="IQ83" s="26"/>
      <c r="IR83" s="26"/>
      <c r="IS83" s="26"/>
      <c r="IT83" s="26"/>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6"/>
      <c r="NF83" s="26"/>
      <c r="NG83" s="26"/>
      <c r="NH83" s="27"/>
      <c r="NI83" s="2"/>
      <c r="NJ83" s="87"/>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8"/>
      <c r="NK84" s="89"/>
      <c r="NL84" s="89"/>
      <c r="NM84" s="89"/>
      <c r="NN84" s="89"/>
      <c r="NO84" s="89"/>
      <c r="NP84" s="89"/>
      <c r="NQ84" s="89"/>
      <c r="NR84" s="89"/>
      <c r="NS84" s="89"/>
      <c r="NT84" s="89"/>
      <c r="NU84" s="89"/>
      <c r="NV84" s="89"/>
      <c r="NW84" s="89"/>
      <c r="NX84" s="9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7tNcsSUbsK7RLL+nUU8eN+P2Tdh3NEAyACS48Q9davVVauODV3JhfW3lYbBIayi5g18G6U5MTtUVMmKBPi6Aw==" saltValue="DNJDrvYwWCR/0+K9xSX6h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1" t="s">
        <v>75</v>
      </c>
      <c r="AI4" s="142"/>
      <c r="AJ4" s="142"/>
      <c r="AK4" s="142"/>
      <c r="AL4" s="142"/>
      <c r="AM4" s="142"/>
      <c r="AN4" s="142"/>
      <c r="AO4" s="142"/>
      <c r="AP4" s="142"/>
      <c r="AQ4" s="142"/>
      <c r="AR4" s="143"/>
      <c r="AS4" s="144" t="s">
        <v>76</v>
      </c>
      <c r="AT4" s="140"/>
      <c r="AU4" s="140"/>
      <c r="AV4" s="140"/>
      <c r="AW4" s="140"/>
      <c r="AX4" s="140"/>
      <c r="AY4" s="140"/>
      <c r="AZ4" s="140"/>
      <c r="BA4" s="140"/>
      <c r="BB4" s="140"/>
      <c r="BC4" s="140"/>
      <c r="BD4" s="144" t="s">
        <v>77</v>
      </c>
      <c r="BE4" s="140"/>
      <c r="BF4" s="140"/>
      <c r="BG4" s="140"/>
      <c r="BH4" s="140"/>
      <c r="BI4" s="140"/>
      <c r="BJ4" s="140"/>
      <c r="BK4" s="140"/>
      <c r="BL4" s="140"/>
      <c r="BM4" s="140"/>
      <c r="BN4" s="140"/>
      <c r="BO4" s="141" t="s">
        <v>78</v>
      </c>
      <c r="BP4" s="142"/>
      <c r="BQ4" s="142"/>
      <c r="BR4" s="142"/>
      <c r="BS4" s="142"/>
      <c r="BT4" s="142"/>
      <c r="BU4" s="142"/>
      <c r="BV4" s="142"/>
      <c r="BW4" s="142"/>
      <c r="BX4" s="142"/>
      <c r="BY4" s="143"/>
      <c r="BZ4" s="140" t="s">
        <v>79</v>
      </c>
      <c r="CA4" s="140"/>
      <c r="CB4" s="140"/>
      <c r="CC4" s="140"/>
      <c r="CD4" s="140"/>
      <c r="CE4" s="140"/>
      <c r="CF4" s="140"/>
      <c r="CG4" s="140"/>
      <c r="CH4" s="140"/>
      <c r="CI4" s="140"/>
      <c r="CJ4" s="140"/>
      <c r="CK4" s="144"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1" t="s">
        <v>83</v>
      </c>
      <c r="DS4" s="142"/>
      <c r="DT4" s="142"/>
      <c r="DU4" s="142"/>
      <c r="DV4" s="142"/>
      <c r="DW4" s="142"/>
      <c r="DX4" s="142"/>
      <c r="DY4" s="142"/>
      <c r="DZ4" s="142"/>
      <c r="EA4" s="142"/>
      <c r="EB4" s="143"/>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123</v>
      </c>
      <c r="AX5" s="61" t="s">
        <v>114</v>
      </c>
      <c r="AY5" s="61" t="s">
        <v>115</v>
      </c>
      <c r="AZ5" s="61" t="s">
        <v>116</v>
      </c>
      <c r="BA5" s="61" t="s">
        <v>117</v>
      </c>
      <c r="BB5" s="61" t="s">
        <v>118</v>
      </c>
      <c r="BC5" s="61" t="s">
        <v>119</v>
      </c>
      <c r="BD5" s="61" t="s">
        <v>109</v>
      </c>
      <c r="BE5" s="61" t="s">
        <v>120</v>
      </c>
      <c r="BF5" s="61" t="s">
        <v>121</v>
      </c>
      <c r="BG5" s="61" t="s">
        <v>124</v>
      </c>
      <c r="BH5" s="61" t="s">
        <v>125</v>
      </c>
      <c r="BI5" s="61" t="s">
        <v>114</v>
      </c>
      <c r="BJ5" s="61" t="s">
        <v>115</v>
      </c>
      <c r="BK5" s="61" t="s">
        <v>116</v>
      </c>
      <c r="BL5" s="61" t="s">
        <v>117</v>
      </c>
      <c r="BM5" s="61" t="s">
        <v>118</v>
      </c>
      <c r="BN5" s="61" t="s">
        <v>119</v>
      </c>
      <c r="BO5" s="61" t="s">
        <v>109</v>
      </c>
      <c r="BP5" s="61" t="s">
        <v>120</v>
      </c>
      <c r="BQ5" s="61" t="s">
        <v>126</v>
      </c>
      <c r="BR5" s="61" t="s">
        <v>127</v>
      </c>
      <c r="BS5" s="61" t="s">
        <v>125</v>
      </c>
      <c r="BT5" s="61" t="s">
        <v>114</v>
      </c>
      <c r="BU5" s="61" t="s">
        <v>115</v>
      </c>
      <c r="BV5" s="61" t="s">
        <v>116</v>
      </c>
      <c r="BW5" s="61" t="s">
        <v>117</v>
      </c>
      <c r="BX5" s="61" t="s">
        <v>118</v>
      </c>
      <c r="BY5" s="61" t="s">
        <v>119</v>
      </c>
      <c r="BZ5" s="61" t="s">
        <v>128</v>
      </c>
      <c r="CA5" s="61" t="s">
        <v>120</v>
      </c>
      <c r="CB5" s="61" t="s">
        <v>126</v>
      </c>
      <c r="CC5" s="61" t="s">
        <v>122</v>
      </c>
      <c r="CD5" s="61" t="s">
        <v>113</v>
      </c>
      <c r="CE5" s="61" t="s">
        <v>114</v>
      </c>
      <c r="CF5" s="61" t="s">
        <v>115</v>
      </c>
      <c r="CG5" s="61" t="s">
        <v>116</v>
      </c>
      <c r="CH5" s="61" t="s">
        <v>117</v>
      </c>
      <c r="CI5" s="61" t="s">
        <v>118</v>
      </c>
      <c r="CJ5" s="61" t="s">
        <v>119</v>
      </c>
      <c r="CK5" s="61" t="s">
        <v>128</v>
      </c>
      <c r="CL5" s="61" t="s">
        <v>120</v>
      </c>
      <c r="CM5" s="61" t="s">
        <v>126</v>
      </c>
      <c r="CN5" s="61" t="s">
        <v>124</v>
      </c>
      <c r="CO5" s="61" t="s">
        <v>125</v>
      </c>
      <c r="CP5" s="61" t="s">
        <v>114</v>
      </c>
      <c r="CQ5" s="61" t="s">
        <v>115</v>
      </c>
      <c r="CR5" s="61" t="s">
        <v>116</v>
      </c>
      <c r="CS5" s="61" t="s">
        <v>117</v>
      </c>
      <c r="CT5" s="61" t="s">
        <v>118</v>
      </c>
      <c r="CU5" s="61" t="s">
        <v>119</v>
      </c>
      <c r="CV5" s="61" t="s">
        <v>128</v>
      </c>
      <c r="CW5" s="61" t="s">
        <v>129</v>
      </c>
      <c r="CX5" s="61" t="s">
        <v>111</v>
      </c>
      <c r="CY5" s="61" t="s">
        <v>130</v>
      </c>
      <c r="CZ5" s="61" t="s">
        <v>125</v>
      </c>
      <c r="DA5" s="61" t="s">
        <v>114</v>
      </c>
      <c r="DB5" s="61" t="s">
        <v>115</v>
      </c>
      <c r="DC5" s="61" t="s">
        <v>116</v>
      </c>
      <c r="DD5" s="61" t="s">
        <v>117</v>
      </c>
      <c r="DE5" s="61" t="s">
        <v>118</v>
      </c>
      <c r="DF5" s="61" t="s">
        <v>119</v>
      </c>
      <c r="DG5" s="61" t="s">
        <v>131</v>
      </c>
      <c r="DH5" s="61" t="s">
        <v>120</v>
      </c>
      <c r="DI5" s="61" t="s">
        <v>126</v>
      </c>
      <c r="DJ5" s="61" t="s">
        <v>127</v>
      </c>
      <c r="DK5" s="61" t="s">
        <v>123</v>
      </c>
      <c r="DL5" s="61" t="s">
        <v>114</v>
      </c>
      <c r="DM5" s="61" t="s">
        <v>115</v>
      </c>
      <c r="DN5" s="61" t="s">
        <v>116</v>
      </c>
      <c r="DO5" s="61" t="s">
        <v>117</v>
      </c>
      <c r="DP5" s="61" t="s">
        <v>118</v>
      </c>
      <c r="DQ5" s="61" t="s">
        <v>119</v>
      </c>
      <c r="DR5" s="61" t="s">
        <v>128</v>
      </c>
      <c r="DS5" s="61" t="s">
        <v>120</v>
      </c>
      <c r="DT5" s="61" t="s">
        <v>121</v>
      </c>
      <c r="DU5" s="61" t="s">
        <v>122</v>
      </c>
      <c r="DV5" s="61" t="s">
        <v>125</v>
      </c>
      <c r="DW5" s="61" t="s">
        <v>114</v>
      </c>
      <c r="DX5" s="61" t="s">
        <v>115</v>
      </c>
      <c r="DY5" s="61" t="s">
        <v>116</v>
      </c>
      <c r="DZ5" s="61" t="s">
        <v>117</v>
      </c>
      <c r="EA5" s="61" t="s">
        <v>118</v>
      </c>
      <c r="EB5" s="61" t="s">
        <v>119</v>
      </c>
      <c r="EC5" s="61" t="s">
        <v>132</v>
      </c>
      <c r="ED5" s="61" t="s">
        <v>120</v>
      </c>
      <c r="EE5" s="61" t="s">
        <v>111</v>
      </c>
      <c r="EF5" s="61" t="s">
        <v>124</v>
      </c>
      <c r="EG5" s="61" t="s">
        <v>123</v>
      </c>
      <c r="EH5" s="61" t="s">
        <v>114</v>
      </c>
      <c r="EI5" s="61" t="s">
        <v>115</v>
      </c>
      <c r="EJ5" s="61" t="s">
        <v>116</v>
      </c>
      <c r="EK5" s="61" t="s">
        <v>117</v>
      </c>
      <c r="EL5" s="61" t="s">
        <v>118</v>
      </c>
      <c r="EM5" s="61" t="s">
        <v>133</v>
      </c>
      <c r="EN5" s="61" t="s">
        <v>132</v>
      </c>
      <c r="EO5" s="61" t="s">
        <v>110</v>
      </c>
      <c r="EP5" s="61" t="s">
        <v>111</v>
      </c>
      <c r="EQ5" s="61" t="s">
        <v>122</v>
      </c>
      <c r="ER5" s="61" t="s">
        <v>125</v>
      </c>
      <c r="ES5" s="61" t="s">
        <v>114</v>
      </c>
      <c r="ET5" s="61" t="s">
        <v>115</v>
      </c>
      <c r="EU5" s="61" t="s">
        <v>116</v>
      </c>
      <c r="EV5" s="61" t="s">
        <v>117</v>
      </c>
      <c r="EW5" s="61" t="s">
        <v>118</v>
      </c>
      <c r="EX5" s="61" t="s">
        <v>119</v>
      </c>
    </row>
    <row r="6" spans="1:154" s="66" customFormat="1">
      <c r="A6" s="47" t="s">
        <v>134</v>
      </c>
      <c r="B6" s="62">
        <f>B8</f>
        <v>2017</v>
      </c>
      <c r="C6" s="62">
        <f t="shared" ref="C6:M6" si="2">C8</f>
        <v>457500</v>
      </c>
      <c r="D6" s="62">
        <f t="shared" si="2"/>
        <v>46</v>
      </c>
      <c r="E6" s="62">
        <f t="shared" si="2"/>
        <v>6</v>
      </c>
      <c r="F6" s="62">
        <f t="shared" si="2"/>
        <v>0</v>
      </c>
      <c r="G6" s="62">
        <f t="shared" si="2"/>
        <v>1</v>
      </c>
      <c r="H6" s="145" t="str">
        <f>IF(H8&lt;&gt;I8,H8,"")&amp;IF(I8&lt;&gt;J8,I8,"")&amp;"　"&amp;J8</f>
        <v>宮崎県地方独立行政法人西都児湯医療センター　西都児湯医療センター</v>
      </c>
      <c r="I6" s="146"/>
      <c r="J6" s="147"/>
      <c r="K6" s="62" t="str">
        <f t="shared" si="2"/>
        <v>地方独立行政法人</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訓</v>
      </c>
      <c r="T6" s="62" t="str">
        <f t="shared" si="3"/>
        <v>救 災</v>
      </c>
      <c r="U6" s="63" t="str">
        <f>U8</f>
        <v>-</v>
      </c>
      <c r="V6" s="63">
        <f>V8</f>
        <v>3749</v>
      </c>
      <c r="W6" s="62" t="str">
        <f>W8</f>
        <v>第２種該当</v>
      </c>
      <c r="X6" s="62" t="str">
        <f t="shared" si="3"/>
        <v>７：１</v>
      </c>
      <c r="Y6" s="63">
        <f t="shared" si="3"/>
        <v>91</v>
      </c>
      <c r="Z6" s="63" t="str">
        <f t="shared" si="3"/>
        <v>-</v>
      </c>
      <c r="AA6" s="63" t="str">
        <f t="shared" si="3"/>
        <v>-</v>
      </c>
      <c r="AB6" s="63" t="str">
        <f t="shared" si="3"/>
        <v>-</v>
      </c>
      <c r="AC6" s="63" t="str">
        <f t="shared" si="3"/>
        <v>-</v>
      </c>
      <c r="AD6" s="63">
        <f t="shared" si="3"/>
        <v>91</v>
      </c>
      <c r="AE6" s="63">
        <f t="shared" si="3"/>
        <v>65</v>
      </c>
      <c r="AF6" s="63" t="str">
        <f t="shared" si="3"/>
        <v>-</v>
      </c>
      <c r="AG6" s="63">
        <f t="shared" si="3"/>
        <v>65</v>
      </c>
      <c r="AH6" s="64" t="e">
        <f>IF(AH8="-",NA(),AH8)</f>
        <v>#N/A</v>
      </c>
      <c r="AI6" s="64" t="e">
        <f t="shared" ref="AI6:AQ6" si="4">IF(AI8="-",NA(),AI8)</f>
        <v>#N/A</v>
      </c>
      <c r="AJ6" s="64" t="e">
        <f t="shared" si="4"/>
        <v>#N/A</v>
      </c>
      <c r="AK6" s="64">
        <f t="shared" si="4"/>
        <v>108.8</v>
      </c>
      <c r="AL6" s="64">
        <f t="shared" si="4"/>
        <v>103.5</v>
      </c>
      <c r="AM6" s="64" t="e">
        <f t="shared" si="4"/>
        <v>#N/A</v>
      </c>
      <c r="AN6" s="64" t="e">
        <f t="shared" si="4"/>
        <v>#N/A</v>
      </c>
      <c r="AO6" s="64" t="e">
        <f t="shared" si="4"/>
        <v>#N/A</v>
      </c>
      <c r="AP6" s="64">
        <f t="shared" si="4"/>
        <v>98.4</v>
      </c>
      <c r="AQ6" s="64">
        <f t="shared" si="4"/>
        <v>98.2</v>
      </c>
      <c r="AR6" s="64" t="str">
        <f>IF(AR8="-","【-】","【"&amp;SUBSTITUTE(TEXT(AR8,"#,##0.0"),"-","△")&amp;"】")</f>
        <v>【98.5】</v>
      </c>
      <c r="AS6" s="64" t="e">
        <f>IF(AS8="-",NA(),AS8)</f>
        <v>#N/A</v>
      </c>
      <c r="AT6" s="64" t="e">
        <f t="shared" ref="AT6:BB6" si="5">IF(AT8="-",NA(),AT8)</f>
        <v>#N/A</v>
      </c>
      <c r="AU6" s="64" t="e">
        <f t="shared" si="5"/>
        <v>#N/A</v>
      </c>
      <c r="AV6" s="64">
        <f t="shared" si="5"/>
        <v>107.2</v>
      </c>
      <c r="AW6" s="64">
        <f t="shared" si="5"/>
        <v>101.2</v>
      </c>
      <c r="AX6" s="64" t="e">
        <f t="shared" si="5"/>
        <v>#N/A</v>
      </c>
      <c r="AY6" s="64" t="e">
        <f t="shared" si="5"/>
        <v>#N/A</v>
      </c>
      <c r="AZ6" s="64" t="e">
        <f t="shared" si="5"/>
        <v>#N/A</v>
      </c>
      <c r="BA6" s="64">
        <f t="shared" si="5"/>
        <v>77.900000000000006</v>
      </c>
      <c r="BB6" s="64">
        <f t="shared" si="5"/>
        <v>78.099999999999994</v>
      </c>
      <c r="BC6" s="64" t="str">
        <f>IF(BC8="-","【-】","【"&amp;SUBSTITUTE(TEXT(BC8,"#,##0.0"),"-","△")&amp;"】")</f>
        <v>【89.7】</v>
      </c>
      <c r="BD6" s="64" t="e">
        <f>IF(BD8="-",NA(),BD8)</f>
        <v>#N/A</v>
      </c>
      <c r="BE6" s="64" t="e">
        <f t="shared" ref="BE6:BM6" si="6">IF(BE8="-",NA(),BE8)</f>
        <v>#N/A</v>
      </c>
      <c r="BF6" s="64" t="e">
        <f t="shared" si="6"/>
        <v>#N/A</v>
      </c>
      <c r="BG6" s="64">
        <f t="shared" si="6"/>
        <v>0</v>
      </c>
      <c r="BH6" s="64">
        <f t="shared" si="6"/>
        <v>0</v>
      </c>
      <c r="BI6" s="64" t="e">
        <f t="shared" si="6"/>
        <v>#N/A</v>
      </c>
      <c r="BJ6" s="64" t="e">
        <f t="shared" si="6"/>
        <v>#N/A</v>
      </c>
      <c r="BK6" s="64" t="e">
        <f t="shared" si="6"/>
        <v>#N/A</v>
      </c>
      <c r="BL6" s="64">
        <f t="shared" si="6"/>
        <v>107.2</v>
      </c>
      <c r="BM6" s="64">
        <f t="shared" si="6"/>
        <v>114.4</v>
      </c>
      <c r="BN6" s="64" t="str">
        <f>IF(BN8="-","【-】","【"&amp;SUBSTITUTE(TEXT(BN8,"#,##0.0"),"-","△")&amp;"】")</f>
        <v>【64.7】</v>
      </c>
      <c r="BO6" s="64" t="e">
        <f>IF(BO8="-",NA(),BO8)</f>
        <v>#N/A</v>
      </c>
      <c r="BP6" s="64" t="e">
        <f t="shared" ref="BP6:BX6" si="7">IF(BP8="-",NA(),BP8)</f>
        <v>#N/A</v>
      </c>
      <c r="BQ6" s="64" t="e">
        <f t="shared" si="7"/>
        <v>#N/A</v>
      </c>
      <c r="BR6" s="64">
        <f t="shared" si="7"/>
        <v>59.9</v>
      </c>
      <c r="BS6" s="64">
        <f t="shared" si="7"/>
        <v>60.5</v>
      </c>
      <c r="BT6" s="64" t="e">
        <f t="shared" si="7"/>
        <v>#N/A</v>
      </c>
      <c r="BU6" s="64" t="e">
        <f t="shared" si="7"/>
        <v>#N/A</v>
      </c>
      <c r="BV6" s="64" t="e">
        <f t="shared" si="7"/>
        <v>#N/A</v>
      </c>
      <c r="BW6" s="64">
        <f t="shared" si="7"/>
        <v>66.8</v>
      </c>
      <c r="BX6" s="64">
        <f t="shared" si="7"/>
        <v>67.900000000000006</v>
      </c>
      <c r="BY6" s="64" t="str">
        <f>IF(BY8="-","【-】","【"&amp;SUBSTITUTE(TEXT(BY8,"#,##0.0"),"-","△")&amp;"】")</f>
        <v>【74.8】</v>
      </c>
      <c r="BZ6" s="65" t="e">
        <f>IF(BZ8="-",NA(),BZ8)</f>
        <v>#N/A</v>
      </c>
      <c r="CA6" s="65" t="e">
        <f t="shared" ref="CA6:CI6" si="8">IF(CA8="-",NA(),CA8)</f>
        <v>#N/A</v>
      </c>
      <c r="CB6" s="65" t="e">
        <f t="shared" si="8"/>
        <v>#N/A</v>
      </c>
      <c r="CC6" s="65">
        <f t="shared" si="8"/>
        <v>41175</v>
      </c>
      <c r="CD6" s="65">
        <f t="shared" si="8"/>
        <v>41552</v>
      </c>
      <c r="CE6" s="65" t="e">
        <f t="shared" si="8"/>
        <v>#N/A</v>
      </c>
      <c r="CF6" s="65" t="e">
        <f t="shared" si="8"/>
        <v>#N/A</v>
      </c>
      <c r="CG6" s="65" t="e">
        <f t="shared" si="8"/>
        <v>#N/A</v>
      </c>
      <c r="CH6" s="65">
        <f t="shared" si="8"/>
        <v>24882</v>
      </c>
      <c r="CI6" s="65">
        <f t="shared" si="8"/>
        <v>25249</v>
      </c>
      <c r="CJ6" s="64" t="str">
        <f>IF(CJ8="-","【-】","【"&amp;SUBSTITUTE(TEXT(CJ8,"#,##0"),"-","△")&amp;"】")</f>
        <v>【50,718】</v>
      </c>
      <c r="CK6" s="65" t="e">
        <f>IF(CK8="-",NA(),CK8)</f>
        <v>#N/A</v>
      </c>
      <c r="CL6" s="65" t="e">
        <f t="shared" ref="CL6:CT6" si="9">IF(CL8="-",NA(),CL8)</f>
        <v>#N/A</v>
      </c>
      <c r="CM6" s="65" t="e">
        <f t="shared" si="9"/>
        <v>#N/A</v>
      </c>
      <c r="CN6" s="65">
        <f t="shared" si="9"/>
        <v>17244</v>
      </c>
      <c r="CO6" s="65">
        <f t="shared" si="9"/>
        <v>18419</v>
      </c>
      <c r="CP6" s="65" t="e">
        <f t="shared" si="9"/>
        <v>#N/A</v>
      </c>
      <c r="CQ6" s="65" t="e">
        <f t="shared" si="9"/>
        <v>#N/A</v>
      </c>
      <c r="CR6" s="65" t="e">
        <f t="shared" si="9"/>
        <v>#N/A</v>
      </c>
      <c r="CS6" s="65">
        <f t="shared" si="9"/>
        <v>8797</v>
      </c>
      <c r="CT6" s="65">
        <f t="shared" si="9"/>
        <v>8852</v>
      </c>
      <c r="CU6" s="64" t="str">
        <f>IF(CU8="-","【-】","【"&amp;SUBSTITUTE(TEXT(CU8,"#,##0"),"-","△")&amp;"】")</f>
        <v>【14,202】</v>
      </c>
      <c r="CV6" s="64" t="e">
        <f>IF(CV8="-",NA(),CV8)</f>
        <v>#N/A</v>
      </c>
      <c r="CW6" s="64" t="e">
        <f t="shared" ref="CW6:DE6" si="10">IF(CW8="-",NA(),CW8)</f>
        <v>#N/A</v>
      </c>
      <c r="CX6" s="64" t="e">
        <f t="shared" si="10"/>
        <v>#N/A</v>
      </c>
      <c r="CY6" s="64">
        <f t="shared" si="10"/>
        <v>57.5</v>
      </c>
      <c r="CZ6" s="64">
        <f t="shared" si="10"/>
        <v>57.7</v>
      </c>
      <c r="DA6" s="64" t="e">
        <f t="shared" si="10"/>
        <v>#N/A</v>
      </c>
      <c r="DB6" s="64" t="e">
        <f t="shared" si="10"/>
        <v>#N/A</v>
      </c>
      <c r="DC6" s="64" t="e">
        <f t="shared" si="10"/>
        <v>#N/A</v>
      </c>
      <c r="DD6" s="64">
        <f t="shared" si="10"/>
        <v>69.5</v>
      </c>
      <c r="DE6" s="64">
        <f t="shared" si="10"/>
        <v>70.3</v>
      </c>
      <c r="DF6" s="64" t="str">
        <f>IF(DF8="-","【-】","【"&amp;SUBSTITUTE(TEXT(DF8,"#,##0.0"),"-","△")&amp;"】")</f>
        <v>【55.0】</v>
      </c>
      <c r="DG6" s="64" t="e">
        <f>IF(DG8="-",NA(),DG8)</f>
        <v>#N/A</v>
      </c>
      <c r="DH6" s="64" t="e">
        <f t="shared" ref="DH6:DP6" si="11">IF(DH8="-",NA(),DH8)</f>
        <v>#N/A</v>
      </c>
      <c r="DI6" s="64" t="e">
        <f t="shared" si="11"/>
        <v>#N/A</v>
      </c>
      <c r="DJ6" s="64">
        <f t="shared" si="11"/>
        <v>23.8</v>
      </c>
      <c r="DK6" s="64">
        <f t="shared" si="11"/>
        <v>26.6</v>
      </c>
      <c r="DL6" s="64" t="e">
        <f t="shared" si="11"/>
        <v>#N/A</v>
      </c>
      <c r="DM6" s="64" t="e">
        <f t="shared" si="11"/>
        <v>#N/A</v>
      </c>
      <c r="DN6" s="64" t="e">
        <f t="shared" si="11"/>
        <v>#N/A</v>
      </c>
      <c r="DO6" s="64">
        <f t="shared" si="11"/>
        <v>17.399999999999999</v>
      </c>
      <c r="DP6" s="64">
        <f t="shared" si="11"/>
        <v>17</v>
      </c>
      <c r="DQ6" s="64" t="str">
        <f>IF(DQ8="-","【-】","【"&amp;SUBSTITUTE(TEXT(DQ8,"#,##0.0"),"-","△")&amp;"】")</f>
        <v>【24.3】</v>
      </c>
      <c r="DR6" s="64" t="e">
        <f>IF(DR8="-",NA(),DR8)</f>
        <v>#N/A</v>
      </c>
      <c r="DS6" s="64" t="e">
        <f t="shared" ref="DS6:EA6" si="12">IF(DS8="-",NA(),DS8)</f>
        <v>#N/A</v>
      </c>
      <c r="DT6" s="64" t="e">
        <f t="shared" si="12"/>
        <v>#N/A</v>
      </c>
      <c r="DU6" s="64">
        <f t="shared" si="12"/>
        <v>40.1</v>
      </c>
      <c r="DV6" s="64">
        <f t="shared" si="12"/>
        <v>37.299999999999997</v>
      </c>
      <c r="DW6" s="64" t="e">
        <f t="shared" si="12"/>
        <v>#N/A</v>
      </c>
      <c r="DX6" s="64" t="e">
        <f t="shared" si="12"/>
        <v>#N/A</v>
      </c>
      <c r="DY6" s="64" t="e">
        <f t="shared" si="12"/>
        <v>#N/A</v>
      </c>
      <c r="DZ6" s="64">
        <f t="shared" si="12"/>
        <v>54.2</v>
      </c>
      <c r="EA6" s="64">
        <f t="shared" si="12"/>
        <v>53.8</v>
      </c>
      <c r="EB6" s="64" t="str">
        <f>IF(EB8="-","【-】","【"&amp;SUBSTITUTE(TEXT(EB8,"#,##0.0"),"-","△")&amp;"】")</f>
        <v>【51.6】</v>
      </c>
      <c r="EC6" s="64" t="e">
        <f>IF(EC8="-",NA(),EC8)</f>
        <v>#N/A</v>
      </c>
      <c r="ED6" s="64" t="e">
        <f t="shared" ref="ED6:EL6" si="13">IF(ED8="-",NA(),ED8)</f>
        <v>#N/A</v>
      </c>
      <c r="EE6" s="64" t="e">
        <f t="shared" si="13"/>
        <v>#N/A</v>
      </c>
      <c r="EF6" s="64">
        <f t="shared" si="13"/>
        <v>27.4</v>
      </c>
      <c r="EG6" s="64">
        <f t="shared" si="13"/>
        <v>43.1</v>
      </c>
      <c r="EH6" s="64" t="e">
        <f t="shared" si="13"/>
        <v>#N/A</v>
      </c>
      <c r="EI6" s="64" t="e">
        <f t="shared" si="13"/>
        <v>#N/A</v>
      </c>
      <c r="EJ6" s="64" t="e">
        <f t="shared" si="13"/>
        <v>#N/A</v>
      </c>
      <c r="EK6" s="64">
        <f t="shared" si="13"/>
        <v>70</v>
      </c>
      <c r="EL6" s="64">
        <f t="shared" si="13"/>
        <v>71</v>
      </c>
      <c r="EM6" s="64" t="str">
        <f>IF(EM8="-","【-】","【"&amp;SUBSTITUTE(TEXT(EM8,"#,##0.0"),"-","△")&amp;"】")</f>
        <v>【67.6】</v>
      </c>
      <c r="EN6" s="65" t="e">
        <f>IF(EN8="-",NA(),EN8)</f>
        <v>#N/A</v>
      </c>
      <c r="EO6" s="65" t="e">
        <f t="shared" ref="EO6:EW6" si="14">IF(EO8="-",NA(),EO8)</f>
        <v>#N/A</v>
      </c>
      <c r="EP6" s="65" t="e">
        <f t="shared" si="14"/>
        <v>#N/A</v>
      </c>
      <c r="EQ6" s="65">
        <f t="shared" si="14"/>
        <v>1342132</v>
      </c>
      <c r="ER6" s="65">
        <f t="shared" si="14"/>
        <v>2480549</v>
      </c>
      <c r="ES6" s="65" t="e">
        <f t="shared" si="14"/>
        <v>#N/A</v>
      </c>
      <c r="ET6" s="65" t="e">
        <f t="shared" si="14"/>
        <v>#N/A</v>
      </c>
      <c r="EU6" s="65" t="e">
        <f t="shared" si="14"/>
        <v>#N/A</v>
      </c>
      <c r="EV6" s="65">
        <f t="shared" si="14"/>
        <v>36941419</v>
      </c>
      <c r="EW6" s="65">
        <f t="shared" si="14"/>
        <v>38480542</v>
      </c>
      <c r="EX6" s="65" t="str">
        <f>IF(EX8="-","【-】","【"&amp;SUBSTITUTE(TEXT(EX8,"#,##0"),"-","△")&amp;"】")</f>
        <v>【45,442,498】</v>
      </c>
    </row>
    <row r="7" spans="1:154" s="66" customFormat="1">
      <c r="A7" s="47" t="s">
        <v>135</v>
      </c>
      <c r="B7" s="62">
        <f t="shared" ref="B7:AG7" si="15">B8</f>
        <v>2017</v>
      </c>
      <c r="C7" s="62">
        <f t="shared" si="15"/>
        <v>457500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訓</v>
      </c>
      <c r="T7" s="62" t="str">
        <f t="shared" si="15"/>
        <v>救 災</v>
      </c>
      <c r="U7" s="63" t="str">
        <f>U8</f>
        <v>-</v>
      </c>
      <c r="V7" s="63">
        <f>V8</f>
        <v>3749</v>
      </c>
      <c r="W7" s="62" t="str">
        <f>W8</f>
        <v>第２種該当</v>
      </c>
      <c r="X7" s="62" t="str">
        <f t="shared" si="15"/>
        <v>７：１</v>
      </c>
      <c r="Y7" s="63">
        <f t="shared" si="15"/>
        <v>91</v>
      </c>
      <c r="Z7" s="63" t="str">
        <f t="shared" si="15"/>
        <v>-</v>
      </c>
      <c r="AA7" s="63" t="str">
        <f t="shared" si="15"/>
        <v>-</v>
      </c>
      <c r="AB7" s="63" t="str">
        <f t="shared" si="15"/>
        <v>-</v>
      </c>
      <c r="AC7" s="63" t="str">
        <f t="shared" si="15"/>
        <v>-</v>
      </c>
      <c r="AD7" s="63">
        <f t="shared" si="15"/>
        <v>91</v>
      </c>
      <c r="AE7" s="63">
        <f t="shared" si="15"/>
        <v>65</v>
      </c>
      <c r="AF7" s="63" t="str">
        <f t="shared" si="15"/>
        <v>-</v>
      </c>
      <c r="AG7" s="63">
        <f t="shared" si="15"/>
        <v>65</v>
      </c>
      <c r="AH7" s="64" t="str">
        <f>AH8</f>
        <v>-</v>
      </c>
      <c r="AI7" s="64" t="str">
        <f t="shared" ref="AI7:AQ7" si="16">AI8</f>
        <v>-</v>
      </c>
      <c r="AJ7" s="64" t="str">
        <f t="shared" si="16"/>
        <v>-</v>
      </c>
      <c r="AK7" s="64">
        <f t="shared" si="16"/>
        <v>108.8</v>
      </c>
      <c r="AL7" s="64">
        <f t="shared" si="16"/>
        <v>103.5</v>
      </c>
      <c r="AM7" s="64" t="str">
        <f t="shared" si="16"/>
        <v>-</v>
      </c>
      <c r="AN7" s="64" t="str">
        <f t="shared" si="16"/>
        <v>-</v>
      </c>
      <c r="AO7" s="64" t="str">
        <f t="shared" si="16"/>
        <v>-</v>
      </c>
      <c r="AP7" s="64">
        <f t="shared" si="16"/>
        <v>98.4</v>
      </c>
      <c r="AQ7" s="64">
        <f t="shared" si="16"/>
        <v>98.2</v>
      </c>
      <c r="AR7" s="64"/>
      <c r="AS7" s="64" t="str">
        <f>AS8</f>
        <v>-</v>
      </c>
      <c r="AT7" s="64" t="str">
        <f t="shared" ref="AT7:BB7" si="17">AT8</f>
        <v>-</v>
      </c>
      <c r="AU7" s="64" t="str">
        <f t="shared" si="17"/>
        <v>-</v>
      </c>
      <c r="AV7" s="64">
        <f t="shared" si="17"/>
        <v>107.2</v>
      </c>
      <c r="AW7" s="64">
        <f t="shared" si="17"/>
        <v>101.2</v>
      </c>
      <c r="AX7" s="64" t="str">
        <f t="shared" si="17"/>
        <v>-</v>
      </c>
      <c r="AY7" s="64" t="str">
        <f t="shared" si="17"/>
        <v>-</v>
      </c>
      <c r="AZ7" s="64" t="str">
        <f t="shared" si="17"/>
        <v>-</v>
      </c>
      <c r="BA7" s="64">
        <f t="shared" si="17"/>
        <v>77.900000000000006</v>
      </c>
      <c r="BB7" s="64">
        <f t="shared" si="17"/>
        <v>78.099999999999994</v>
      </c>
      <c r="BC7" s="64"/>
      <c r="BD7" s="64" t="str">
        <f>BD8</f>
        <v>-</v>
      </c>
      <c r="BE7" s="64" t="str">
        <f t="shared" ref="BE7:BM7" si="18">BE8</f>
        <v>-</v>
      </c>
      <c r="BF7" s="64" t="str">
        <f t="shared" si="18"/>
        <v>-</v>
      </c>
      <c r="BG7" s="64">
        <f t="shared" si="18"/>
        <v>0</v>
      </c>
      <c r="BH7" s="64">
        <f t="shared" si="18"/>
        <v>0</v>
      </c>
      <c r="BI7" s="64" t="str">
        <f t="shared" si="18"/>
        <v>-</v>
      </c>
      <c r="BJ7" s="64" t="str">
        <f t="shared" si="18"/>
        <v>-</v>
      </c>
      <c r="BK7" s="64" t="str">
        <f t="shared" si="18"/>
        <v>-</v>
      </c>
      <c r="BL7" s="64">
        <f t="shared" si="18"/>
        <v>107.2</v>
      </c>
      <c r="BM7" s="64">
        <f t="shared" si="18"/>
        <v>114.4</v>
      </c>
      <c r="BN7" s="64"/>
      <c r="BO7" s="64" t="str">
        <f>BO8</f>
        <v>-</v>
      </c>
      <c r="BP7" s="64" t="str">
        <f t="shared" ref="BP7:BX7" si="19">BP8</f>
        <v>-</v>
      </c>
      <c r="BQ7" s="64" t="str">
        <f t="shared" si="19"/>
        <v>-</v>
      </c>
      <c r="BR7" s="64">
        <f t="shared" si="19"/>
        <v>59.9</v>
      </c>
      <c r="BS7" s="64">
        <f t="shared" si="19"/>
        <v>60.5</v>
      </c>
      <c r="BT7" s="64" t="str">
        <f t="shared" si="19"/>
        <v>-</v>
      </c>
      <c r="BU7" s="64" t="str">
        <f t="shared" si="19"/>
        <v>-</v>
      </c>
      <c r="BV7" s="64" t="str">
        <f t="shared" si="19"/>
        <v>-</v>
      </c>
      <c r="BW7" s="64">
        <f t="shared" si="19"/>
        <v>66.8</v>
      </c>
      <c r="BX7" s="64">
        <f t="shared" si="19"/>
        <v>67.900000000000006</v>
      </c>
      <c r="BY7" s="64"/>
      <c r="BZ7" s="65" t="str">
        <f>BZ8</f>
        <v>-</v>
      </c>
      <c r="CA7" s="65" t="str">
        <f t="shared" ref="CA7:CI7" si="20">CA8</f>
        <v>-</v>
      </c>
      <c r="CB7" s="65" t="str">
        <f t="shared" si="20"/>
        <v>-</v>
      </c>
      <c r="CC7" s="65">
        <f t="shared" si="20"/>
        <v>41175</v>
      </c>
      <c r="CD7" s="65">
        <f t="shared" si="20"/>
        <v>41552</v>
      </c>
      <c r="CE7" s="65" t="str">
        <f t="shared" si="20"/>
        <v>-</v>
      </c>
      <c r="CF7" s="65" t="str">
        <f t="shared" si="20"/>
        <v>-</v>
      </c>
      <c r="CG7" s="65" t="str">
        <f t="shared" si="20"/>
        <v>-</v>
      </c>
      <c r="CH7" s="65">
        <f t="shared" si="20"/>
        <v>24882</v>
      </c>
      <c r="CI7" s="65">
        <f t="shared" si="20"/>
        <v>25249</v>
      </c>
      <c r="CJ7" s="64"/>
      <c r="CK7" s="65" t="str">
        <f>CK8</f>
        <v>-</v>
      </c>
      <c r="CL7" s="65" t="str">
        <f t="shared" ref="CL7:CT7" si="21">CL8</f>
        <v>-</v>
      </c>
      <c r="CM7" s="65" t="str">
        <f t="shared" si="21"/>
        <v>-</v>
      </c>
      <c r="CN7" s="65">
        <f t="shared" si="21"/>
        <v>17244</v>
      </c>
      <c r="CO7" s="65">
        <f t="shared" si="21"/>
        <v>18419</v>
      </c>
      <c r="CP7" s="65" t="str">
        <f t="shared" si="21"/>
        <v>-</v>
      </c>
      <c r="CQ7" s="65" t="str">
        <f t="shared" si="21"/>
        <v>-</v>
      </c>
      <c r="CR7" s="65" t="str">
        <f t="shared" si="21"/>
        <v>-</v>
      </c>
      <c r="CS7" s="65">
        <f t="shared" si="21"/>
        <v>8797</v>
      </c>
      <c r="CT7" s="65">
        <f t="shared" si="21"/>
        <v>8852</v>
      </c>
      <c r="CU7" s="64"/>
      <c r="CV7" s="64" t="str">
        <f>CV8</f>
        <v>-</v>
      </c>
      <c r="CW7" s="64" t="str">
        <f t="shared" ref="CW7:DE7" si="22">CW8</f>
        <v>-</v>
      </c>
      <c r="CX7" s="64" t="str">
        <f t="shared" si="22"/>
        <v>-</v>
      </c>
      <c r="CY7" s="64">
        <f t="shared" si="22"/>
        <v>57.5</v>
      </c>
      <c r="CZ7" s="64">
        <f t="shared" si="22"/>
        <v>57.7</v>
      </c>
      <c r="DA7" s="64" t="str">
        <f t="shared" si="22"/>
        <v>-</v>
      </c>
      <c r="DB7" s="64" t="str">
        <f t="shared" si="22"/>
        <v>-</v>
      </c>
      <c r="DC7" s="64" t="str">
        <f t="shared" si="22"/>
        <v>-</v>
      </c>
      <c r="DD7" s="64">
        <f t="shared" si="22"/>
        <v>69.5</v>
      </c>
      <c r="DE7" s="64">
        <f t="shared" si="22"/>
        <v>70.3</v>
      </c>
      <c r="DF7" s="64"/>
      <c r="DG7" s="64" t="str">
        <f>DG8</f>
        <v>-</v>
      </c>
      <c r="DH7" s="64" t="str">
        <f t="shared" ref="DH7:DP7" si="23">DH8</f>
        <v>-</v>
      </c>
      <c r="DI7" s="64" t="str">
        <f t="shared" si="23"/>
        <v>-</v>
      </c>
      <c r="DJ7" s="64">
        <f t="shared" si="23"/>
        <v>23.8</v>
      </c>
      <c r="DK7" s="64">
        <f t="shared" si="23"/>
        <v>26.6</v>
      </c>
      <c r="DL7" s="64" t="str">
        <f t="shared" si="23"/>
        <v>-</v>
      </c>
      <c r="DM7" s="64" t="str">
        <f t="shared" si="23"/>
        <v>-</v>
      </c>
      <c r="DN7" s="64" t="str">
        <f t="shared" si="23"/>
        <v>-</v>
      </c>
      <c r="DO7" s="64">
        <f t="shared" si="23"/>
        <v>17.399999999999999</v>
      </c>
      <c r="DP7" s="64">
        <f t="shared" si="23"/>
        <v>17</v>
      </c>
      <c r="DQ7" s="64"/>
      <c r="DR7" s="64" t="str">
        <f>DR8</f>
        <v>-</v>
      </c>
      <c r="DS7" s="64" t="str">
        <f t="shared" ref="DS7:EA7" si="24">DS8</f>
        <v>-</v>
      </c>
      <c r="DT7" s="64" t="str">
        <f t="shared" si="24"/>
        <v>-</v>
      </c>
      <c r="DU7" s="64">
        <f t="shared" si="24"/>
        <v>40.1</v>
      </c>
      <c r="DV7" s="64">
        <f t="shared" si="24"/>
        <v>37.299999999999997</v>
      </c>
      <c r="DW7" s="64" t="str">
        <f t="shared" si="24"/>
        <v>-</v>
      </c>
      <c r="DX7" s="64" t="str">
        <f t="shared" si="24"/>
        <v>-</v>
      </c>
      <c r="DY7" s="64" t="str">
        <f t="shared" si="24"/>
        <v>-</v>
      </c>
      <c r="DZ7" s="64">
        <f t="shared" si="24"/>
        <v>54.2</v>
      </c>
      <c r="EA7" s="64">
        <f t="shared" si="24"/>
        <v>53.8</v>
      </c>
      <c r="EB7" s="64"/>
      <c r="EC7" s="64" t="str">
        <f>EC8</f>
        <v>-</v>
      </c>
      <c r="ED7" s="64" t="str">
        <f t="shared" ref="ED7:EL7" si="25">ED8</f>
        <v>-</v>
      </c>
      <c r="EE7" s="64" t="str">
        <f t="shared" si="25"/>
        <v>-</v>
      </c>
      <c r="EF7" s="64">
        <f t="shared" si="25"/>
        <v>27.4</v>
      </c>
      <c r="EG7" s="64">
        <f t="shared" si="25"/>
        <v>43.1</v>
      </c>
      <c r="EH7" s="64" t="str">
        <f t="shared" si="25"/>
        <v>-</v>
      </c>
      <c r="EI7" s="64" t="str">
        <f t="shared" si="25"/>
        <v>-</v>
      </c>
      <c r="EJ7" s="64" t="str">
        <f t="shared" si="25"/>
        <v>-</v>
      </c>
      <c r="EK7" s="64">
        <f t="shared" si="25"/>
        <v>70</v>
      </c>
      <c r="EL7" s="64">
        <f t="shared" si="25"/>
        <v>71</v>
      </c>
      <c r="EM7" s="64"/>
      <c r="EN7" s="65" t="str">
        <f>EN8</f>
        <v>-</v>
      </c>
      <c r="EO7" s="65" t="str">
        <f t="shared" ref="EO7:EW7" si="26">EO8</f>
        <v>-</v>
      </c>
      <c r="EP7" s="65" t="str">
        <f t="shared" si="26"/>
        <v>-</v>
      </c>
      <c r="EQ7" s="65">
        <f t="shared" si="26"/>
        <v>1342132</v>
      </c>
      <c r="ER7" s="65">
        <f t="shared" si="26"/>
        <v>2480549</v>
      </c>
      <c r="ES7" s="65" t="str">
        <f t="shared" si="26"/>
        <v>-</v>
      </c>
      <c r="ET7" s="65" t="str">
        <f t="shared" si="26"/>
        <v>-</v>
      </c>
      <c r="EU7" s="65" t="str">
        <f t="shared" si="26"/>
        <v>-</v>
      </c>
      <c r="EV7" s="65">
        <f t="shared" si="26"/>
        <v>36941419</v>
      </c>
      <c r="EW7" s="65">
        <f t="shared" si="26"/>
        <v>38480542</v>
      </c>
      <c r="EX7" s="65"/>
    </row>
    <row r="8" spans="1:154" s="66" customFormat="1">
      <c r="A8" s="47"/>
      <c r="B8" s="67">
        <v>2017</v>
      </c>
      <c r="C8" s="67">
        <v>457500</v>
      </c>
      <c r="D8" s="67">
        <v>46</v>
      </c>
      <c r="E8" s="67">
        <v>6</v>
      </c>
      <c r="F8" s="67">
        <v>0</v>
      </c>
      <c r="G8" s="67">
        <v>1</v>
      </c>
      <c r="H8" s="67" t="s">
        <v>136</v>
      </c>
      <c r="I8" s="67" t="s">
        <v>137</v>
      </c>
      <c r="J8" s="67" t="s">
        <v>138</v>
      </c>
      <c r="K8" s="67" t="s">
        <v>139</v>
      </c>
      <c r="L8" s="67" t="s">
        <v>140</v>
      </c>
      <c r="M8" s="67" t="s">
        <v>141</v>
      </c>
      <c r="N8" s="67" t="s">
        <v>142</v>
      </c>
      <c r="O8" s="67" t="s">
        <v>143</v>
      </c>
      <c r="P8" s="67" t="s">
        <v>144</v>
      </c>
      <c r="Q8" s="68">
        <v>9</v>
      </c>
      <c r="R8" s="67" t="s">
        <v>145</v>
      </c>
      <c r="S8" s="67" t="s">
        <v>146</v>
      </c>
      <c r="T8" s="67" t="s">
        <v>147</v>
      </c>
      <c r="U8" s="68" t="s">
        <v>145</v>
      </c>
      <c r="V8" s="68">
        <v>3749</v>
      </c>
      <c r="W8" s="67" t="s">
        <v>148</v>
      </c>
      <c r="X8" s="69" t="s">
        <v>149</v>
      </c>
      <c r="Y8" s="68">
        <v>91</v>
      </c>
      <c r="Z8" s="68" t="s">
        <v>145</v>
      </c>
      <c r="AA8" s="68" t="s">
        <v>145</v>
      </c>
      <c r="AB8" s="68" t="s">
        <v>145</v>
      </c>
      <c r="AC8" s="68" t="s">
        <v>145</v>
      </c>
      <c r="AD8" s="68">
        <v>91</v>
      </c>
      <c r="AE8" s="68">
        <v>65</v>
      </c>
      <c r="AF8" s="68" t="s">
        <v>145</v>
      </c>
      <c r="AG8" s="68">
        <v>65</v>
      </c>
      <c r="AH8" s="70" t="s">
        <v>145</v>
      </c>
      <c r="AI8" s="70" t="s">
        <v>145</v>
      </c>
      <c r="AJ8" s="70" t="s">
        <v>145</v>
      </c>
      <c r="AK8" s="70">
        <v>108.8</v>
      </c>
      <c r="AL8" s="70">
        <v>103.5</v>
      </c>
      <c r="AM8" s="70" t="s">
        <v>145</v>
      </c>
      <c r="AN8" s="70" t="s">
        <v>145</v>
      </c>
      <c r="AO8" s="70" t="s">
        <v>145</v>
      </c>
      <c r="AP8" s="70">
        <v>98.4</v>
      </c>
      <c r="AQ8" s="70">
        <v>98.2</v>
      </c>
      <c r="AR8" s="70">
        <v>98.5</v>
      </c>
      <c r="AS8" s="70" t="s">
        <v>145</v>
      </c>
      <c r="AT8" s="70" t="s">
        <v>145</v>
      </c>
      <c r="AU8" s="70" t="s">
        <v>145</v>
      </c>
      <c r="AV8" s="70">
        <v>107.2</v>
      </c>
      <c r="AW8" s="70">
        <v>101.2</v>
      </c>
      <c r="AX8" s="70" t="s">
        <v>145</v>
      </c>
      <c r="AY8" s="70" t="s">
        <v>145</v>
      </c>
      <c r="AZ8" s="70" t="s">
        <v>145</v>
      </c>
      <c r="BA8" s="70">
        <v>77.900000000000006</v>
      </c>
      <c r="BB8" s="70">
        <v>78.099999999999994</v>
      </c>
      <c r="BC8" s="70">
        <v>89.7</v>
      </c>
      <c r="BD8" s="71" t="s">
        <v>145</v>
      </c>
      <c r="BE8" s="71" t="s">
        <v>145</v>
      </c>
      <c r="BF8" s="71" t="s">
        <v>145</v>
      </c>
      <c r="BG8" s="71">
        <v>0</v>
      </c>
      <c r="BH8" s="71">
        <v>0</v>
      </c>
      <c r="BI8" s="71" t="s">
        <v>145</v>
      </c>
      <c r="BJ8" s="71" t="s">
        <v>145</v>
      </c>
      <c r="BK8" s="71" t="s">
        <v>145</v>
      </c>
      <c r="BL8" s="71">
        <v>107.2</v>
      </c>
      <c r="BM8" s="71">
        <v>114.4</v>
      </c>
      <c r="BN8" s="71">
        <v>64.7</v>
      </c>
      <c r="BO8" s="70" t="s">
        <v>145</v>
      </c>
      <c r="BP8" s="70" t="s">
        <v>145</v>
      </c>
      <c r="BQ8" s="70" t="s">
        <v>145</v>
      </c>
      <c r="BR8" s="70">
        <v>59.9</v>
      </c>
      <c r="BS8" s="70">
        <v>60.5</v>
      </c>
      <c r="BT8" s="70" t="s">
        <v>145</v>
      </c>
      <c r="BU8" s="70" t="s">
        <v>145</v>
      </c>
      <c r="BV8" s="70" t="s">
        <v>145</v>
      </c>
      <c r="BW8" s="70">
        <v>66.8</v>
      </c>
      <c r="BX8" s="70">
        <v>67.900000000000006</v>
      </c>
      <c r="BY8" s="70">
        <v>74.8</v>
      </c>
      <c r="BZ8" s="71" t="s">
        <v>145</v>
      </c>
      <c r="CA8" s="71" t="s">
        <v>145</v>
      </c>
      <c r="CB8" s="71" t="s">
        <v>145</v>
      </c>
      <c r="CC8" s="71">
        <v>41175</v>
      </c>
      <c r="CD8" s="71">
        <v>41552</v>
      </c>
      <c r="CE8" s="71" t="s">
        <v>145</v>
      </c>
      <c r="CF8" s="71" t="s">
        <v>145</v>
      </c>
      <c r="CG8" s="71" t="s">
        <v>145</v>
      </c>
      <c r="CH8" s="71">
        <v>24882</v>
      </c>
      <c r="CI8" s="71">
        <v>25249</v>
      </c>
      <c r="CJ8" s="70">
        <v>50718</v>
      </c>
      <c r="CK8" s="71" t="s">
        <v>145</v>
      </c>
      <c r="CL8" s="71" t="s">
        <v>145</v>
      </c>
      <c r="CM8" s="71" t="s">
        <v>145</v>
      </c>
      <c r="CN8" s="71">
        <v>17244</v>
      </c>
      <c r="CO8" s="71">
        <v>18419</v>
      </c>
      <c r="CP8" s="71" t="s">
        <v>145</v>
      </c>
      <c r="CQ8" s="71" t="s">
        <v>145</v>
      </c>
      <c r="CR8" s="71" t="s">
        <v>145</v>
      </c>
      <c r="CS8" s="71">
        <v>8797</v>
      </c>
      <c r="CT8" s="71">
        <v>8852</v>
      </c>
      <c r="CU8" s="70">
        <v>14202</v>
      </c>
      <c r="CV8" s="71" t="s">
        <v>145</v>
      </c>
      <c r="CW8" s="71" t="s">
        <v>145</v>
      </c>
      <c r="CX8" s="71" t="s">
        <v>145</v>
      </c>
      <c r="CY8" s="71">
        <v>57.5</v>
      </c>
      <c r="CZ8" s="71">
        <v>57.7</v>
      </c>
      <c r="DA8" s="71" t="s">
        <v>145</v>
      </c>
      <c r="DB8" s="71" t="s">
        <v>145</v>
      </c>
      <c r="DC8" s="71" t="s">
        <v>145</v>
      </c>
      <c r="DD8" s="71">
        <v>69.5</v>
      </c>
      <c r="DE8" s="71">
        <v>70.3</v>
      </c>
      <c r="DF8" s="71">
        <v>55</v>
      </c>
      <c r="DG8" s="71" t="s">
        <v>145</v>
      </c>
      <c r="DH8" s="71" t="s">
        <v>145</v>
      </c>
      <c r="DI8" s="71" t="s">
        <v>145</v>
      </c>
      <c r="DJ8" s="71">
        <v>23.8</v>
      </c>
      <c r="DK8" s="71">
        <v>26.6</v>
      </c>
      <c r="DL8" s="71" t="s">
        <v>145</v>
      </c>
      <c r="DM8" s="71" t="s">
        <v>145</v>
      </c>
      <c r="DN8" s="71" t="s">
        <v>145</v>
      </c>
      <c r="DO8" s="71">
        <v>17.399999999999999</v>
      </c>
      <c r="DP8" s="71">
        <v>17</v>
      </c>
      <c r="DQ8" s="71">
        <v>24.3</v>
      </c>
      <c r="DR8" s="70" t="s">
        <v>145</v>
      </c>
      <c r="DS8" s="70" t="s">
        <v>145</v>
      </c>
      <c r="DT8" s="70" t="s">
        <v>145</v>
      </c>
      <c r="DU8" s="70">
        <v>40.1</v>
      </c>
      <c r="DV8" s="70">
        <v>37.299999999999997</v>
      </c>
      <c r="DW8" s="70" t="s">
        <v>145</v>
      </c>
      <c r="DX8" s="70" t="s">
        <v>145</v>
      </c>
      <c r="DY8" s="70" t="s">
        <v>145</v>
      </c>
      <c r="DZ8" s="70">
        <v>54.2</v>
      </c>
      <c r="EA8" s="70">
        <v>53.8</v>
      </c>
      <c r="EB8" s="70">
        <v>51.6</v>
      </c>
      <c r="EC8" s="70" t="s">
        <v>145</v>
      </c>
      <c r="ED8" s="70" t="s">
        <v>145</v>
      </c>
      <c r="EE8" s="70" t="s">
        <v>145</v>
      </c>
      <c r="EF8" s="70">
        <v>27.4</v>
      </c>
      <c r="EG8" s="70">
        <v>43.1</v>
      </c>
      <c r="EH8" s="70" t="s">
        <v>145</v>
      </c>
      <c r="EI8" s="70" t="s">
        <v>145</v>
      </c>
      <c r="EJ8" s="70" t="s">
        <v>145</v>
      </c>
      <c r="EK8" s="70">
        <v>70</v>
      </c>
      <c r="EL8" s="70">
        <v>71</v>
      </c>
      <c r="EM8" s="70">
        <v>67.599999999999994</v>
      </c>
      <c r="EN8" s="71" t="s">
        <v>145</v>
      </c>
      <c r="EO8" s="71" t="s">
        <v>145</v>
      </c>
      <c r="EP8" s="71" t="s">
        <v>145</v>
      </c>
      <c r="EQ8" s="71">
        <v>1342132</v>
      </c>
      <c r="ER8" s="71">
        <v>2480549</v>
      </c>
      <c r="ES8" s="71" t="s">
        <v>145</v>
      </c>
      <c r="ET8" s="71" t="s">
        <v>145</v>
      </c>
      <c r="EU8" s="71" t="s">
        <v>145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saito</cp:lastModifiedBy>
  <cp:lastPrinted>2019-01-24T00:27:37Z</cp:lastPrinted>
  <dcterms:created xsi:type="dcterms:W3CDTF">2018-12-07T10:50:49Z</dcterms:created>
  <dcterms:modified xsi:type="dcterms:W3CDTF">2019-01-24T00:27:41Z</dcterms:modified>
  <cp:category/>
</cp:coreProperties>
</file>