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3市町村→県\03_下水道事業（法適）\"/>
    </mc:Choice>
  </mc:AlternateContent>
  <xr:revisionPtr revIDLastSave="0" documentId="13_ncr:1_{DC3D7912-F42D-4386-B0A9-C7E1CCC233B6}" xr6:coauthVersionLast="40" xr6:coauthVersionMax="40" xr10:uidLastSave="{00000000-0000-0000-0000-000000000000}"/>
  <workbookProtection workbookAlgorithmName="SHA-512" workbookHashValue="aADUtNy7TY4FUjUC6t1rAMX6DdZtrcKsTOg+i0DLpLIQqpdLRC9Ar97XDFtIQtK/21maPbZsDc8LPsHaC4WQYA==" workbookSaltValue="h0hzVJPpAE95RxUC4mFMVw=="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BB10" i="4"/>
  <c r="AL10" i="4"/>
  <c r="AD10" i="4"/>
  <c r="W10" i="4"/>
  <c r="P10" i="4"/>
  <c r="B10" i="4"/>
  <c r="BB8" i="4"/>
  <c r="AT8" i="4"/>
  <c r="AD8" i="4"/>
  <c r="W8" i="4"/>
  <c r="I8" i="4"/>
  <c r="B8" i="4"/>
  <c r="B6" i="4"/>
  <c r="D10" i="5" l="1"/>
  <c r="E10" i="5"/>
  <c r="B10" i="5"/>
</calcChain>
</file>

<file path=xl/sharedStrings.xml><?xml version="1.0" encoding="utf-8"?>
<sst xmlns="http://schemas.openxmlformats.org/spreadsheetml/2006/main" count="235" uniqueCount="122">
  <si>
    <t>「支払能力」</t>
  </si>
  <si>
    <t>経営比較分析表（平成29年度決算）</t>
  </si>
  <si>
    <t>事業名</t>
  </si>
  <si>
    <t>業務名</t>
    <rPh sb="2" eb="3">
      <t>メイ</t>
    </rPh>
    <phoneticPr fontId="1"/>
  </si>
  <si>
    <t>全国平均</t>
    <rPh sb="0" eb="2">
      <t>ゼンコク</t>
    </rPh>
    <rPh sb="2" eb="4">
      <t>ヘイキン</t>
    </rPh>
    <phoneticPr fontId="1"/>
  </si>
  <si>
    <t>類似団体区分</t>
    <rPh sb="4" eb="6">
      <t>クブン</t>
    </rPh>
    <phoneticPr fontId="1"/>
  </si>
  <si>
    <t>業種名</t>
    <rPh sb="2" eb="3">
      <t>メイ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</si>
  <si>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</si>
  <si>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</si>
  <si>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</si>
  <si>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</si>
  <si>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</si>
  <si>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</si>
  <si>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</si>
  <si>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</si>
  <si>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</si>
  <si>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</si>
  <si>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t>
  </si>
  <si>
    <t>「費用の効率性」</t>
    <rPh sb="1" eb="3">
      <t>ヒヨウ</t>
    </rPh>
    <rPh sb="4" eb="6">
      <t>コウリツ</t>
    </rPh>
    <rPh sb="6" eb="7">
      <t>セイ</t>
    </rPh>
    <phoneticPr fontId="1"/>
  </si>
  <si>
    <t>「施設全体の減価償却の状況」</t>
    <rPh sb="1" eb="3">
      <t>シセツ</t>
    </rPh>
    <rPh sb="3" eb="5">
      <t>ゼンタイ</t>
    </rPh>
    <rPh sb="6" eb="8">
      <t>ゲンカ</t>
    </rPh>
    <rPh sb="8" eb="10">
      <t>ショウキャク</t>
    </rPh>
    <rPh sb="11" eb="13">
      <t>ジョウキョウ</t>
    </rPh>
    <phoneticPr fontId="1"/>
  </si>
  <si>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</si>
  <si>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</si>
  <si>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</si>
  <si>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</si>
  <si>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</si>
  <si>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</si>
  <si>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</si>
  <si>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</si>
  <si>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</si>
  <si>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1"/>
  </si>
  <si>
    <t>2③</t>
  </si>
  <si>
    <t>1②</t>
  </si>
  <si>
    <t>2. 老朽化の状況について</t>
  </si>
  <si>
    <t>「経常損益」</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</si>
  <si>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</si>
  <si>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</si>
  <si>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</si>
  <si>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業種CD</t>
    <rPh sb="0" eb="2">
      <t>ギョウシュ</t>
    </rPh>
    <phoneticPr fontId="1"/>
  </si>
  <si>
    <t>－</t>
  </si>
  <si>
    <t>平成29年度全国平均</t>
  </si>
  <si>
    <t>1. 経営の健全性・効率性について</t>
  </si>
  <si>
    <t>大項目</t>
    <rPh sb="0" eb="3">
      <t>ダイコウモク</t>
    </rPh>
    <phoneticPr fontId="1"/>
  </si>
  <si>
    <t>「累積欠損」</t>
    <rPh sb="1" eb="3">
      <t>ルイセキ</t>
    </rPh>
    <rPh sb="3" eb="5">
      <t>ケッソン</t>
    </rPh>
    <phoneticPr fontId="1"/>
  </si>
  <si>
    <t>「債務残高」</t>
    <rPh sb="1" eb="3">
      <t>サイム</t>
    </rPh>
    <rPh sb="3" eb="5">
      <t>ザンダカ</t>
    </rPh>
    <phoneticPr fontId="1"/>
  </si>
  <si>
    <t>団体CD</t>
    <rPh sb="0" eb="2">
      <t>ダンタイ</t>
    </rPh>
    <phoneticPr fontId="1"/>
  </si>
  <si>
    <t>2. 老朽化の状況</t>
  </si>
  <si>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</si>
  <si>
    <t>全体総括</t>
    <rPh sb="0" eb="2">
      <t>ゼンタイ</t>
    </rPh>
    <rPh sb="2" eb="4">
      <t>ソウカツ</t>
    </rPh>
    <phoneticPr fontId="1"/>
  </si>
  <si>
    <t>「料金水準の適切性」</t>
    <rPh sb="1" eb="3">
      <t>リョウキン</t>
    </rPh>
    <rPh sb="3" eb="5">
      <t>スイジュン</t>
    </rPh>
    <rPh sb="6" eb="8">
      <t>テキセツ</t>
    </rPh>
    <rPh sb="8" eb="9">
      <t>セイ</t>
    </rPh>
    <phoneticPr fontId="1"/>
  </si>
  <si>
    <t>「施設の効率性」</t>
    <rPh sb="1" eb="3">
      <t>シセツ</t>
    </rPh>
    <rPh sb="4" eb="6">
      <t>コウリツ</t>
    </rPh>
    <rPh sb="6" eb="7">
      <t>セイ</t>
    </rPh>
    <phoneticPr fontId="1"/>
  </si>
  <si>
    <t>「使用料対象の捕捉」</t>
    <rPh sb="1" eb="4">
      <t>シヨウリョウ</t>
    </rPh>
    <rPh sb="4" eb="6">
      <t>タイショウ</t>
    </rPh>
    <rPh sb="7" eb="9">
      <t>ホソク</t>
    </rPh>
    <phoneticPr fontId="1"/>
  </si>
  <si>
    <t>「管渠の経年化の状況」</t>
    <rPh sb="4" eb="7">
      <t>ケイネンカ</t>
    </rPh>
    <rPh sb="8" eb="10">
      <t>ジョウキョウ</t>
    </rPh>
    <phoneticPr fontId="1"/>
  </si>
  <si>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</si>
  <si>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</si>
  <si>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1①</t>
  </si>
  <si>
    <t>2②</t>
  </si>
  <si>
    <t>1③</t>
  </si>
  <si>
    <t>1④</t>
  </si>
  <si>
    <t>事業CD</t>
    <rPh sb="0" eb="2">
      <t>ジギョウ</t>
    </rPh>
    <phoneticPr fontId="1"/>
  </si>
  <si>
    <t>1⑤</t>
  </si>
  <si>
    <t>1⑦</t>
  </si>
  <si>
    <t>2①</t>
  </si>
  <si>
    <t>下水道事業(法適用)</t>
    <rPh sb="3" eb="5">
      <t>ジギョウ</t>
    </rPh>
    <rPh sb="6" eb="7">
      <t>ホウ</t>
    </rPh>
    <rPh sb="7" eb="9">
      <t>テキヨウ</t>
    </rPh>
    <phoneticPr fontId="1"/>
  </si>
  <si>
    <t>項番</t>
    <rPh sb="0" eb="2">
      <t>コウバン</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</si>
  <si>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</si>
  <si>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</si>
  <si>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</si>
  <si>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</si>
  <si>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①経常収支比率(％)</t>
  </si>
  <si>
    <t>②累積欠損金比率(％)</t>
  </si>
  <si>
    <t>③流動比率(％)</t>
    <rPh sb="1" eb="3">
      <t>リュウドウ</t>
    </rPh>
    <rPh sb="3" eb="5">
      <t>ヒリツ</t>
    </rPh>
    <phoneticPr fontId="1"/>
  </si>
  <si>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</si>
  <si>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</si>
  <si>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</si>
  <si>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</si>
  <si>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</si>
  <si>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</si>
  <si>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</si>
  <si>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</si>
  <si>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</si>
  <si>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</si>
  <si>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</si>
  <si>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</si>
  <si>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</si>
  <si>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</si>
  <si>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</si>
  <si>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</si>
  <si>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</si>
  <si>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</si>
  <si>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</si>
  <si>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</si>
  <si>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</si>
  <si>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</si>
  <si>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</si>
  <si>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</si>
  <si>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</si>
  <si>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</si>
  <si>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</si>
  <si>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</si>
  <si>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</si>
  <si>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</si>
  <si>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</si>
  <si>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</si>
  <si>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</si>
  <si>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</si>
  <si>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</si>
  <si>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</si>
  <si>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宮崎県　宮崎市</t>
  </si>
  <si>
    <t>法適用</t>
  </si>
  <si>
    <t>下水道事業</t>
  </si>
  <si>
    <t>公共下水道</t>
  </si>
  <si>
    <t>Ad</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</si>
  <si>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</si>
  <si>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</si>
  <si>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</si>
  <si>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</si>
  <si>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</si>
  <si>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</si>
  <si>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</si>
  <si>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●経営の健全性について
　累積欠損がなく、「流動比率」は平成26年度から100％を下回る状況が続いていますが、支払能力としては、十分な水準にあると考えます。
　また、「企業債残高対事業規模比率」は、類似団体平均や全国平均よりも高くなっていますが、下水道整備が進んできたことにより、企業債残高は年々減少している状況です。
　「経常収支比率」は、100％以上を維持していますが、収支不足分を一般会計からの繰入金で賄っているためであり、「経費回収率」は、100％を下回る水準が続いています。
　これまでも段階的に下水道使用料の引き上げを行い、直近では平成24年10月に実施していますが、今後も定期的に使用料水準の見直しが必要と考えます。
●効率性について
　「汚水処理原価」について、例年150円を超える分を分流式下水道等に要する経費として、一般会計から繰り入れているため一定して推移しています。
　「施設利用率」は類似団体平均や全国平均より高く効率性は高いといえます。
　本市では、整備区域の拡大に伴い処理区域内人口が増加し、水洗化人口は順調に増加しています。一方で、未普及地区の整備を進めていることもあり、「水洗化率」は類似団体平均や全国平均より低くなっており、今後も指導・啓発を継続していくことが必要です。</t>
    <rPh sb="28" eb="30">
      <t>ヘイセイ</t>
    </rPh>
    <rPh sb="123" eb="126">
      <t>ゲスイドウ</t>
    </rPh>
    <rPh sb="126" eb="128">
      <t>セイビ</t>
    </rPh>
    <rPh sb="129" eb="130">
      <t>スス</t>
    </rPh>
    <rPh sb="328" eb="330">
      <t>オスイ</t>
    </rPh>
    <rPh sb="330" eb="332">
      <t>ショリ</t>
    </rPh>
    <rPh sb="332" eb="334">
      <t>ゲンカ</t>
    </rPh>
    <rPh sb="340" eb="342">
      <t>レイネン</t>
    </rPh>
    <rPh sb="345" eb="346">
      <t>エン</t>
    </rPh>
    <rPh sb="347" eb="348">
      <t>コ</t>
    </rPh>
    <rPh sb="350" eb="351">
      <t>ブン</t>
    </rPh>
    <rPh sb="352" eb="354">
      <t>ブンリュウ</t>
    </rPh>
    <rPh sb="354" eb="355">
      <t>シキ</t>
    </rPh>
    <rPh sb="355" eb="358">
      <t>ゲスイドウ</t>
    </rPh>
    <rPh sb="358" eb="359">
      <t>ナド</t>
    </rPh>
    <rPh sb="360" eb="361">
      <t>ヨウ</t>
    </rPh>
    <rPh sb="363" eb="365">
      <t>ケイヒ</t>
    </rPh>
    <rPh sb="369" eb="371">
      <t>イッパン</t>
    </rPh>
    <rPh sb="371" eb="373">
      <t>カイケイ</t>
    </rPh>
    <rPh sb="375" eb="376">
      <t>ク</t>
    </rPh>
    <rPh sb="377" eb="378">
      <t>イ</t>
    </rPh>
    <rPh sb="384" eb="386">
      <t>イッテイ</t>
    </rPh>
    <rPh sb="388" eb="390">
      <t>スイイ</t>
    </rPh>
    <rPh sb="448" eb="449">
      <t>トモナ</t>
    </rPh>
    <rPh sb="450" eb="452">
      <t>ショリ</t>
    </rPh>
    <rPh sb="452" eb="454">
      <t>クイキ</t>
    </rPh>
    <rPh sb="454" eb="455">
      <t>ナイ</t>
    </rPh>
    <rPh sb="455" eb="457">
      <t>ジンコウ</t>
    </rPh>
    <rPh sb="458" eb="460">
      <t>ゾウカ</t>
    </rPh>
    <rPh sb="462" eb="465">
      <t>スイセンカ</t>
    </rPh>
    <rPh sb="465" eb="467">
      <t>ジンコウ</t>
    </rPh>
    <rPh sb="468" eb="470">
      <t>ジュンチョウ</t>
    </rPh>
    <rPh sb="471" eb="473">
      <t>ゾウカ</t>
    </rPh>
    <rPh sb="479" eb="481">
      <t>イッポウ</t>
    </rPh>
    <rPh sb="483" eb="484">
      <t>ミ</t>
    </rPh>
    <rPh sb="484" eb="486">
      <t>フキュウ</t>
    </rPh>
    <rPh sb="486" eb="488">
      <t>チク</t>
    </rPh>
    <rPh sb="489" eb="491">
      <t>セイビ</t>
    </rPh>
    <rPh sb="492" eb="493">
      <t>スス</t>
    </rPh>
    <rPh sb="504" eb="507">
      <t>スイセンカ</t>
    </rPh>
    <rPh sb="507" eb="508">
      <t>リツ</t>
    </rPh>
    <rPh sb="510" eb="512">
      <t>ルイジ</t>
    </rPh>
    <rPh sb="512" eb="514">
      <t>ダンタイ</t>
    </rPh>
    <rPh sb="514" eb="516">
      <t>ヘイキン</t>
    </rPh>
    <rPh sb="517" eb="519">
      <t>ゼンコク</t>
    </rPh>
    <rPh sb="519" eb="521">
      <t>ヘイキン</t>
    </rPh>
    <rPh sb="523" eb="524">
      <t>ヒク</t>
    </rPh>
    <rPh sb="531" eb="533">
      <t>コンゴ</t>
    </rPh>
    <rPh sb="534" eb="536">
      <t>シドウ</t>
    </rPh>
    <rPh sb="537" eb="539">
      <t>ケイハツ</t>
    </rPh>
    <rPh sb="540" eb="542">
      <t>ケイゾク</t>
    </rPh>
    <rPh sb="549" eb="551">
      <t>ヒツヨウ</t>
    </rPh>
    <phoneticPr fontId="1"/>
  </si>
  <si>
    <t>　「有形固定資産減価償却率」は、類似団体平均と同程度で、全国平均より低いという状況ですが、今後も年々上昇する見込みです。
　本市では現在も整備区域を拡大しており、下水管布設延長の増加が、法定耐用年数を超えた管渠延長の増加を上回り、「管渠老朽化率」は改善しました。
　現時点において法定耐用年数による改築更新の必要な管渠が下水管布設延長に対して少ないことから、「管渠改善率」は低い割合となっています。しかし、昭和62年から平成16年にかけて年間50kmを超える管路の整備を行っており、今後法定耐用年数を経過した管路が急激に増えることから、ストックマネジメント計画に基づいた計画的な改築更新が必要となります。</t>
    <rPh sb="23" eb="26">
      <t>ドウテイド</t>
    </rPh>
    <rPh sb="83" eb="84">
      <t>カン</t>
    </rPh>
    <rPh sb="84" eb="86">
      <t>フセツ</t>
    </rPh>
    <rPh sb="93" eb="95">
      <t>ホウテイ</t>
    </rPh>
    <rPh sb="95" eb="97">
      <t>タイヨウ</t>
    </rPh>
    <rPh sb="97" eb="99">
      <t>ネンスウ</t>
    </rPh>
    <rPh sb="100" eb="101">
      <t>コ</t>
    </rPh>
    <rPh sb="103" eb="105">
      <t>カンキョ</t>
    </rPh>
    <rPh sb="105" eb="107">
      <t>エンチョウ</t>
    </rPh>
    <rPh sb="108" eb="110">
      <t>ゾウカ</t>
    </rPh>
    <rPh sb="111" eb="113">
      <t>ウワマワ</t>
    </rPh>
    <rPh sb="124" eb="126">
      <t>カイゼン</t>
    </rPh>
    <rPh sb="203" eb="205">
      <t>ショウワ</t>
    </rPh>
    <rPh sb="207" eb="208">
      <t>ネン</t>
    </rPh>
    <rPh sb="214" eb="215">
      <t>ネン</t>
    </rPh>
    <rPh sb="219" eb="221">
      <t>ネンカン</t>
    </rPh>
    <rPh sb="226" eb="227">
      <t>コ</t>
    </rPh>
    <rPh sb="229" eb="231">
      <t>カンロ</t>
    </rPh>
    <rPh sb="232" eb="234">
      <t>セイビ</t>
    </rPh>
    <rPh sb="235" eb="236">
      <t>オコナ</t>
    </rPh>
    <rPh sb="241" eb="243">
      <t>コンゴ</t>
    </rPh>
    <rPh sb="243" eb="245">
      <t>ホウテイ</t>
    </rPh>
    <rPh sb="245" eb="247">
      <t>タイヨウ</t>
    </rPh>
    <rPh sb="247" eb="249">
      <t>ネンスウ</t>
    </rPh>
    <rPh sb="250" eb="252">
      <t>ケイカ</t>
    </rPh>
    <rPh sb="254" eb="256">
      <t>カンロ</t>
    </rPh>
    <rPh sb="257" eb="259">
      <t>キュウゲキ</t>
    </rPh>
    <rPh sb="260" eb="261">
      <t>フ</t>
    </rPh>
    <rPh sb="285" eb="288">
      <t>ケイカクテキ</t>
    </rPh>
    <rPh sb="294" eb="296">
      <t>ヒツヨウ</t>
    </rPh>
    <phoneticPr fontId="1"/>
  </si>
  <si>
    <t>　本市では、公共下水道事業と特定環境保全公共下水道事業を1つの会計（公共下水道事業会計）で処理し、使用料体系も同一となっています。
　公共下水道事業は、合併に伴う未普及解消事業により現在も整備区域を拡大しており、平成31年度末の概成を目標としていますが、今後法定耐用年数を経過する管渠の増加が見込まれることから、平成30年度末に策定予定の経営戦略を基に、更新について検討していく必要があります。
　また、「経費回収率」が100％を下回る水準が続いているため、公営企業の原則である独立採算の観点から、定期的に下水道使用料の改定について検討していく必要があります。</t>
    <rPh sb="45" eb="47">
      <t>ショリ</t>
    </rPh>
    <rPh sb="76" eb="78">
      <t>ガッペイ</t>
    </rPh>
    <rPh sb="79" eb="80">
      <t>トモナ</t>
    </rPh>
    <rPh sb="81" eb="82">
      <t>ミ</t>
    </rPh>
    <rPh sb="82" eb="84">
      <t>フキュウ</t>
    </rPh>
    <rPh sb="84" eb="86">
      <t>カイショウ</t>
    </rPh>
    <rPh sb="86" eb="88">
      <t>ジギョウ</t>
    </rPh>
    <rPh sb="106" eb="108">
      <t>ヘイセイ</t>
    </rPh>
    <rPh sb="114" eb="115">
      <t>ガイ</t>
    </rPh>
    <rPh sb="115" eb="116">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</si>
</sst>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00;&quot;△&quot;#,##0.00;&quot;-&quot;"/>
    <numFmt numFmtId="178" formatCode="#,##0;&quot;△&quot;#,##0"/>
    <numFmt numFmtId="179" formatCode="0.00_);[Red]\(0.00\)"/>
    <numFmt numFmtId="180" formatCode="ge"/>
  </numFmts>
  <fonts count="17"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6" fillId="0" borderId="4"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c:v>
                </c:pt>
                <c:pt idx="1">
                  <c:v>0.06</c:v>
                </c:pt>
                <c:pt idx="2">
                  <c:v>0.09</c:v>
                </c:pt>
                <c:pt idx="3">
                  <c:v>0.08</c:v>
                </c:pt>
                <c:pt idx="4">
                  <c:v>0.03</c:v>
                </c:pt>
              </c:numCache>
            </c:numRef>
          </c:val>
          <c:extLst>
            <c:ext xmlns:c16="http://schemas.microsoft.com/office/drawing/2014/chart" uri="{C3380CC4-5D6E-409C-BE32-E72D297353CC}">
              <c16:uniqueId val="{00000000-96E7-4A39-B230-F278D38C3226}"/>
            </c:ext>
          </c:extLst>
        </c:ser>
        <c:dLbls>
          <c:showLegendKey val="0"/>
          <c:showVal val="0"/>
          <c:showCatName val="0"/>
          <c:showSerName val="0"/>
          <c:showPercent val="0"/>
          <c:showBubbleSize val="0"/>
        </c:dLbls>
        <c:gapWidth val="150"/>
        <c:axId val="78021376"/>
        <c:axId val="7802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c:ext xmlns:c16="http://schemas.microsoft.com/office/drawing/2014/chart" uri="{C3380CC4-5D6E-409C-BE32-E72D297353CC}">
              <c16:uniqueId val="{00000001-96E7-4A39-B230-F278D38C3226}"/>
            </c:ext>
          </c:extLst>
        </c:ser>
        <c:dLbls>
          <c:showLegendKey val="0"/>
          <c:showVal val="0"/>
          <c:showCatName val="0"/>
          <c:showSerName val="0"/>
          <c:showPercent val="0"/>
          <c:showBubbleSize val="0"/>
        </c:dLbls>
        <c:marker val="1"/>
        <c:smooth val="0"/>
        <c:axId val="78021376"/>
        <c:axId val="78023296"/>
      </c:lineChart>
      <c:dateAx>
        <c:axId val="78021376"/>
        <c:scaling>
          <c:orientation val="minMax"/>
        </c:scaling>
        <c:delete val="1"/>
        <c:axPos val="b"/>
        <c:numFmt formatCode="ge" sourceLinked="1"/>
        <c:majorTickMark val="none"/>
        <c:minorTickMark val="none"/>
        <c:tickLblPos val="none"/>
        <c:crossAx val="78023296"/>
        <c:crosses val="autoZero"/>
        <c:auto val="1"/>
        <c:lblOffset val="100"/>
        <c:baseTimeUnit val="years"/>
      </c:dateAx>
      <c:valAx>
        <c:axId val="780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80213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72.040000000000006</c:v>
                </c:pt>
                <c:pt idx="1">
                  <c:v>74.069999999999993</c:v>
                </c:pt>
                <c:pt idx="2">
                  <c:v>67.989999999999995</c:v>
                </c:pt>
                <c:pt idx="3">
                  <c:v>68.92</c:v>
                </c:pt>
                <c:pt idx="4">
                  <c:v>68.099999999999994</c:v>
                </c:pt>
              </c:numCache>
            </c:numRef>
          </c:val>
          <c:extLst>
            <c:ext xmlns:c16="http://schemas.microsoft.com/office/drawing/2014/chart" uri="{C3380CC4-5D6E-409C-BE32-E72D297353CC}">
              <c16:uniqueId val="{00000000-39C0-40F1-AFD5-4C78A8AA6259}"/>
            </c:ext>
          </c:extLst>
        </c:ser>
        <c:dLbls>
          <c:showLegendKey val="0"/>
          <c:showVal val="0"/>
          <c:showCatName val="0"/>
          <c:showSerName val="0"/>
          <c:showPercent val="0"/>
          <c:showBubbleSize val="0"/>
        </c:dLbls>
        <c:gapWidth val="150"/>
        <c:axId val="88620032"/>
        <c:axId val="886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c:ext xmlns:c16="http://schemas.microsoft.com/office/drawing/2014/chart" uri="{C3380CC4-5D6E-409C-BE32-E72D297353CC}">
              <c16:uniqueId val="{00000001-39C0-40F1-AFD5-4C78A8AA6259}"/>
            </c:ext>
          </c:extLst>
        </c:ser>
        <c:dLbls>
          <c:showLegendKey val="0"/>
          <c:showVal val="0"/>
          <c:showCatName val="0"/>
          <c:showSerName val="0"/>
          <c:showPercent val="0"/>
          <c:showBubbleSize val="0"/>
        </c:dLbls>
        <c:marker val="1"/>
        <c:smooth val="0"/>
        <c:axId val="88620032"/>
        <c:axId val="88630400"/>
      </c:lineChart>
      <c:dateAx>
        <c:axId val="88620032"/>
        <c:scaling>
          <c:orientation val="minMax"/>
        </c:scaling>
        <c:delete val="1"/>
        <c:axPos val="b"/>
        <c:numFmt formatCode="ge" sourceLinked="1"/>
        <c:majorTickMark val="none"/>
        <c:minorTickMark val="none"/>
        <c:tickLblPos val="none"/>
        <c:crossAx val="88630400"/>
        <c:crosses val="autoZero"/>
        <c:auto val="1"/>
        <c:lblOffset val="100"/>
        <c:baseTimeUnit val="years"/>
      </c:dateAx>
      <c:valAx>
        <c:axId val="886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86200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92.51</c:v>
                </c:pt>
                <c:pt idx="1">
                  <c:v>92.61</c:v>
                </c:pt>
                <c:pt idx="2">
                  <c:v>92.55</c:v>
                </c:pt>
                <c:pt idx="3">
                  <c:v>92.66</c:v>
                </c:pt>
                <c:pt idx="4">
                  <c:v>92.47</c:v>
                </c:pt>
              </c:numCache>
            </c:numRef>
          </c:val>
          <c:extLst>
            <c:ext xmlns:c16="http://schemas.microsoft.com/office/drawing/2014/chart" uri="{C3380CC4-5D6E-409C-BE32-E72D297353CC}">
              <c16:uniqueId val="{00000000-B554-4C92-8B45-50C9257BA352}"/>
            </c:ext>
          </c:extLst>
        </c:ser>
        <c:dLbls>
          <c:showLegendKey val="0"/>
          <c:showVal val="0"/>
          <c:showCatName val="0"/>
          <c:showSerName val="0"/>
          <c:showPercent val="0"/>
          <c:showBubbleSize val="0"/>
        </c:dLbls>
        <c:gapWidth val="150"/>
        <c:axId val="88664704"/>
        <c:axId val="8867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c:ext xmlns:c16="http://schemas.microsoft.com/office/drawing/2014/chart" uri="{C3380CC4-5D6E-409C-BE32-E72D297353CC}">
              <c16:uniqueId val="{00000001-B554-4C92-8B45-50C9257BA352}"/>
            </c:ext>
          </c:extLst>
        </c:ser>
        <c:dLbls>
          <c:showLegendKey val="0"/>
          <c:showVal val="0"/>
          <c:showCatName val="0"/>
          <c:showSerName val="0"/>
          <c:showPercent val="0"/>
          <c:showBubbleSize val="0"/>
        </c:dLbls>
        <c:marker val="1"/>
        <c:smooth val="0"/>
        <c:axId val="88664704"/>
        <c:axId val="88670976"/>
      </c:lineChart>
      <c:dateAx>
        <c:axId val="88664704"/>
        <c:scaling>
          <c:orientation val="minMax"/>
        </c:scaling>
        <c:delete val="1"/>
        <c:axPos val="b"/>
        <c:numFmt formatCode="ge" sourceLinked="1"/>
        <c:majorTickMark val="none"/>
        <c:minorTickMark val="none"/>
        <c:tickLblPos val="none"/>
        <c:crossAx val="88670976"/>
        <c:crosses val="autoZero"/>
        <c:auto val="1"/>
        <c:lblOffset val="100"/>
        <c:baseTimeUnit val="years"/>
      </c:dateAx>
      <c:valAx>
        <c:axId val="886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86647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103.28</c:v>
                </c:pt>
                <c:pt idx="1">
                  <c:v>101.09</c:v>
                </c:pt>
                <c:pt idx="2">
                  <c:v>100.6</c:v>
                </c:pt>
                <c:pt idx="3">
                  <c:v>100.57</c:v>
                </c:pt>
                <c:pt idx="4">
                  <c:v>100.01</c:v>
                </c:pt>
              </c:numCache>
            </c:numRef>
          </c:val>
          <c:extLst>
            <c:ext xmlns:c16="http://schemas.microsoft.com/office/drawing/2014/chart" uri="{C3380CC4-5D6E-409C-BE32-E72D297353CC}">
              <c16:uniqueId val="{00000000-3F33-487F-8E89-0D0FB4E4A1F9}"/>
            </c:ext>
          </c:extLst>
        </c:ser>
        <c:dLbls>
          <c:showLegendKey val="0"/>
          <c:showVal val="0"/>
          <c:showCatName val="0"/>
          <c:showSerName val="0"/>
          <c:showPercent val="0"/>
          <c:showBubbleSize val="0"/>
        </c:dLbls>
        <c:gapWidth val="150"/>
        <c:axId val="78139776"/>
        <c:axId val="7814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105.07</c:v>
                </c:pt>
                <c:pt idx="1">
                  <c:v>108.53</c:v>
                </c:pt>
                <c:pt idx="2">
                  <c:v>108.52</c:v>
                </c:pt>
                <c:pt idx="3">
                  <c:v>109.12</c:v>
                </c:pt>
                <c:pt idx="4">
                  <c:v>110.22</c:v>
                </c:pt>
              </c:numCache>
            </c:numRef>
          </c:val>
          <c:smooth val="0"/>
          <c:extLst>
            <c:ext xmlns:c16="http://schemas.microsoft.com/office/drawing/2014/chart" uri="{C3380CC4-5D6E-409C-BE32-E72D297353CC}">
              <c16:uniqueId val="{00000001-3F33-487F-8E89-0D0FB4E4A1F9}"/>
            </c:ext>
          </c:extLst>
        </c:ser>
        <c:dLbls>
          <c:showLegendKey val="0"/>
          <c:showVal val="0"/>
          <c:showCatName val="0"/>
          <c:showSerName val="0"/>
          <c:showPercent val="0"/>
          <c:showBubbleSize val="0"/>
        </c:dLbls>
        <c:marker val="1"/>
        <c:smooth val="0"/>
        <c:axId val="78139776"/>
        <c:axId val="78141696"/>
      </c:lineChart>
      <c:dateAx>
        <c:axId val="78139776"/>
        <c:scaling>
          <c:orientation val="minMax"/>
        </c:scaling>
        <c:delete val="1"/>
        <c:axPos val="b"/>
        <c:numFmt formatCode="ge" sourceLinked="1"/>
        <c:majorTickMark val="none"/>
        <c:minorTickMark val="none"/>
        <c:tickLblPos val="none"/>
        <c:crossAx val="78141696"/>
        <c:crosses val="autoZero"/>
        <c:auto val="1"/>
        <c:lblOffset val="100"/>
        <c:baseTimeUnit val="years"/>
      </c:dateAx>
      <c:valAx>
        <c:axId val="7814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81397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14.03</c:v>
                </c:pt>
                <c:pt idx="1">
                  <c:v>25.52</c:v>
                </c:pt>
                <c:pt idx="2">
                  <c:v>27.71</c:v>
                </c:pt>
                <c:pt idx="3">
                  <c:v>29.68</c:v>
                </c:pt>
                <c:pt idx="4">
                  <c:v>31.51</c:v>
                </c:pt>
              </c:numCache>
            </c:numRef>
          </c:val>
          <c:extLst>
            <c:ext xmlns:c16="http://schemas.microsoft.com/office/drawing/2014/chart" uri="{C3380CC4-5D6E-409C-BE32-E72D297353CC}">
              <c16:uniqueId val="{00000000-B949-4EB4-BF31-AA540414EEBB}"/>
            </c:ext>
          </c:extLst>
        </c:ser>
        <c:dLbls>
          <c:showLegendKey val="0"/>
          <c:showVal val="0"/>
          <c:showCatName val="0"/>
          <c:showSerName val="0"/>
          <c:showPercent val="0"/>
          <c:showBubbleSize val="0"/>
        </c:dLbls>
        <c:gapWidth val="150"/>
        <c:axId val="78180352"/>
        <c:axId val="7818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16.559999999999999</c:v>
                </c:pt>
                <c:pt idx="1">
                  <c:v>28.35</c:v>
                </c:pt>
                <c:pt idx="2">
                  <c:v>27.96</c:v>
                </c:pt>
                <c:pt idx="3">
                  <c:v>28.81</c:v>
                </c:pt>
                <c:pt idx="4">
                  <c:v>31.19</c:v>
                </c:pt>
              </c:numCache>
            </c:numRef>
          </c:val>
          <c:smooth val="0"/>
          <c:extLst>
            <c:ext xmlns:c16="http://schemas.microsoft.com/office/drawing/2014/chart" uri="{C3380CC4-5D6E-409C-BE32-E72D297353CC}">
              <c16:uniqueId val="{00000001-B949-4EB4-BF31-AA540414EEBB}"/>
            </c:ext>
          </c:extLst>
        </c:ser>
        <c:dLbls>
          <c:showLegendKey val="0"/>
          <c:showVal val="0"/>
          <c:showCatName val="0"/>
          <c:showSerName val="0"/>
          <c:showPercent val="0"/>
          <c:showBubbleSize val="0"/>
        </c:dLbls>
        <c:marker val="1"/>
        <c:smooth val="0"/>
        <c:axId val="78180352"/>
        <c:axId val="78182272"/>
      </c:lineChart>
      <c:dateAx>
        <c:axId val="78180352"/>
        <c:scaling>
          <c:orientation val="minMax"/>
        </c:scaling>
        <c:delete val="1"/>
        <c:axPos val="b"/>
        <c:numFmt formatCode="ge" sourceLinked="1"/>
        <c:majorTickMark val="none"/>
        <c:minorTickMark val="none"/>
        <c:tickLblPos val="none"/>
        <c:crossAx val="78182272"/>
        <c:crosses val="autoZero"/>
        <c:auto val="1"/>
        <c:lblOffset val="100"/>
        <c:baseTimeUnit val="years"/>
      </c:dateAx>
      <c:valAx>
        <c:axId val="781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81803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3.82</c:v>
                </c:pt>
                <c:pt idx="1">
                  <c:v>3.94</c:v>
                </c:pt>
                <c:pt idx="2">
                  <c:v>3.91</c:v>
                </c:pt>
                <c:pt idx="3">
                  <c:v>3.84</c:v>
                </c:pt>
                <c:pt idx="4">
                  <c:v>3.29</c:v>
                </c:pt>
              </c:numCache>
            </c:numRef>
          </c:val>
          <c:extLst>
            <c:ext xmlns:c16="http://schemas.microsoft.com/office/drawing/2014/chart" uri="{C3380CC4-5D6E-409C-BE32-E72D297353CC}">
              <c16:uniqueId val="{00000000-1485-4080-A4E7-A04936E87FB2}"/>
            </c:ext>
          </c:extLst>
        </c:ser>
        <c:dLbls>
          <c:showLegendKey val="0"/>
          <c:showVal val="0"/>
          <c:showCatName val="0"/>
          <c:showSerName val="0"/>
          <c:showPercent val="0"/>
          <c:showBubbleSize val="0"/>
        </c:dLbls>
        <c:gapWidth val="150"/>
        <c:axId val="82673024"/>
        <c:axId val="8268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2.82</c:v>
                </c:pt>
                <c:pt idx="1">
                  <c:v>3.05</c:v>
                </c:pt>
                <c:pt idx="2">
                  <c:v>3.4</c:v>
                </c:pt>
                <c:pt idx="3">
                  <c:v>3.84</c:v>
                </c:pt>
                <c:pt idx="4">
                  <c:v>4.3099999999999996</c:v>
                </c:pt>
              </c:numCache>
            </c:numRef>
          </c:val>
          <c:smooth val="0"/>
          <c:extLst>
            <c:ext xmlns:c16="http://schemas.microsoft.com/office/drawing/2014/chart" uri="{C3380CC4-5D6E-409C-BE32-E72D297353CC}">
              <c16:uniqueId val="{00000001-1485-4080-A4E7-A04936E87FB2}"/>
            </c:ext>
          </c:extLst>
        </c:ser>
        <c:dLbls>
          <c:showLegendKey val="0"/>
          <c:showVal val="0"/>
          <c:showCatName val="0"/>
          <c:showSerName val="0"/>
          <c:showPercent val="0"/>
          <c:showBubbleSize val="0"/>
        </c:dLbls>
        <c:marker val="1"/>
        <c:smooth val="0"/>
        <c:axId val="82673024"/>
        <c:axId val="82683392"/>
      </c:lineChart>
      <c:dateAx>
        <c:axId val="82673024"/>
        <c:scaling>
          <c:orientation val="minMax"/>
        </c:scaling>
        <c:delete val="1"/>
        <c:axPos val="b"/>
        <c:numFmt formatCode="ge" sourceLinked="1"/>
        <c:majorTickMark val="none"/>
        <c:minorTickMark val="none"/>
        <c:tickLblPos val="none"/>
        <c:crossAx val="82683392"/>
        <c:crosses val="autoZero"/>
        <c:auto val="1"/>
        <c:lblOffset val="100"/>
        <c:baseTimeUnit val="years"/>
      </c:dateAx>
      <c:valAx>
        <c:axId val="826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26730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DE-4F23-8291-90202003648A}"/>
            </c:ext>
          </c:extLst>
        </c:ser>
        <c:dLbls>
          <c:showLegendKey val="0"/>
          <c:showVal val="0"/>
          <c:showCatName val="0"/>
          <c:showSerName val="0"/>
          <c:showPercent val="0"/>
          <c:showBubbleSize val="0"/>
        </c:dLbls>
        <c:gapWidth val="150"/>
        <c:axId val="87379328"/>
        <c:axId val="873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23.32</c:v>
                </c:pt>
                <c:pt idx="1">
                  <c:v>4.72</c:v>
                </c:pt>
                <c:pt idx="2">
                  <c:v>4.87</c:v>
                </c:pt>
                <c:pt idx="3">
                  <c:v>3.8</c:v>
                </c:pt>
                <c:pt idx="4">
                  <c:v>3.21</c:v>
                </c:pt>
              </c:numCache>
            </c:numRef>
          </c:val>
          <c:smooth val="0"/>
          <c:extLst>
            <c:ext xmlns:c16="http://schemas.microsoft.com/office/drawing/2014/chart" uri="{C3380CC4-5D6E-409C-BE32-E72D297353CC}">
              <c16:uniqueId val="{00000001-66DE-4F23-8291-90202003648A}"/>
            </c:ext>
          </c:extLst>
        </c:ser>
        <c:dLbls>
          <c:showLegendKey val="0"/>
          <c:showVal val="0"/>
          <c:showCatName val="0"/>
          <c:showSerName val="0"/>
          <c:showPercent val="0"/>
          <c:showBubbleSize val="0"/>
        </c:dLbls>
        <c:marker val="1"/>
        <c:smooth val="0"/>
        <c:axId val="87379328"/>
        <c:axId val="87385600"/>
      </c:lineChart>
      <c:dateAx>
        <c:axId val="87379328"/>
        <c:scaling>
          <c:orientation val="minMax"/>
        </c:scaling>
        <c:delete val="1"/>
        <c:axPos val="b"/>
        <c:numFmt formatCode="ge" sourceLinked="1"/>
        <c:majorTickMark val="none"/>
        <c:minorTickMark val="none"/>
        <c:tickLblPos val="none"/>
        <c:crossAx val="87385600"/>
        <c:crosses val="autoZero"/>
        <c:auto val="1"/>
        <c:lblOffset val="100"/>
        <c:baseTimeUnit val="years"/>
      </c:dateAx>
      <c:valAx>
        <c:axId val="873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73793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275.17</c:v>
                </c:pt>
                <c:pt idx="1">
                  <c:v>63.08</c:v>
                </c:pt>
                <c:pt idx="2">
                  <c:v>61.87</c:v>
                </c:pt>
                <c:pt idx="3">
                  <c:v>56.84</c:v>
                </c:pt>
                <c:pt idx="4">
                  <c:v>61.92</c:v>
                </c:pt>
              </c:numCache>
            </c:numRef>
          </c:val>
          <c:extLst>
            <c:ext xmlns:c16="http://schemas.microsoft.com/office/drawing/2014/chart" uri="{C3380CC4-5D6E-409C-BE32-E72D297353CC}">
              <c16:uniqueId val="{00000000-1FB0-488B-880D-394A55E29419}"/>
            </c:ext>
          </c:extLst>
        </c:ser>
        <c:dLbls>
          <c:showLegendKey val="0"/>
          <c:showVal val="0"/>
          <c:showCatName val="0"/>
          <c:showSerName val="0"/>
          <c:showPercent val="0"/>
          <c:showBubbleSize val="0"/>
        </c:dLbls>
        <c:gapWidth val="150"/>
        <c:axId val="87430272"/>
        <c:axId val="874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179.3</c:v>
                </c:pt>
                <c:pt idx="1">
                  <c:v>45.99</c:v>
                </c:pt>
                <c:pt idx="2">
                  <c:v>47.32</c:v>
                </c:pt>
                <c:pt idx="3">
                  <c:v>49.96</c:v>
                </c:pt>
                <c:pt idx="4">
                  <c:v>58.04</c:v>
                </c:pt>
              </c:numCache>
            </c:numRef>
          </c:val>
          <c:smooth val="0"/>
          <c:extLst>
            <c:ext xmlns:c16="http://schemas.microsoft.com/office/drawing/2014/chart" uri="{C3380CC4-5D6E-409C-BE32-E72D297353CC}">
              <c16:uniqueId val="{00000001-1FB0-488B-880D-394A55E29419}"/>
            </c:ext>
          </c:extLst>
        </c:ser>
        <c:dLbls>
          <c:showLegendKey val="0"/>
          <c:showVal val="0"/>
          <c:showCatName val="0"/>
          <c:showSerName val="0"/>
          <c:showPercent val="0"/>
          <c:showBubbleSize val="0"/>
        </c:dLbls>
        <c:marker val="1"/>
        <c:smooth val="0"/>
        <c:axId val="87430272"/>
        <c:axId val="87432192"/>
      </c:lineChart>
      <c:dateAx>
        <c:axId val="87430272"/>
        <c:scaling>
          <c:orientation val="minMax"/>
        </c:scaling>
        <c:delete val="1"/>
        <c:axPos val="b"/>
        <c:numFmt formatCode="ge" sourceLinked="1"/>
        <c:majorTickMark val="none"/>
        <c:minorTickMark val="none"/>
        <c:tickLblPos val="none"/>
        <c:crossAx val="87432192"/>
        <c:crosses val="autoZero"/>
        <c:auto val="1"/>
        <c:lblOffset val="100"/>
        <c:baseTimeUnit val="years"/>
      </c:dateAx>
      <c:valAx>
        <c:axId val="874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74302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1120.94</c:v>
                </c:pt>
                <c:pt idx="1">
                  <c:v>1027.18</c:v>
                </c:pt>
                <c:pt idx="2">
                  <c:v>1019.18</c:v>
                </c:pt>
                <c:pt idx="3">
                  <c:v>1000.12</c:v>
                </c:pt>
                <c:pt idx="4">
                  <c:v>1007.87</c:v>
                </c:pt>
              </c:numCache>
            </c:numRef>
          </c:val>
          <c:extLst>
            <c:ext xmlns:c16="http://schemas.microsoft.com/office/drawing/2014/chart" uri="{C3380CC4-5D6E-409C-BE32-E72D297353CC}">
              <c16:uniqueId val="{00000000-09E9-486B-B035-88C714B204D3}"/>
            </c:ext>
          </c:extLst>
        </c:ser>
        <c:dLbls>
          <c:showLegendKey val="0"/>
          <c:showVal val="0"/>
          <c:showCatName val="0"/>
          <c:showSerName val="0"/>
          <c:showPercent val="0"/>
          <c:showBubbleSize val="0"/>
        </c:dLbls>
        <c:gapWidth val="150"/>
        <c:axId val="87462656"/>
        <c:axId val="8746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c:ext xmlns:c16="http://schemas.microsoft.com/office/drawing/2014/chart" uri="{C3380CC4-5D6E-409C-BE32-E72D297353CC}">
              <c16:uniqueId val="{00000001-09E9-486B-B035-88C714B204D3}"/>
            </c:ext>
          </c:extLst>
        </c:ser>
        <c:dLbls>
          <c:showLegendKey val="0"/>
          <c:showVal val="0"/>
          <c:showCatName val="0"/>
          <c:showSerName val="0"/>
          <c:showPercent val="0"/>
          <c:showBubbleSize val="0"/>
        </c:dLbls>
        <c:marker val="1"/>
        <c:smooth val="0"/>
        <c:axId val="87462656"/>
        <c:axId val="87464576"/>
      </c:lineChart>
      <c:dateAx>
        <c:axId val="87462656"/>
        <c:scaling>
          <c:orientation val="minMax"/>
        </c:scaling>
        <c:delete val="1"/>
        <c:axPos val="b"/>
        <c:numFmt formatCode="ge" sourceLinked="1"/>
        <c:majorTickMark val="none"/>
        <c:minorTickMark val="none"/>
        <c:tickLblPos val="none"/>
        <c:crossAx val="87464576"/>
        <c:crosses val="autoZero"/>
        <c:auto val="1"/>
        <c:lblOffset val="100"/>
        <c:baseTimeUnit val="years"/>
      </c:dateAx>
      <c:valAx>
        <c:axId val="874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74626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89.1</c:v>
                </c:pt>
                <c:pt idx="1">
                  <c:v>88.88</c:v>
                </c:pt>
                <c:pt idx="2">
                  <c:v>89.17</c:v>
                </c:pt>
                <c:pt idx="3">
                  <c:v>89.21</c:v>
                </c:pt>
                <c:pt idx="4">
                  <c:v>89.31</c:v>
                </c:pt>
              </c:numCache>
            </c:numRef>
          </c:val>
          <c:extLst>
            <c:ext xmlns:c16="http://schemas.microsoft.com/office/drawing/2014/chart" uri="{C3380CC4-5D6E-409C-BE32-E72D297353CC}">
              <c16:uniqueId val="{00000000-DD49-418A-9F45-5171A440EEDB}"/>
            </c:ext>
          </c:extLst>
        </c:ser>
        <c:dLbls>
          <c:showLegendKey val="0"/>
          <c:showVal val="0"/>
          <c:showCatName val="0"/>
          <c:showSerName val="0"/>
          <c:showPercent val="0"/>
          <c:showBubbleSize val="0"/>
        </c:dLbls>
        <c:gapWidth val="150"/>
        <c:axId val="88883584"/>
        <c:axId val="8888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c:ext xmlns:c16="http://schemas.microsoft.com/office/drawing/2014/chart" uri="{C3380CC4-5D6E-409C-BE32-E72D297353CC}">
              <c16:uniqueId val="{00000001-DD49-418A-9F45-5171A440EEDB}"/>
            </c:ext>
          </c:extLst>
        </c:ser>
        <c:dLbls>
          <c:showLegendKey val="0"/>
          <c:showVal val="0"/>
          <c:showCatName val="0"/>
          <c:showSerName val="0"/>
          <c:showPercent val="0"/>
          <c:showBubbleSize val="0"/>
        </c:dLbls>
        <c:marker val="1"/>
        <c:smooth val="0"/>
        <c:axId val="88883584"/>
        <c:axId val="88885504"/>
      </c:lineChart>
      <c:dateAx>
        <c:axId val="88883584"/>
        <c:scaling>
          <c:orientation val="minMax"/>
        </c:scaling>
        <c:delete val="1"/>
        <c:axPos val="b"/>
        <c:numFmt formatCode="ge" sourceLinked="1"/>
        <c:majorTickMark val="none"/>
        <c:minorTickMark val="none"/>
        <c:tickLblPos val="none"/>
        <c:crossAx val="88885504"/>
        <c:crosses val="autoZero"/>
        <c:auto val="1"/>
        <c:lblOffset val="100"/>
        <c:baseTimeUnit val="years"/>
      </c:dateAx>
      <c:valAx>
        <c:axId val="888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88835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2063-4DE2-91D1-A6817EE8CCC0}"/>
            </c:ext>
          </c:extLst>
        </c:ser>
        <c:dLbls>
          <c:showLegendKey val="0"/>
          <c:showVal val="0"/>
          <c:showCatName val="0"/>
          <c:showSerName val="0"/>
          <c:showPercent val="0"/>
          <c:showBubbleSize val="0"/>
        </c:dLbls>
        <c:gapWidth val="150"/>
        <c:axId val="88927616"/>
        <c:axId val="8892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c:ext xmlns:c16="http://schemas.microsoft.com/office/drawing/2014/chart" uri="{C3380CC4-5D6E-409C-BE32-E72D297353CC}">
              <c16:uniqueId val="{00000001-2063-4DE2-91D1-A6817EE8CCC0}"/>
            </c:ext>
          </c:extLst>
        </c:ser>
        <c:dLbls>
          <c:showLegendKey val="0"/>
          <c:showVal val="0"/>
          <c:showCatName val="0"/>
          <c:showSerName val="0"/>
          <c:showPercent val="0"/>
          <c:showBubbleSize val="0"/>
        </c:dLbls>
        <c:marker val="1"/>
        <c:smooth val="0"/>
        <c:axId val="88927616"/>
        <c:axId val="88929792"/>
      </c:lineChart>
      <c:dateAx>
        <c:axId val="88927616"/>
        <c:scaling>
          <c:orientation val="minMax"/>
        </c:scaling>
        <c:delete val="1"/>
        <c:axPos val="b"/>
        <c:numFmt formatCode="ge" sourceLinked="1"/>
        <c:majorTickMark val="none"/>
        <c:minorTickMark val="none"/>
        <c:tickLblPos val="none"/>
        <c:crossAx val="88929792"/>
        <c:crosses val="autoZero"/>
        <c:auto val="1"/>
        <c:lblOffset val="100"/>
        <c:baseTimeUnit val="years"/>
      </c:dateAx>
      <c:valAx>
        <c:axId val="889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89276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【108.80】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【4.27】</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【66.41】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【707.33】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【95.06】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【60.13】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【101.26】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【38.13】</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zoomScale="85" zoomScaleNormal="85"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1</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宮崎市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3</v>
      </c>
      <c r="C7" s="70"/>
      <c r="D7" s="70"/>
      <c r="E7" s="70"/>
      <c r="F7" s="70"/>
      <c r="G7" s="70"/>
      <c r="H7" s="70"/>
      <c r="I7" s="70" t="s">
        <v>6</v>
      </c>
      <c r="J7" s="70"/>
      <c r="K7" s="70"/>
      <c r="L7" s="70"/>
      <c r="M7" s="70"/>
      <c r="N7" s="70"/>
      <c r="O7" s="70"/>
      <c r="P7" s="70" t="s">
        <v>2</v>
      </c>
      <c r="Q7" s="70"/>
      <c r="R7" s="70"/>
      <c r="S7" s="70"/>
      <c r="T7" s="70"/>
      <c r="U7" s="70"/>
      <c r="V7" s="70"/>
      <c r="W7" s="70" t="s">
        <v>5</v>
      </c>
      <c r="X7" s="70"/>
      <c r="Y7" s="70"/>
      <c r="Z7" s="70"/>
      <c r="AA7" s="70"/>
      <c r="AB7" s="70"/>
      <c r="AC7" s="70"/>
      <c r="AD7" s="70" t="s">
        <v>12</v>
      </c>
      <c r="AE7" s="70"/>
      <c r="AF7" s="70"/>
      <c r="AG7" s="70"/>
      <c r="AH7" s="70"/>
      <c r="AI7" s="70"/>
      <c r="AJ7" s="70"/>
      <c r="AK7" s="3"/>
      <c r="AL7" s="70" t="s">
        <v>13</v>
      </c>
      <c r="AM7" s="70"/>
      <c r="AN7" s="70"/>
      <c r="AO7" s="70"/>
      <c r="AP7" s="70"/>
      <c r="AQ7" s="70"/>
      <c r="AR7" s="70"/>
      <c r="AS7" s="70"/>
      <c r="AT7" s="70" t="s">
        <v>10</v>
      </c>
      <c r="AU7" s="70"/>
      <c r="AV7" s="70"/>
      <c r="AW7" s="70"/>
      <c r="AX7" s="70"/>
      <c r="AY7" s="70"/>
      <c r="AZ7" s="70"/>
      <c r="BA7" s="70"/>
      <c r="BB7" s="70" t="s">
        <v>7</v>
      </c>
      <c r="BC7" s="70"/>
      <c r="BD7" s="70"/>
      <c r="BE7" s="70"/>
      <c r="BF7" s="70"/>
      <c r="BG7" s="70"/>
      <c r="BH7" s="70"/>
      <c r="BI7" s="70"/>
      <c r="BJ7" s="3"/>
      <c r="BK7" s="3"/>
      <c r="BL7" s="15" t="s">
        <v>15</v>
      </c>
      <c r="BM7" s="16"/>
      <c r="BN7" s="16"/>
      <c r="BO7" s="16"/>
      <c r="BP7" s="16"/>
      <c r="BQ7" s="16"/>
      <c r="BR7" s="16"/>
      <c r="BS7" s="16"/>
      <c r="BT7" s="16"/>
      <c r="BU7" s="16"/>
      <c r="BV7" s="16"/>
      <c r="BW7" s="16"/>
      <c r="BX7" s="16"/>
      <c r="BY7" s="23"/>
    </row>
    <row r="8" spans="1:78" ht="18.75" customHeight="1" x14ac:dyDescent="0.2">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Ad</v>
      </c>
      <c r="X8" s="73"/>
      <c r="Y8" s="73"/>
      <c r="Z8" s="73"/>
      <c r="AA8" s="73"/>
      <c r="AB8" s="73"/>
      <c r="AC8" s="73"/>
      <c r="AD8" s="74" t="str">
        <f>データ!$M$6</f>
        <v>自治体職員</v>
      </c>
      <c r="AE8" s="74"/>
      <c r="AF8" s="74"/>
      <c r="AG8" s="74"/>
      <c r="AH8" s="74"/>
      <c r="AI8" s="74"/>
      <c r="AJ8" s="74"/>
      <c r="AK8" s="3"/>
      <c r="AL8" s="63">
        <f>データ!S6</f>
        <v>404017</v>
      </c>
      <c r="AM8" s="63"/>
      <c r="AN8" s="63"/>
      <c r="AO8" s="63"/>
      <c r="AP8" s="63"/>
      <c r="AQ8" s="63"/>
      <c r="AR8" s="63"/>
      <c r="AS8" s="63"/>
      <c r="AT8" s="64">
        <f>データ!T6</f>
        <v>643.66999999999996</v>
      </c>
      <c r="AU8" s="64"/>
      <c r="AV8" s="64"/>
      <c r="AW8" s="64"/>
      <c r="AX8" s="64"/>
      <c r="AY8" s="64"/>
      <c r="AZ8" s="64"/>
      <c r="BA8" s="64"/>
      <c r="BB8" s="64">
        <f>データ!U6</f>
        <v>627.67999999999995</v>
      </c>
      <c r="BC8" s="64"/>
      <c r="BD8" s="64"/>
      <c r="BE8" s="64"/>
      <c r="BF8" s="64"/>
      <c r="BG8" s="64"/>
      <c r="BH8" s="64"/>
      <c r="BI8" s="64"/>
      <c r="BJ8" s="3"/>
      <c r="BK8" s="3"/>
      <c r="BL8" s="68" t="s">
        <v>17</v>
      </c>
      <c r="BM8" s="69"/>
      <c r="BN8" s="17" t="s">
        <v>20</v>
      </c>
      <c r="BO8" s="20"/>
      <c r="BP8" s="20"/>
      <c r="BQ8" s="20"/>
      <c r="BR8" s="20"/>
      <c r="BS8" s="20"/>
      <c r="BT8" s="20"/>
      <c r="BU8" s="20"/>
      <c r="BV8" s="20"/>
      <c r="BW8" s="20"/>
      <c r="BX8" s="20"/>
      <c r="BY8" s="24"/>
    </row>
    <row r="9" spans="1:78" ht="18.75" customHeight="1" x14ac:dyDescent="0.2">
      <c r="A9" s="2"/>
      <c r="B9" s="70" t="s">
        <v>21</v>
      </c>
      <c r="C9" s="70"/>
      <c r="D9" s="70"/>
      <c r="E9" s="70"/>
      <c r="F9" s="70"/>
      <c r="G9" s="70"/>
      <c r="H9" s="70"/>
      <c r="I9" s="70" t="s">
        <v>23</v>
      </c>
      <c r="J9" s="70"/>
      <c r="K9" s="70"/>
      <c r="L9" s="70"/>
      <c r="M9" s="70"/>
      <c r="N9" s="70"/>
      <c r="O9" s="70"/>
      <c r="P9" s="70" t="s">
        <v>25</v>
      </c>
      <c r="Q9" s="70"/>
      <c r="R9" s="70"/>
      <c r="S9" s="70"/>
      <c r="T9" s="70"/>
      <c r="U9" s="70"/>
      <c r="V9" s="70"/>
      <c r="W9" s="70" t="s">
        <v>26</v>
      </c>
      <c r="X9" s="70"/>
      <c r="Y9" s="70"/>
      <c r="Z9" s="70"/>
      <c r="AA9" s="70"/>
      <c r="AB9" s="70"/>
      <c r="AC9" s="70"/>
      <c r="AD9" s="70" t="s">
        <v>27</v>
      </c>
      <c r="AE9" s="70"/>
      <c r="AF9" s="70"/>
      <c r="AG9" s="70"/>
      <c r="AH9" s="70"/>
      <c r="AI9" s="70"/>
      <c r="AJ9" s="70"/>
      <c r="AK9" s="3"/>
      <c r="AL9" s="70" t="s">
        <v>29</v>
      </c>
      <c r="AM9" s="70"/>
      <c r="AN9" s="70"/>
      <c r="AO9" s="70"/>
      <c r="AP9" s="70"/>
      <c r="AQ9" s="70"/>
      <c r="AR9" s="70"/>
      <c r="AS9" s="70"/>
      <c r="AT9" s="70" t="s">
        <v>34</v>
      </c>
      <c r="AU9" s="70"/>
      <c r="AV9" s="70"/>
      <c r="AW9" s="70"/>
      <c r="AX9" s="70"/>
      <c r="AY9" s="70"/>
      <c r="AZ9" s="70"/>
      <c r="BA9" s="70"/>
      <c r="BB9" s="70" t="s">
        <v>36</v>
      </c>
      <c r="BC9" s="70"/>
      <c r="BD9" s="70"/>
      <c r="BE9" s="70"/>
      <c r="BF9" s="70"/>
      <c r="BG9" s="70"/>
      <c r="BH9" s="70"/>
      <c r="BI9" s="70"/>
      <c r="BJ9" s="3"/>
      <c r="BK9" s="3"/>
      <c r="BL9" s="71" t="s">
        <v>38</v>
      </c>
      <c r="BM9" s="72"/>
      <c r="BN9" s="18" t="s">
        <v>9</v>
      </c>
      <c r="BO9" s="21"/>
      <c r="BP9" s="21"/>
      <c r="BQ9" s="21"/>
      <c r="BR9" s="21"/>
      <c r="BS9" s="21"/>
      <c r="BT9" s="21"/>
      <c r="BU9" s="21"/>
      <c r="BV9" s="21"/>
      <c r="BW9" s="21"/>
      <c r="BX9" s="21"/>
      <c r="BY9" s="25"/>
    </row>
    <row r="10" spans="1:78" ht="18.75" customHeight="1" x14ac:dyDescent="0.2">
      <c r="A10" s="2"/>
      <c r="B10" s="64" t="str">
        <f>データ!N6</f>
        <v>-</v>
      </c>
      <c r="C10" s="64"/>
      <c r="D10" s="64"/>
      <c r="E10" s="64"/>
      <c r="F10" s="64"/>
      <c r="G10" s="64"/>
      <c r="H10" s="64"/>
      <c r="I10" s="64">
        <f>データ!O6</f>
        <v>52.39</v>
      </c>
      <c r="J10" s="64"/>
      <c r="K10" s="64"/>
      <c r="L10" s="64"/>
      <c r="M10" s="64"/>
      <c r="N10" s="64"/>
      <c r="O10" s="64"/>
      <c r="P10" s="64">
        <f>データ!P6</f>
        <v>87.43</v>
      </c>
      <c r="Q10" s="64"/>
      <c r="R10" s="64"/>
      <c r="S10" s="64"/>
      <c r="T10" s="64"/>
      <c r="U10" s="64"/>
      <c r="V10" s="64"/>
      <c r="W10" s="64">
        <f>データ!Q6</f>
        <v>82.97</v>
      </c>
      <c r="X10" s="64"/>
      <c r="Y10" s="64"/>
      <c r="Z10" s="64"/>
      <c r="AA10" s="64"/>
      <c r="AB10" s="64"/>
      <c r="AC10" s="64"/>
      <c r="AD10" s="63">
        <f>データ!R6</f>
        <v>2386</v>
      </c>
      <c r="AE10" s="63"/>
      <c r="AF10" s="63"/>
      <c r="AG10" s="63"/>
      <c r="AH10" s="63"/>
      <c r="AI10" s="63"/>
      <c r="AJ10" s="63"/>
      <c r="AK10" s="2"/>
      <c r="AL10" s="63">
        <f>データ!V6</f>
        <v>352033</v>
      </c>
      <c r="AM10" s="63"/>
      <c r="AN10" s="63"/>
      <c r="AO10" s="63"/>
      <c r="AP10" s="63"/>
      <c r="AQ10" s="63"/>
      <c r="AR10" s="63"/>
      <c r="AS10" s="63"/>
      <c r="AT10" s="64">
        <f>データ!W6</f>
        <v>72.03</v>
      </c>
      <c r="AU10" s="64"/>
      <c r="AV10" s="64"/>
      <c r="AW10" s="64"/>
      <c r="AX10" s="64"/>
      <c r="AY10" s="64"/>
      <c r="AZ10" s="64"/>
      <c r="BA10" s="64"/>
      <c r="BB10" s="64">
        <f>データ!X6</f>
        <v>4887.3100000000004</v>
      </c>
      <c r="BC10" s="64"/>
      <c r="BD10" s="64"/>
      <c r="BE10" s="64"/>
      <c r="BF10" s="64"/>
      <c r="BG10" s="64"/>
      <c r="BH10" s="64"/>
      <c r="BI10" s="64"/>
      <c r="BJ10" s="2"/>
      <c r="BK10" s="2"/>
      <c r="BL10" s="65" t="s">
        <v>14</v>
      </c>
      <c r="BM10" s="66"/>
      <c r="BN10" s="19" t="s">
        <v>39</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11</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5" t="s">
        <v>40</v>
      </c>
      <c r="BM14" s="46"/>
      <c r="BN14" s="46"/>
      <c r="BO14" s="46"/>
      <c r="BP14" s="46"/>
      <c r="BQ14" s="46"/>
      <c r="BR14" s="46"/>
      <c r="BS14" s="46"/>
      <c r="BT14" s="46"/>
      <c r="BU14" s="46"/>
      <c r="BV14" s="46"/>
      <c r="BW14" s="46"/>
      <c r="BX14" s="46"/>
      <c r="BY14" s="46"/>
      <c r="BZ14" s="47"/>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84" t="s">
        <v>119</v>
      </c>
      <c r="BM16" s="85"/>
      <c r="BN16" s="85"/>
      <c r="BO16" s="85"/>
      <c r="BP16" s="85"/>
      <c r="BQ16" s="85"/>
      <c r="BR16" s="85"/>
      <c r="BS16" s="85"/>
      <c r="BT16" s="85"/>
      <c r="BU16" s="85"/>
      <c r="BV16" s="85"/>
      <c r="BW16" s="85"/>
      <c r="BX16" s="85"/>
      <c r="BY16" s="85"/>
      <c r="BZ16" s="86"/>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84"/>
      <c r="BM17" s="85"/>
      <c r="BN17" s="85"/>
      <c r="BO17" s="85"/>
      <c r="BP17" s="85"/>
      <c r="BQ17" s="85"/>
      <c r="BR17" s="85"/>
      <c r="BS17" s="85"/>
      <c r="BT17" s="85"/>
      <c r="BU17" s="85"/>
      <c r="BV17" s="85"/>
      <c r="BW17" s="85"/>
      <c r="BX17" s="85"/>
      <c r="BY17" s="85"/>
      <c r="BZ17" s="86"/>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84"/>
      <c r="BM18" s="85"/>
      <c r="BN18" s="85"/>
      <c r="BO18" s="85"/>
      <c r="BP18" s="85"/>
      <c r="BQ18" s="85"/>
      <c r="BR18" s="85"/>
      <c r="BS18" s="85"/>
      <c r="BT18" s="85"/>
      <c r="BU18" s="85"/>
      <c r="BV18" s="85"/>
      <c r="BW18" s="85"/>
      <c r="BX18" s="85"/>
      <c r="BY18" s="85"/>
      <c r="BZ18" s="86"/>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84"/>
      <c r="BM19" s="85"/>
      <c r="BN19" s="85"/>
      <c r="BO19" s="85"/>
      <c r="BP19" s="85"/>
      <c r="BQ19" s="85"/>
      <c r="BR19" s="85"/>
      <c r="BS19" s="85"/>
      <c r="BT19" s="85"/>
      <c r="BU19" s="85"/>
      <c r="BV19" s="85"/>
      <c r="BW19" s="85"/>
      <c r="BX19" s="85"/>
      <c r="BY19" s="85"/>
      <c r="BZ19" s="86"/>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84"/>
      <c r="BM20" s="85"/>
      <c r="BN20" s="85"/>
      <c r="BO20" s="85"/>
      <c r="BP20" s="85"/>
      <c r="BQ20" s="85"/>
      <c r="BR20" s="85"/>
      <c r="BS20" s="85"/>
      <c r="BT20" s="85"/>
      <c r="BU20" s="85"/>
      <c r="BV20" s="85"/>
      <c r="BW20" s="85"/>
      <c r="BX20" s="85"/>
      <c r="BY20" s="85"/>
      <c r="BZ20" s="86"/>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84"/>
      <c r="BM21" s="85"/>
      <c r="BN21" s="85"/>
      <c r="BO21" s="85"/>
      <c r="BP21" s="85"/>
      <c r="BQ21" s="85"/>
      <c r="BR21" s="85"/>
      <c r="BS21" s="85"/>
      <c r="BT21" s="85"/>
      <c r="BU21" s="85"/>
      <c r="BV21" s="85"/>
      <c r="BW21" s="85"/>
      <c r="BX21" s="85"/>
      <c r="BY21" s="85"/>
      <c r="BZ21" s="86"/>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84"/>
      <c r="BM22" s="85"/>
      <c r="BN22" s="85"/>
      <c r="BO22" s="85"/>
      <c r="BP22" s="85"/>
      <c r="BQ22" s="85"/>
      <c r="BR22" s="85"/>
      <c r="BS22" s="85"/>
      <c r="BT22" s="85"/>
      <c r="BU22" s="85"/>
      <c r="BV22" s="85"/>
      <c r="BW22" s="85"/>
      <c r="BX22" s="85"/>
      <c r="BY22" s="85"/>
      <c r="BZ22" s="86"/>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84"/>
      <c r="BM23" s="85"/>
      <c r="BN23" s="85"/>
      <c r="BO23" s="85"/>
      <c r="BP23" s="85"/>
      <c r="BQ23" s="85"/>
      <c r="BR23" s="85"/>
      <c r="BS23" s="85"/>
      <c r="BT23" s="85"/>
      <c r="BU23" s="85"/>
      <c r="BV23" s="85"/>
      <c r="BW23" s="85"/>
      <c r="BX23" s="85"/>
      <c r="BY23" s="85"/>
      <c r="BZ23" s="86"/>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84"/>
      <c r="BM24" s="85"/>
      <c r="BN24" s="85"/>
      <c r="BO24" s="85"/>
      <c r="BP24" s="85"/>
      <c r="BQ24" s="85"/>
      <c r="BR24" s="85"/>
      <c r="BS24" s="85"/>
      <c r="BT24" s="85"/>
      <c r="BU24" s="85"/>
      <c r="BV24" s="85"/>
      <c r="BW24" s="85"/>
      <c r="BX24" s="85"/>
      <c r="BY24" s="85"/>
      <c r="BZ24" s="86"/>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84"/>
      <c r="BM25" s="85"/>
      <c r="BN25" s="85"/>
      <c r="BO25" s="85"/>
      <c r="BP25" s="85"/>
      <c r="BQ25" s="85"/>
      <c r="BR25" s="85"/>
      <c r="BS25" s="85"/>
      <c r="BT25" s="85"/>
      <c r="BU25" s="85"/>
      <c r="BV25" s="85"/>
      <c r="BW25" s="85"/>
      <c r="BX25" s="85"/>
      <c r="BY25" s="85"/>
      <c r="BZ25" s="86"/>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84"/>
      <c r="BM26" s="85"/>
      <c r="BN26" s="85"/>
      <c r="BO26" s="85"/>
      <c r="BP26" s="85"/>
      <c r="BQ26" s="85"/>
      <c r="BR26" s="85"/>
      <c r="BS26" s="85"/>
      <c r="BT26" s="85"/>
      <c r="BU26" s="85"/>
      <c r="BV26" s="85"/>
      <c r="BW26" s="85"/>
      <c r="BX26" s="85"/>
      <c r="BY26" s="85"/>
      <c r="BZ26" s="86"/>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84"/>
      <c r="BM27" s="85"/>
      <c r="BN27" s="85"/>
      <c r="BO27" s="85"/>
      <c r="BP27" s="85"/>
      <c r="BQ27" s="85"/>
      <c r="BR27" s="85"/>
      <c r="BS27" s="85"/>
      <c r="BT27" s="85"/>
      <c r="BU27" s="85"/>
      <c r="BV27" s="85"/>
      <c r="BW27" s="85"/>
      <c r="BX27" s="85"/>
      <c r="BY27" s="85"/>
      <c r="BZ27" s="86"/>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84"/>
      <c r="BM28" s="85"/>
      <c r="BN28" s="85"/>
      <c r="BO28" s="85"/>
      <c r="BP28" s="85"/>
      <c r="BQ28" s="85"/>
      <c r="BR28" s="85"/>
      <c r="BS28" s="85"/>
      <c r="BT28" s="85"/>
      <c r="BU28" s="85"/>
      <c r="BV28" s="85"/>
      <c r="BW28" s="85"/>
      <c r="BX28" s="85"/>
      <c r="BY28" s="85"/>
      <c r="BZ28" s="86"/>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84"/>
      <c r="BM29" s="85"/>
      <c r="BN29" s="85"/>
      <c r="BO29" s="85"/>
      <c r="BP29" s="85"/>
      <c r="BQ29" s="85"/>
      <c r="BR29" s="85"/>
      <c r="BS29" s="85"/>
      <c r="BT29" s="85"/>
      <c r="BU29" s="85"/>
      <c r="BV29" s="85"/>
      <c r="BW29" s="85"/>
      <c r="BX29" s="85"/>
      <c r="BY29" s="85"/>
      <c r="BZ29" s="86"/>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84"/>
      <c r="BM30" s="85"/>
      <c r="BN30" s="85"/>
      <c r="BO30" s="85"/>
      <c r="BP30" s="85"/>
      <c r="BQ30" s="85"/>
      <c r="BR30" s="85"/>
      <c r="BS30" s="85"/>
      <c r="BT30" s="85"/>
      <c r="BU30" s="85"/>
      <c r="BV30" s="85"/>
      <c r="BW30" s="85"/>
      <c r="BX30" s="85"/>
      <c r="BY30" s="85"/>
      <c r="BZ30" s="86"/>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84"/>
      <c r="BM31" s="85"/>
      <c r="BN31" s="85"/>
      <c r="BO31" s="85"/>
      <c r="BP31" s="85"/>
      <c r="BQ31" s="85"/>
      <c r="BR31" s="85"/>
      <c r="BS31" s="85"/>
      <c r="BT31" s="85"/>
      <c r="BU31" s="85"/>
      <c r="BV31" s="85"/>
      <c r="BW31" s="85"/>
      <c r="BX31" s="85"/>
      <c r="BY31" s="85"/>
      <c r="BZ31" s="86"/>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84"/>
      <c r="BM32" s="85"/>
      <c r="BN32" s="85"/>
      <c r="BO32" s="85"/>
      <c r="BP32" s="85"/>
      <c r="BQ32" s="85"/>
      <c r="BR32" s="85"/>
      <c r="BS32" s="85"/>
      <c r="BT32" s="85"/>
      <c r="BU32" s="85"/>
      <c r="BV32" s="85"/>
      <c r="BW32" s="85"/>
      <c r="BX32" s="85"/>
      <c r="BY32" s="85"/>
      <c r="BZ32" s="86"/>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84"/>
      <c r="BM33" s="85"/>
      <c r="BN33" s="85"/>
      <c r="BO33" s="85"/>
      <c r="BP33" s="85"/>
      <c r="BQ33" s="85"/>
      <c r="BR33" s="85"/>
      <c r="BS33" s="85"/>
      <c r="BT33" s="85"/>
      <c r="BU33" s="85"/>
      <c r="BV33" s="85"/>
      <c r="BW33" s="85"/>
      <c r="BX33" s="85"/>
      <c r="BY33" s="85"/>
      <c r="BZ33" s="86"/>
    </row>
    <row r="34" spans="1:78" ht="13.5" customHeight="1" x14ac:dyDescent="0.2">
      <c r="A34" s="2"/>
      <c r="B34" s="4"/>
      <c r="C34" s="51" t="s">
        <v>33</v>
      </c>
      <c r="D34" s="51"/>
      <c r="E34" s="51"/>
      <c r="F34" s="51"/>
      <c r="G34" s="51"/>
      <c r="H34" s="51"/>
      <c r="I34" s="51"/>
      <c r="J34" s="51"/>
      <c r="K34" s="51"/>
      <c r="L34" s="51"/>
      <c r="M34" s="51"/>
      <c r="N34" s="51"/>
      <c r="O34" s="51"/>
      <c r="P34" s="51"/>
      <c r="Q34" s="12"/>
      <c r="R34" s="51" t="s">
        <v>42</v>
      </c>
      <c r="S34" s="51"/>
      <c r="T34" s="51"/>
      <c r="U34" s="51"/>
      <c r="V34" s="51"/>
      <c r="W34" s="51"/>
      <c r="X34" s="51"/>
      <c r="Y34" s="51"/>
      <c r="Z34" s="51"/>
      <c r="AA34" s="51"/>
      <c r="AB34" s="51"/>
      <c r="AC34" s="51"/>
      <c r="AD34" s="51"/>
      <c r="AE34" s="51"/>
      <c r="AF34" s="12"/>
      <c r="AG34" s="51" t="s">
        <v>0</v>
      </c>
      <c r="AH34" s="51"/>
      <c r="AI34" s="51"/>
      <c r="AJ34" s="51"/>
      <c r="AK34" s="51"/>
      <c r="AL34" s="51"/>
      <c r="AM34" s="51"/>
      <c r="AN34" s="51"/>
      <c r="AO34" s="51"/>
      <c r="AP34" s="51"/>
      <c r="AQ34" s="51"/>
      <c r="AR34" s="51"/>
      <c r="AS34" s="51"/>
      <c r="AT34" s="51"/>
      <c r="AU34" s="12"/>
      <c r="AV34" s="51" t="s">
        <v>43</v>
      </c>
      <c r="AW34" s="51"/>
      <c r="AX34" s="51"/>
      <c r="AY34" s="51"/>
      <c r="AZ34" s="51"/>
      <c r="BA34" s="51"/>
      <c r="BB34" s="51"/>
      <c r="BC34" s="51"/>
      <c r="BD34" s="51"/>
      <c r="BE34" s="51"/>
      <c r="BF34" s="51"/>
      <c r="BG34" s="51"/>
      <c r="BH34" s="51"/>
      <c r="BI34" s="51"/>
      <c r="BJ34" s="13"/>
      <c r="BK34" s="2"/>
      <c r="BL34" s="84"/>
      <c r="BM34" s="85"/>
      <c r="BN34" s="85"/>
      <c r="BO34" s="85"/>
      <c r="BP34" s="85"/>
      <c r="BQ34" s="85"/>
      <c r="BR34" s="85"/>
      <c r="BS34" s="85"/>
      <c r="BT34" s="85"/>
      <c r="BU34" s="85"/>
      <c r="BV34" s="85"/>
      <c r="BW34" s="85"/>
      <c r="BX34" s="85"/>
      <c r="BY34" s="85"/>
      <c r="BZ34" s="86"/>
    </row>
    <row r="35" spans="1:78" ht="13.5" customHeight="1" x14ac:dyDescent="0.2">
      <c r="A35" s="2"/>
      <c r="B35" s="4"/>
      <c r="C35" s="51"/>
      <c r="D35" s="51"/>
      <c r="E35" s="51"/>
      <c r="F35" s="51"/>
      <c r="G35" s="51"/>
      <c r="H35" s="51"/>
      <c r="I35" s="51"/>
      <c r="J35" s="51"/>
      <c r="K35" s="51"/>
      <c r="L35" s="51"/>
      <c r="M35" s="51"/>
      <c r="N35" s="51"/>
      <c r="O35" s="51"/>
      <c r="P35" s="51"/>
      <c r="Q35" s="12"/>
      <c r="R35" s="51"/>
      <c r="S35" s="51"/>
      <c r="T35" s="51"/>
      <c r="U35" s="51"/>
      <c r="V35" s="51"/>
      <c r="W35" s="51"/>
      <c r="X35" s="51"/>
      <c r="Y35" s="51"/>
      <c r="Z35" s="51"/>
      <c r="AA35" s="51"/>
      <c r="AB35" s="51"/>
      <c r="AC35" s="51"/>
      <c r="AD35" s="51"/>
      <c r="AE35" s="51"/>
      <c r="AF35" s="12"/>
      <c r="AG35" s="51"/>
      <c r="AH35" s="51"/>
      <c r="AI35" s="51"/>
      <c r="AJ35" s="51"/>
      <c r="AK35" s="51"/>
      <c r="AL35" s="51"/>
      <c r="AM35" s="51"/>
      <c r="AN35" s="51"/>
      <c r="AO35" s="51"/>
      <c r="AP35" s="51"/>
      <c r="AQ35" s="51"/>
      <c r="AR35" s="51"/>
      <c r="AS35" s="51"/>
      <c r="AT35" s="51"/>
      <c r="AU35" s="12"/>
      <c r="AV35" s="51"/>
      <c r="AW35" s="51"/>
      <c r="AX35" s="51"/>
      <c r="AY35" s="51"/>
      <c r="AZ35" s="51"/>
      <c r="BA35" s="51"/>
      <c r="BB35" s="51"/>
      <c r="BC35" s="51"/>
      <c r="BD35" s="51"/>
      <c r="BE35" s="51"/>
      <c r="BF35" s="51"/>
      <c r="BG35" s="51"/>
      <c r="BH35" s="51"/>
      <c r="BI35" s="51"/>
      <c r="BJ35" s="13"/>
      <c r="BK35" s="2"/>
      <c r="BL35" s="84"/>
      <c r="BM35" s="85"/>
      <c r="BN35" s="85"/>
      <c r="BO35" s="85"/>
      <c r="BP35" s="85"/>
      <c r="BQ35" s="85"/>
      <c r="BR35" s="85"/>
      <c r="BS35" s="85"/>
      <c r="BT35" s="85"/>
      <c r="BU35" s="85"/>
      <c r="BV35" s="85"/>
      <c r="BW35" s="85"/>
      <c r="BX35" s="85"/>
      <c r="BY35" s="85"/>
      <c r="BZ35" s="86"/>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84"/>
      <c r="BM36" s="85"/>
      <c r="BN36" s="85"/>
      <c r="BO36" s="85"/>
      <c r="BP36" s="85"/>
      <c r="BQ36" s="85"/>
      <c r="BR36" s="85"/>
      <c r="BS36" s="85"/>
      <c r="BT36" s="85"/>
      <c r="BU36" s="85"/>
      <c r="BV36" s="85"/>
      <c r="BW36" s="85"/>
      <c r="BX36" s="85"/>
      <c r="BY36" s="85"/>
      <c r="BZ36" s="86"/>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84"/>
      <c r="BM37" s="85"/>
      <c r="BN37" s="85"/>
      <c r="BO37" s="85"/>
      <c r="BP37" s="85"/>
      <c r="BQ37" s="85"/>
      <c r="BR37" s="85"/>
      <c r="BS37" s="85"/>
      <c r="BT37" s="85"/>
      <c r="BU37" s="85"/>
      <c r="BV37" s="85"/>
      <c r="BW37" s="85"/>
      <c r="BX37" s="85"/>
      <c r="BY37" s="85"/>
      <c r="BZ37" s="86"/>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84"/>
      <c r="BM38" s="85"/>
      <c r="BN38" s="85"/>
      <c r="BO38" s="85"/>
      <c r="BP38" s="85"/>
      <c r="BQ38" s="85"/>
      <c r="BR38" s="85"/>
      <c r="BS38" s="85"/>
      <c r="BT38" s="85"/>
      <c r="BU38" s="85"/>
      <c r="BV38" s="85"/>
      <c r="BW38" s="85"/>
      <c r="BX38" s="85"/>
      <c r="BY38" s="85"/>
      <c r="BZ38" s="86"/>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84"/>
      <c r="BM39" s="85"/>
      <c r="BN39" s="85"/>
      <c r="BO39" s="85"/>
      <c r="BP39" s="85"/>
      <c r="BQ39" s="85"/>
      <c r="BR39" s="85"/>
      <c r="BS39" s="85"/>
      <c r="BT39" s="85"/>
      <c r="BU39" s="85"/>
      <c r="BV39" s="85"/>
      <c r="BW39" s="85"/>
      <c r="BX39" s="85"/>
      <c r="BY39" s="85"/>
      <c r="BZ39" s="86"/>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84"/>
      <c r="BM40" s="85"/>
      <c r="BN40" s="85"/>
      <c r="BO40" s="85"/>
      <c r="BP40" s="85"/>
      <c r="BQ40" s="85"/>
      <c r="BR40" s="85"/>
      <c r="BS40" s="85"/>
      <c r="BT40" s="85"/>
      <c r="BU40" s="85"/>
      <c r="BV40" s="85"/>
      <c r="BW40" s="85"/>
      <c r="BX40" s="85"/>
      <c r="BY40" s="85"/>
      <c r="BZ40" s="86"/>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84"/>
      <c r="BM41" s="85"/>
      <c r="BN41" s="85"/>
      <c r="BO41" s="85"/>
      <c r="BP41" s="85"/>
      <c r="BQ41" s="85"/>
      <c r="BR41" s="85"/>
      <c r="BS41" s="85"/>
      <c r="BT41" s="85"/>
      <c r="BU41" s="85"/>
      <c r="BV41" s="85"/>
      <c r="BW41" s="85"/>
      <c r="BX41" s="85"/>
      <c r="BY41" s="85"/>
      <c r="BZ41" s="86"/>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84"/>
      <c r="BM42" s="85"/>
      <c r="BN42" s="85"/>
      <c r="BO42" s="85"/>
      <c r="BP42" s="85"/>
      <c r="BQ42" s="85"/>
      <c r="BR42" s="85"/>
      <c r="BS42" s="85"/>
      <c r="BT42" s="85"/>
      <c r="BU42" s="85"/>
      <c r="BV42" s="85"/>
      <c r="BW42" s="85"/>
      <c r="BX42" s="85"/>
      <c r="BY42" s="85"/>
      <c r="BZ42" s="86"/>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84"/>
      <c r="BM43" s="85"/>
      <c r="BN43" s="85"/>
      <c r="BO43" s="85"/>
      <c r="BP43" s="85"/>
      <c r="BQ43" s="85"/>
      <c r="BR43" s="85"/>
      <c r="BS43" s="85"/>
      <c r="BT43" s="85"/>
      <c r="BU43" s="85"/>
      <c r="BV43" s="85"/>
      <c r="BW43" s="85"/>
      <c r="BX43" s="85"/>
      <c r="BY43" s="85"/>
      <c r="BZ43" s="86"/>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87"/>
      <c r="BM44" s="88"/>
      <c r="BN44" s="88"/>
      <c r="BO44" s="88"/>
      <c r="BP44" s="88"/>
      <c r="BQ44" s="88"/>
      <c r="BR44" s="88"/>
      <c r="BS44" s="88"/>
      <c r="BT44" s="88"/>
      <c r="BU44" s="88"/>
      <c r="BV44" s="88"/>
      <c r="BW44" s="88"/>
      <c r="BX44" s="88"/>
      <c r="BY44" s="88"/>
      <c r="BZ44" s="89"/>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5" t="s">
        <v>32</v>
      </c>
      <c r="BM45" s="46"/>
      <c r="BN45" s="46"/>
      <c r="BO45" s="46"/>
      <c r="BP45" s="46"/>
      <c r="BQ45" s="46"/>
      <c r="BR45" s="46"/>
      <c r="BS45" s="46"/>
      <c r="BT45" s="46"/>
      <c r="BU45" s="46"/>
      <c r="BV45" s="46"/>
      <c r="BW45" s="46"/>
      <c r="BX45" s="46"/>
      <c r="BY45" s="46"/>
      <c r="BZ45" s="47"/>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8"/>
      <c r="BM46" s="49"/>
      <c r="BN46" s="49"/>
      <c r="BO46" s="49"/>
      <c r="BP46" s="49"/>
      <c r="BQ46" s="49"/>
      <c r="BR46" s="49"/>
      <c r="BS46" s="49"/>
      <c r="BT46" s="49"/>
      <c r="BU46" s="49"/>
      <c r="BV46" s="49"/>
      <c r="BW46" s="49"/>
      <c r="BX46" s="49"/>
      <c r="BY46" s="49"/>
      <c r="BZ46" s="50"/>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52" t="s">
        <v>120</v>
      </c>
      <c r="BM47" s="53"/>
      <c r="BN47" s="53"/>
      <c r="BO47" s="53"/>
      <c r="BP47" s="53"/>
      <c r="BQ47" s="53"/>
      <c r="BR47" s="53"/>
      <c r="BS47" s="53"/>
      <c r="BT47" s="53"/>
      <c r="BU47" s="53"/>
      <c r="BV47" s="53"/>
      <c r="BW47" s="53"/>
      <c r="BX47" s="53"/>
      <c r="BY47" s="53"/>
      <c r="BZ47" s="54"/>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52"/>
      <c r="BM48" s="53"/>
      <c r="BN48" s="53"/>
      <c r="BO48" s="53"/>
      <c r="BP48" s="53"/>
      <c r="BQ48" s="53"/>
      <c r="BR48" s="53"/>
      <c r="BS48" s="53"/>
      <c r="BT48" s="53"/>
      <c r="BU48" s="53"/>
      <c r="BV48" s="53"/>
      <c r="BW48" s="53"/>
      <c r="BX48" s="53"/>
      <c r="BY48" s="53"/>
      <c r="BZ48" s="54"/>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52"/>
      <c r="BM49" s="53"/>
      <c r="BN49" s="53"/>
      <c r="BO49" s="53"/>
      <c r="BP49" s="53"/>
      <c r="BQ49" s="53"/>
      <c r="BR49" s="53"/>
      <c r="BS49" s="53"/>
      <c r="BT49" s="53"/>
      <c r="BU49" s="53"/>
      <c r="BV49" s="53"/>
      <c r="BW49" s="53"/>
      <c r="BX49" s="53"/>
      <c r="BY49" s="53"/>
      <c r="BZ49" s="54"/>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52"/>
      <c r="BM50" s="53"/>
      <c r="BN50" s="53"/>
      <c r="BO50" s="53"/>
      <c r="BP50" s="53"/>
      <c r="BQ50" s="53"/>
      <c r="BR50" s="53"/>
      <c r="BS50" s="53"/>
      <c r="BT50" s="53"/>
      <c r="BU50" s="53"/>
      <c r="BV50" s="53"/>
      <c r="BW50" s="53"/>
      <c r="BX50" s="53"/>
      <c r="BY50" s="53"/>
      <c r="BZ50" s="54"/>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52"/>
      <c r="BM51" s="53"/>
      <c r="BN51" s="53"/>
      <c r="BO51" s="53"/>
      <c r="BP51" s="53"/>
      <c r="BQ51" s="53"/>
      <c r="BR51" s="53"/>
      <c r="BS51" s="53"/>
      <c r="BT51" s="53"/>
      <c r="BU51" s="53"/>
      <c r="BV51" s="53"/>
      <c r="BW51" s="53"/>
      <c r="BX51" s="53"/>
      <c r="BY51" s="53"/>
      <c r="BZ51" s="54"/>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52"/>
      <c r="BM52" s="53"/>
      <c r="BN52" s="53"/>
      <c r="BO52" s="53"/>
      <c r="BP52" s="53"/>
      <c r="BQ52" s="53"/>
      <c r="BR52" s="53"/>
      <c r="BS52" s="53"/>
      <c r="BT52" s="53"/>
      <c r="BU52" s="53"/>
      <c r="BV52" s="53"/>
      <c r="BW52" s="53"/>
      <c r="BX52" s="53"/>
      <c r="BY52" s="53"/>
      <c r="BZ52" s="54"/>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52"/>
      <c r="BM53" s="53"/>
      <c r="BN53" s="53"/>
      <c r="BO53" s="53"/>
      <c r="BP53" s="53"/>
      <c r="BQ53" s="53"/>
      <c r="BR53" s="53"/>
      <c r="BS53" s="53"/>
      <c r="BT53" s="53"/>
      <c r="BU53" s="53"/>
      <c r="BV53" s="53"/>
      <c r="BW53" s="53"/>
      <c r="BX53" s="53"/>
      <c r="BY53" s="53"/>
      <c r="BZ53" s="54"/>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52"/>
      <c r="BM54" s="53"/>
      <c r="BN54" s="53"/>
      <c r="BO54" s="53"/>
      <c r="BP54" s="53"/>
      <c r="BQ54" s="53"/>
      <c r="BR54" s="53"/>
      <c r="BS54" s="53"/>
      <c r="BT54" s="53"/>
      <c r="BU54" s="53"/>
      <c r="BV54" s="53"/>
      <c r="BW54" s="53"/>
      <c r="BX54" s="53"/>
      <c r="BY54" s="53"/>
      <c r="BZ54" s="54"/>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52"/>
      <c r="BM55" s="53"/>
      <c r="BN55" s="53"/>
      <c r="BO55" s="53"/>
      <c r="BP55" s="53"/>
      <c r="BQ55" s="53"/>
      <c r="BR55" s="53"/>
      <c r="BS55" s="53"/>
      <c r="BT55" s="53"/>
      <c r="BU55" s="53"/>
      <c r="BV55" s="53"/>
      <c r="BW55" s="53"/>
      <c r="BX55" s="53"/>
      <c r="BY55" s="53"/>
      <c r="BZ55" s="54"/>
    </row>
    <row r="56" spans="1:78" ht="13.5" customHeight="1" x14ac:dyDescent="0.2">
      <c r="A56" s="2"/>
      <c r="B56" s="4"/>
      <c r="C56" s="51" t="s">
        <v>48</v>
      </c>
      <c r="D56" s="51"/>
      <c r="E56" s="51"/>
      <c r="F56" s="51"/>
      <c r="G56" s="51"/>
      <c r="H56" s="51"/>
      <c r="I56" s="51"/>
      <c r="J56" s="51"/>
      <c r="K56" s="51"/>
      <c r="L56" s="51"/>
      <c r="M56" s="51"/>
      <c r="N56" s="51"/>
      <c r="O56" s="51"/>
      <c r="P56" s="51"/>
      <c r="Q56" s="12"/>
      <c r="R56" s="51" t="s">
        <v>18</v>
      </c>
      <c r="S56" s="51"/>
      <c r="T56" s="51"/>
      <c r="U56" s="51"/>
      <c r="V56" s="51"/>
      <c r="W56" s="51"/>
      <c r="X56" s="51"/>
      <c r="Y56" s="51"/>
      <c r="Z56" s="51"/>
      <c r="AA56" s="51"/>
      <c r="AB56" s="51"/>
      <c r="AC56" s="51"/>
      <c r="AD56" s="51"/>
      <c r="AE56" s="51"/>
      <c r="AF56" s="12"/>
      <c r="AG56" s="51" t="s">
        <v>49</v>
      </c>
      <c r="AH56" s="51"/>
      <c r="AI56" s="51"/>
      <c r="AJ56" s="51"/>
      <c r="AK56" s="51"/>
      <c r="AL56" s="51"/>
      <c r="AM56" s="51"/>
      <c r="AN56" s="51"/>
      <c r="AO56" s="51"/>
      <c r="AP56" s="51"/>
      <c r="AQ56" s="51"/>
      <c r="AR56" s="51"/>
      <c r="AS56" s="51"/>
      <c r="AT56" s="51"/>
      <c r="AU56" s="12"/>
      <c r="AV56" s="51" t="s">
        <v>50</v>
      </c>
      <c r="AW56" s="51"/>
      <c r="AX56" s="51"/>
      <c r="AY56" s="51"/>
      <c r="AZ56" s="51"/>
      <c r="BA56" s="51"/>
      <c r="BB56" s="51"/>
      <c r="BC56" s="51"/>
      <c r="BD56" s="51"/>
      <c r="BE56" s="51"/>
      <c r="BF56" s="51"/>
      <c r="BG56" s="51"/>
      <c r="BH56" s="51"/>
      <c r="BI56" s="51"/>
      <c r="BJ56" s="13"/>
      <c r="BK56" s="2"/>
      <c r="BL56" s="52"/>
      <c r="BM56" s="53"/>
      <c r="BN56" s="53"/>
      <c r="BO56" s="53"/>
      <c r="BP56" s="53"/>
      <c r="BQ56" s="53"/>
      <c r="BR56" s="53"/>
      <c r="BS56" s="53"/>
      <c r="BT56" s="53"/>
      <c r="BU56" s="53"/>
      <c r="BV56" s="53"/>
      <c r="BW56" s="53"/>
      <c r="BX56" s="53"/>
      <c r="BY56" s="53"/>
      <c r="BZ56" s="54"/>
    </row>
    <row r="57" spans="1:78" ht="13.5" customHeight="1" x14ac:dyDescent="0.2">
      <c r="A57" s="2"/>
      <c r="B57" s="4"/>
      <c r="C57" s="51"/>
      <c r="D57" s="51"/>
      <c r="E57" s="51"/>
      <c r="F57" s="51"/>
      <c r="G57" s="51"/>
      <c r="H57" s="51"/>
      <c r="I57" s="51"/>
      <c r="J57" s="51"/>
      <c r="K57" s="51"/>
      <c r="L57" s="51"/>
      <c r="M57" s="51"/>
      <c r="N57" s="51"/>
      <c r="O57" s="51"/>
      <c r="P57" s="51"/>
      <c r="Q57" s="12"/>
      <c r="R57" s="51"/>
      <c r="S57" s="51"/>
      <c r="T57" s="51"/>
      <c r="U57" s="51"/>
      <c r="V57" s="51"/>
      <c r="W57" s="51"/>
      <c r="X57" s="51"/>
      <c r="Y57" s="51"/>
      <c r="Z57" s="51"/>
      <c r="AA57" s="51"/>
      <c r="AB57" s="51"/>
      <c r="AC57" s="51"/>
      <c r="AD57" s="51"/>
      <c r="AE57" s="51"/>
      <c r="AF57" s="12"/>
      <c r="AG57" s="51"/>
      <c r="AH57" s="51"/>
      <c r="AI57" s="51"/>
      <c r="AJ57" s="51"/>
      <c r="AK57" s="51"/>
      <c r="AL57" s="51"/>
      <c r="AM57" s="51"/>
      <c r="AN57" s="51"/>
      <c r="AO57" s="51"/>
      <c r="AP57" s="51"/>
      <c r="AQ57" s="51"/>
      <c r="AR57" s="51"/>
      <c r="AS57" s="51"/>
      <c r="AT57" s="51"/>
      <c r="AU57" s="12"/>
      <c r="AV57" s="51"/>
      <c r="AW57" s="51"/>
      <c r="AX57" s="51"/>
      <c r="AY57" s="51"/>
      <c r="AZ57" s="51"/>
      <c r="BA57" s="51"/>
      <c r="BB57" s="51"/>
      <c r="BC57" s="51"/>
      <c r="BD57" s="51"/>
      <c r="BE57" s="51"/>
      <c r="BF57" s="51"/>
      <c r="BG57" s="51"/>
      <c r="BH57" s="51"/>
      <c r="BI57" s="51"/>
      <c r="BJ57" s="13"/>
      <c r="BK57" s="2"/>
      <c r="BL57" s="52"/>
      <c r="BM57" s="53"/>
      <c r="BN57" s="53"/>
      <c r="BO57" s="53"/>
      <c r="BP57" s="53"/>
      <c r="BQ57" s="53"/>
      <c r="BR57" s="53"/>
      <c r="BS57" s="53"/>
      <c r="BT57" s="53"/>
      <c r="BU57" s="53"/>
      <c r="BV57" s="53"/>
      <c r="BW57" s="53"/>
      <c r="BX57" s="53"/>
      <c r="BY57" s="53"/>
      <c r="BZ57" s="54"/>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52"/>
      <c r="BM58" s="53"/>
      <c r="BN58" s="53"/>
      <c r="BO58" s="53"/>
      <c r="BP58" s="53"/>
      <c r="BQ58" s="53"/>
      <c r="BR58" s="53"/>
      <c r="BS58" s="53"/>
      <c r="BT58" s="53"/>
      <c r="BU58" s="53"/>
      <c r="BV58" s="53"/>
      <c r="BW58" s="53"/>
      <c r="BX58" s="53"/>
      <c r="BY58" s="53"/>
      <c r="BZ58" s="54"/>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52"/>
      <c r="BM59" s="53"/>
      <c r="BN59" s="53"/>
      <c r="BO59" s="53"/>
      <c r="BP59" s="53"/>
      <c r="BQ59" s="53"/>
      <c r="BR59" s="53"/>
      <c r="BS59" s="53"/>
      <c r="BT59" s="53"/>
      <c r="BU59" s="53"/>
      <c r="BV59" s="53"/>
      <c r="BW59" s="53"/>
      <c r="BX59" s="53"/>
      <c r="BY59" s="53"/>
      <c r="BZ59" s="54"/>
    </row>
    <row r="60" spans="1:78" ht="13.5" customHeight="1" x14ac:dyDescent="0.2">
      <c r="A60" s="2"/>
      <c r="B60" s="42" t="s">
        <v>45</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52"/>
      <c r="BM60" s="53"/>
      <c r="BN60" s="53"/>
      <c r="BO60" s="53"/>
      <c r="BP60" s="53"/>
      <c r="BQ60" s="53"/>
      <c r="BR60" s="53"/>
      <c r="BS60" s="53"/>
      <c r="BT60" s="53"/>
      <c r="BU60" s="53"/>
      <c r="BV60" s="53"/>
      <c r="BW60" s="53"/>
      <c r="BX60" s="53"/>
      <c r="BY60" s="53"/>
      <c r="BZ60" s="54"/>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52"/>
      <c r="BM61" s="53"/>
      <c r="BN61" s="53"/>
      <c r="BO61" s="53"/>
      <c r="BP61" s="53"/>
      <c r="BQ61" s="53"/>
      <c r="BR61" s="53"/>
      <c r="BS61" s="53"/>
      <c r="BT61" s="53"/>
      <c r="BU61" s="53"/>
      <c r="BV61" s="53"/>
      <c r="BW61" s="53"/>
      <c r="BX61" s="53"/>
      <c r="BY61" s="53"/>
      <c r="BZ61" s="54"/>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52"/>
      <c r="BM62" s="53"/>
      <c r="BN62" s="53"/>
      <c r="BO62" s="53"/>
      <c r="BP62" s="53"/>
      <c r="BQ62" s="53"/>
      <c r="BR62" s="53"/>
      <c r="BS62" s="53"/>
      <c r="BT62" s="53"/>
      <c r="BU62" s="53"/>
      <c r="BV62" s="53"/>
      <c r="BW62" s="53"/>
      <c r="BX62" s="53"/>
      <c r="BY62" s="53"/>
      <c r="BZ62" s="54"/>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5"/>
      <c r="BM63" s="56"/>
      <c r="BN63" s="56"/>
      <c r="BO63" s="56"/>
      <c r="BP63" s="56"/>
      <c r="BQ63" s="56"/>
      <c r="BR63" s="56"/>
      <c r="BS63" s="56"/>
      <c r="BT63" s="56"/>
      <c r="BU63" s="56"/>
      <c r="BV63" s="56"/>
      <c r="BW63" s="56"/>
      <c r="BX63" s="56"/>
      <c r="BY63" s="56"/>
      <c r="BZ63" s="57"/>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5" t="s">
        <v>47</v>
      </c>
      <c r="BM64" s="46"/>
      <c r="BN64" s="46"/>
      <c r="BO64" s="46"/>
      <c r="BP64" s="46"/>
      <c r="BQ64" s="46"/>
      <c r="BR64" s="46"/>
      <c r="BS64" s="46"/>
      <c r="BT64" s="46"/>
      <c r="BU64" s="46"/>
      <c r="BV64" s="46"/>
      <c r="BW64" s="46"/>
      <c r="BX64" s="46"/>
      <c r="BY64" s="46"/>
      <c r="BZ64" s="47"/>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8"/>
      <c r="BM65" s="49"/>
      <c r="BN65" s="49"/>
      <c r="BO65" s="49"/>
      <c r="BP65" s="49"/>
      <c r="BQ65" s="49"/>
      <c r="BR65" s="49"/>
      <c r="BS65" s="49"/>
      <c r="BT65" s="49"/>
      <c r="BU65" s="49"/>
      <c r="BV65" s="49"/>
      <c r="BW65" s="49"/>
      <c r="BX65" s="49"/>
      <c r="BY65" s="49"/>
      <c r="BZ65" s="50"/>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52" t="s">
        <v>121</v>
      </c>
      <c r="BM66" s="53"/>
      <c r="BN66" s="53"/>
      <c r="BO66" s="53"/>
      <c r="BP66" s="53"/>
      <c r="BQ66" s="53"/>
      <c r="BR66" s="53"/>
      <c r="BS66" s="53"/>
      <c r="BT66" s="53"/>
      <c r="BU66" s="53"/>
      <c r="BV66" s="53"/>
      <c r="BW66" s="53"/>
      <c r="BX66" s="53"/>
      <c r="BY66" s="53"/>
      <c r="BZ66" s="54"/>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52"/>
      <c r="BM67" s="53"/>
      <c r="BN67" s="53"/>
      <c r="BO67" s="53"/>
      <c r="BP67" s="53"/>
      <c r="BQ67" s="53"/>
      <c r="BR67" s="53"/>
      <c r="BS67" s="53"/>
      <c r="BT67" s="53"/>
      <c r="BU67" s="53"/>
      <c r="BV67" s="53"/>
      <c r="BW67" s="53"/>
      <c r="BX67" s="53"/>
      <c r="BY67" s="53"/>
      <c r="BZ67" s="54"/>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52"/>
      <c r="BM68" s="53"/>
      <c r="BN68" s="53"/>
      <c r="BO68" s="53"/>
      <c r="BP68" s="53"/>
      <c r="BQ68" s="53"/>
      <c r="BR68" s="53"/>
      <c r="BS68" s="53"/>
      <c r="BT68" s="53"/>
      <c r="BU68" s="53"/>
      <c r="BV68" s="53"/>
      <c r="BW68" s="53"/>
      <c r="BX68" s="53"/>
      <c r="BY68" s="53"/>
      <c r="BZ68" s="54"/>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52"/>
      <c r="BM69" s="53"/>
      <c r="BN69" s="53"/>
      <c r="BO69" s="53"/>
      <c r="BP69" s="53"/>
      <c r="BQ69" s="53"/>
      <c r="BR69" s="53"/>
      <c r="BS69" s="53"/>
      <c r="BT69" s="53"/>
      <c r="BU69" s="53"/>
      <c r="BV69" s="53"/>
      <c r="BW69" s="53"/>
      <c r="BX69" s="53"/>
      <c r="BY69" s="53"/>
      <c r="BZ69" s="54"/>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52"/>
      <c r="BM70" s="53"/>
      <c r="BN70" s="53"/>
      <c r="BO70" s="53"/>
      <c r="BP70" s="53"/>
      <c r="BQ70" s="53"/>
      <c r="BR70" s="53"/>
      <c r="BS70" s="53"/>
      <c r="BT70" s="53"/>
      <c r="BU70" s="53"/>
      <c r="BV70" s="53"/>
      <c r="BW70" s="53"/>
      <c r="BX70" s="53"/>
      <c r="BY70" s="53"/>
      <c r="BZ70" s="54"/>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52"/>
      <c r="BM71" s="53"/>
      <c r="BN71" s="53"/>
      <c r="BO71" s="53"/>
      <c r="BP71" s="53"/>
      <c r="BQ71" s="53"/>
      <c r="BR71" s="53"/>
      <c r="BS71" s="53"/>
      <c r="BT71" s="53"/>
      <c r="BU71" s="53"/>
      <c r="BV71" s="53"/>
      <c r="BW71" s="53"/>
      <c r="BX71" s="53"/>
      <c r="BY71" s="53"/>
      <c r="BZ71" s="54"/>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52"/>
      <c r="BM72" s="53"/>
      <c r="BN72" s="53"/>
      <c r="BO72" s="53"/>
      <c r="BP72" s="53"/>
      <c r="BQ72" s="53"/>
      <c r="BR72" s="53"/>
      <c r="BS72" s="53"/>
      <c r="BT72" s="53"/>
      <c r="BU72" s="53"/>
      <c r="BV72" s="53"/>
      <c r="BW72" s="53"/>
      <c r="BX72" s="53"/>
      <c r="BY72" s="53"/>
      <c r="BZ72" s="54"/>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52"/>
      <c r="BM73" s="53"/>
      <c r="BN73" s="53"/>
      <c r="BO73" s="53"/>
      <c r="BP73" s="53"/>
      <c r="BQ73" s="53"/>
      <c r="BR73" s="53"/>
      <c r="BS73" s="53"/>
      <c r="BT73" s="53"/>
      <c r="BU73" s="53"/>
      <c r="BV73" s="53"/>
      <c r="BW73" s="53"/>
      <c r="BX73" s="53"/>
      <c r="BY73" s="53"/>
      <c r="BZ73" s="54"/>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52"/>
      <c r="BM74" s="53"/>
      <c r="BN74" s="53"/>
      <c r="BO74" s="53"/>
      <c r="BP74" s="53"/>
      <c r="BQ74" s="53"/>
      <c r="BR74" s="53"/>
      <c r="BS74" s="53"/>
      <c r="BT74" s="53"/>
      <c r="BU74" s="53"/>
      <c r="BV74" s="53"/>
      <c r="BW74" s="53"/>
      <c r="BX74" s="53"/>
      <c r="BY74" s="53"/>
      <c r="BZ74" s="54"/>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52"/>
      <c r="BM75" s="53"/>
      <c r="BN75" s="53"/>
      <c r="BO75" s="53"/>
      <c r="BP75" s="53"/>
      <c r="BQ75" s="53"/>
      <c r="BR75" s="53"/>
      <c r="BS75" s="53"/>
      <c r="BT75" s="53"/>
      <c r="BU75" s="53"/>
      <c r="BV75" s="53"/>
      <c r="BW75" s="53"/>
      <c r="BX75" s="53"/>
      <c r="BY75" s="53"/>
      <c r="BZ75" s="54"/>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52"/>
      <c r="BM76" s="53"/>
      <c r="BN76" s="53"/>
      <c r="BO76" s="53"/>
      <c r="BP76" s="53"/>
      <c r="BQ76" s="53"/>
      <c r="BR76" s="53"/>
      <c r="BS76" s="53"/>
      <c r="BT76" s="53"/>
      <c r="BU76" s="53"/>
      <c r="BV76" s="53"/>
      <c r="BW76" s="53"/>
      <c r="BX76" s="53"/>
      <c r="BY76" s="53"/>
      <c r="BZ76" s="54"/>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52"/>
      <c r="BM77" s="53"/>
      <c r="BN77" s="53"/>
      <c r="BO77" s="53"/>
      <c r="BP77" s="53"/>
      <c r="BQ77" s="53"/>
      <c r="BR77" s="53"/>
      <c r="BS77" s="53"/>
      <c r="BT77" s="53"/>
      <c r="BU77" s="53"/>
      <c r="BV77" s="53"/>
      <c r="BW77" s="53"/>
      <c r="BX77" s="53"/>
      <c r="BY77" s="53"/>
      <c r="BZ77" s="54"/>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52"/>
      <c r="BM78" s="53"/>
      <c r="BN78" s="53"/>
      <c r="BO78" s="53"/>
      <c r="BP78" s="53"/>
      <c r="BQ78" s="53"/>
      <c r="BR78" s="53"/>
      <c r="BS78" s="53"/>
      <c r="BT78" s="53"/>
      <c r="BU78" s="53"/>
      <c r="BV78" s="53"/>
      <c r="BW78" s="53"/>
      <c r="BX78" s="53"/>
      <c r="BY78" s="53"/>
      <c r="BZ78" s="54"/>
    </row>
    <row r="79" spans="1:78" ht="13.5" customHeight="1" x14ac:dyDescent="0.2">
      <c r="A79" s="2"/>
      <c r="B79" s="4"/>
      <c r="C79" s="51" t="s">
        <v>19</v>
      </c>
      <c r="D79" s="51"/>
      <c r="E79" s="51"/>
      <c r="F79" s="51"/>
      <c r="G79" s="51"/>
      <c r="H79" s="51"/>
      <c r="I79" s="51"/>
      <c r="J79" s="51"/>
      <c r="K79" s="51"/>
      <c r="L79" s="51"/>
      <c r="M79" s="51"/>
      <c r="N79" s="51"/>
      <c r="O79" s="51"/>
      <c r="P79" s="51"/>
      <c r="Q79" s="51"/>
      <c r="R79" s="51"/>
      <c r="S79" s="51"/>
      <c r="T79" s="51"/>
      <c r="U79" s="12"/>
      <c r="V79" s="12"/>
      <c r="W79" s="51" t="s">
        <v>51</v>
      </c>
      <c r="X79" s="51"/>
      <c r="Y79" s="51"/>
      <c r="Z79" s="51"/>
      <c r="AA79" s="51"/>
      <c r="AB79" s="51"/>
      <c r="AC79" s="51"/>
      <c r="AD79" s="51"/>
      <c r="AE79" s="51"/>
      <c r="AF79" s="51"/>
      <c r="AG79" s="51"/>
      <c r="AH79" s="51"/>
      <c r="AI79" s="51"/>
      <c r="AJ79" s="51"/>
      <c r="AK79" s="51"/>
      <c r="AL79" s="51"/>
      <c r="AM79" s="51"/>
      <c r="AN79" s="51"/>
      <c r="AO79" s="12"/>
      <c r="AP79" s="12"/>
      <c r="AQ79" s="51" t="s">
        <v>53</v>
      </c>
      <c r="AR79" s="51"/>
      <c r="AS79" s="51"/>
      <c r="AT79" s="51"/>
      <c r="AU79" s="51"/>
      <c r="AV79" s="51"/>
      <c r="AW79" s="51"/>
      <c r="AX79" s="51"/>
      <c r="AY79" s="51"/>
      <c r="AZ79" s="51"/>
      <c r="BA79" s="51"/>
      <c r="BB79" s="51"/>
      <c r="BC79" s="51"/>
      <c r="BD79" s="51"/>
      <c r="BE79" s="51"/>
      <c r="BF79" s="51"/>
      <c r="BG79" s="51"/>
      <c r="BH79" s="51"/>
      <c r="BI79" s="7"/>
      <c r="BJ79" s="13"/>
      <c r="BK79" s="2"/>
      <c r="BL79" s="52"/>
      <c r="BM79" s="53"/>
      <c r="BN79" s="53"/>
      <c r="BO79" s="53"/>
      <c r="BP79" s="53"/>
      <c r="BQ79" s="53"/>
      <c r="BR79" s="53"/>
      <c r="BS79" s="53"/>
      <c r="BT79" s="53"/>
      <c r="BU79" s="53"/>
      <c r="BV79" s="53"/>
      <c r="BW79" s="53"/>
      <c r="BX79" s="53"/>
      <c r="BY79" s="53"/>
      <c r="BZ79" s="54"/>
    </row>
    <row r="80" spans="1:78" ht="13.5" customHeight="1" x14ac:dyDescent="0.2">
      <c r="A80" s="2"/>
      <c r="B80" s="4"/>
      <c r="C80" s="51"/>
      <c r="D80" s="51"/>
      <c r="E80" s="51"/>
      <c r="F80" s="51"/>
      <c r="G80" s="51"/>
      <c r="H80" s="51"/>
      <c r="I80" s="51"/>
      <c r="J80" s="51"/>
      <c r="K80" s="51"/>
      <c r="L80" s="51"/>
      <c r="M80" s="51"/>
      <c r="N80" s="51"/>
      <c r="O80" s="51"/>
      <c r="P80" s="51"/>
      <c r="Q80" s="51"/>
      <c r="R80" s="51"/>
      <c r="S80" s="51"/>
      <c r="T80" s="51"/>
      <c r="U80" s="12"/>
      <c r="V80" s="12"/>
      <c r="W80" s="51"/>
      <c r="X80" s="51"/>
      <c r="Y80" s="51"/>
      <c r="Z80" s="51"/>
      <c r="AA80" s="51"/>
      <c r="AB80" s="51"/>
      <c r="AC80" s="51"/>
      <c r="AD80" s="51"/>
      <c r="AE80" s="51"/>
      <c r="AF80" s="51"/>
      <c r="AG80" s="51"/>
      <c r="AH80" s="51"/>
      <c r="AI80" s="51"/>
      <c r="AJ80" s="51"/>
      <c r="AK80" s="51"/>
      <c r="AL80" s="51"/>
      <c r="AM80" s="51"/>
      <c r="AN80" s="51"/>
      <c r="AO80" s="12"/>
      <c r="AP80" s="12"/>
      <c r="AQ80" s="51"/>
      <c r="AR80" s="51"/>
      <c r="AS80" s="51"/>
      <c r="AT80" s="51"/>
      <c r="AU80" s="51"/>
      <c r="AV80" s="51"/>
      <c r="AW80" s="51"/>
      <c r="AX80" s="51"/>
      <c r="AY80" s="51"/>
      <c r="AZ80" s="51"/>
      <c r="BA80" s="51"/>
      <c r="BB80" s="51"/>
      <c r="BC80" s="51"/>
      <c r="BD80" s="51"/>
      <c r="BE80" s="51"/>
      <c r="BF80" s="51"/>
      <c r="BG80" s="51"/>
      <c r="BH80" s="51"/>
      <c r="BI80" s="7"/>
      <c r="BJ80" s="13"/>
      <c r="BK80" s="2"/>
      <c r="BL80" s="52"/>
      <c r="BM80" s="53"/>
      <c r="BN80" s="53"/>
      <c r="BO80" s="53"/>
      <c r="BP80" s="53"/>
      <c r="BQ80" s="53"/>
      <c r="BR80" s="53"/>
      <c r="BS80" s="53"/>
      <c r="BT80" s="53"/>
      <c r="BU80" s="53"/>
      <c r="BV80" s="53"/>
      <c r="BW80" s="53"/>
      <c r="BX80" s="53"/>
      <c r="BY80" s="53"/>
      <c r="BZ80" s="54"/>
    </row>
    <row r="81" spans="1:78" ht="13.5" customHeight="1" x14ac:dyDescent="0.2">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3"/>
      <c r="BK81" s="2"/>
      <c r="BL81" s="52"/>
      <c r="BM81" s="53"/>
      <c r="BN81" s="53"/>
      <c r="BO81" s="53"/>
      <c r="BP81" s="53"/>
      <c r="BQ81" s="53"/>
      <c r="BR81" s="53"/>
      <c r="BS81" s="53"/>
      <c r="BT81" s="53"/>
      <c r="BU81" s="53"/>
      <c r="BV81" s="53"/>
      <c r="BW81" s="53"/>
      <c r="BX81" s="53"/>
      <c r="BY81" s="53"/>
      <c r="BZ81" s="54"/>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5"/>
      <c r="BM82" s="56"/>
      <c r="BN82" s="56"/>
      <c r="BO82" s="56"/>
      <c r="BP82" s="56"/>
      <c r="BQ82" s="56"/>
      <c r="BR82" s="56"/>
      <c r="BS82" s="56"/>
      <c r="BT82" s="56"/>
      <c r="BU82" s="56"/>
      <c r="BV82" s="56"/>
      <c r="BW82" s="56"/>
      <c r="BX82" s="56"/>
      <c r="BY82" s="56"/>
      <c r="BZ82" s="57"/>
    </row>
    <row r="83" spans="1:78" x14ac:dyDescent="0.2">
      <c r="C83" s="2" t="s">
        <v>16</v>
      </c>
    </row>
    <row r="84" spans="1:78" x14ac:dyDescent="0.2">
      <c r="C84" s="11" t="s">
        <v>46</v>
      </c>
    </row>
    <row r="85" spans="1:78" hidden="1" x14ac:dyDescent="0.2">
      <c r="B85" s="6" t="s">
        <v>4</v>
      </c>
      <c r="C85" s="6"/>
      <c r="D85" s="6"/>
      <c r="E85" s="6" t="s">
        <v>54</v>
      </c>
      <c r="F85" s="6" t="s">
        <v>31</v>
      </c>
      <c r="G85" s="6" t="s">
        <v>56</v>
      </c>
      <c r="H85" s="6" t="s">
        <v>57</v>
      </c>
      <c r="I85" s="6" t="s">
        <v>59</v>
      </c>
      <c r="J85" s="6" t="s">
        <v>28</v>
      </c>
      <c r="K85" s="6" t="s">
        <v>60</v>
      </c>
      <c r="L85" s="6" t="s">
        <v>52</v>
      </c>
      <c r="M85" s="6" t="s">
        <v>61</v>
      </c>
      <c r="N85" s="6" t="s">
        <v>55</v>
      </c>
      <c r="O85" s="6" t="s">
        <v>30</v>
      </c>
    </row>
    <row r="86" spans="1:78" hidden="1" x14ac:dyDescent="0.2">
      <c r="B86" s="6"/>
      <c r="C86" s="6"/>
      <c r="D86" s="6"/>
      <c r="E86" s="6" t="str">
        <f>データ!AI6</f>
        <v>【108.80】</v>
      </c>
      <c r="F86" s="6" t="str">
        <f>データ!AT6</f>
        <v>【4.27】</v>
      </c>
      <c r="G86" s="6" t="str">
        <f>データ!BE6</f>
        <v>【66.41】</v>
      </c>
      <c r="H86" s="6" t="str">
        <f>データ!BP6</f>
        <v>【707.33】</v>
      </c>
      <c r="I86" s="6" t="str">
        <f>データ!CA6</f>
        <v>【101.26】</v>
      </c>
      <c r="J86" s="6" t="str">
        <f>データ!CL6</f>
        <v>【136.39】</v>
      </c>
      <c r="K86" s="6" t="str">
        <f>データ!CW6</f>
        <v>【60.13】</v>
      </c>
      <c r="L86" s="6" t="str">
        <f>データ!DH6</f>
        <v>【95.06】</v>
      </c>
      <c r="M86" s="6" t="str">
        <f>データ!DS6</f>
        <v>【38.13】</v>
      </c>
      <c r="N86" s="6" t="str">
        <f>データ!ED6</f>
        <v>【5.37】</v>
      </c>
      <c r="O86" s="6" t="str">
        <f>データ!EO6</f>
        <v>【0.23】</v>
      </c>
    </row>
  </sheetData>
  <sheetProtection algorithmName="SHA-512" hashValue="D5ugvM3YzKi2s+M91q2syKG3V64b1QPujGXrxB0v96zNRfnPxa/QoM9366HktCY3s5XYtvvz9CCCc7rx39b8Pg==" saltValue="noNBi/dTNy/7POAv10558A==" spinCount="100000" sheet="1" objects="1" scenarios="1" formatCells="0" formatColumns="0" formatRows="0"/>
  <mergeCells count="57">
    <mergeCell ref="B6:AC6"/>
    <mergeCell ref="B7:H7"/>
    <mergeCell ref="I7:O7"/>
    <mergeCell ref="P7:V7"/>
    <mergeCell ref="W7:AC7"/>
    <mergeCell ref="B8:H8"/>
    <mergeCell ref="I8:O8"/>
    <mergeCell ref="P8:V8"/>
    <mergeCell ref="W8:AC8"/>
    <mergeCell ref="AD8:AJ8"/>
    <mergeCell ref="AL9:AS9"/>
    <mergeCell ref="AT9:BA9"/>
    <mergeCell ref="BB9:BI9"/>
    <mergeCell ref="BL9:BM9"/>
    <mergeCell ref="AD7:AJ7"/>
    <mergeCell ref="AL7:AS7"/>
    <mergeCell ref="AT7:BA7"/>
    <mergeCell ref="BB7:BI7"/>
    <mergeCell ref="AL8:AS8"/>
    <mergeCell ref="AT8:BA8"/>
    <mergeCell ref="BB8:BI8"/>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0"/>
  <sheetViews>
    <sheetView showGridLines="0" workbookViewId="0"/>
  </sheetViews>
  <sheetFormatPr defaultRowHeight="13.2" x14ac:dyDescent="0.2"/>
  <cols>
    <col min="2" max="144" width="11.88671875" customWidth="1"/>
  </cols>
  <sheetData>
    <row r="1" spans="1:148" x14ac:dyDescent="0.2">
      <c r="A1" t="s">
        <v>62</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8" x14ac:dyDescent="0.2">
      <c r="A2" s="28" t="s">
        <v>63</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2">
      <c r="A3" s="28" t="s">
        <v>41</v>
      </c>
      <c r="B3" s="30" t="s">
        <v>64</v>
      </c>
      <c r="C3" s="30" t="s">
        <v>44</v>
      </c>
      <c r="D3" s="30" t="s">
        <v>22</v>
      </c>
      <c r="E3" s="30" t="s">
        <v>37</v>
      </c>
      <c r="F3" s="30" t="s">
        <v>58</v>
      </c>
      <c r="G3" s="30" t="s">
        <v>65</v>
      </c>
      <c r="H3" s="76" t="s">
        <v>8</v>
      </c>
      <c r="I3" s="77"/>
      <c r="J3" s="77"/>
      <c r="K3" s="77"/>
      <c r="L3" s="77"/>
      <c r="M3" s="77"/>
      <c r="N3" s="77"/>
      <c r="O3" s="77"/>
      <c r="P3" s="77"/>
      <c r="Q3" s="77"/>
      <c r="R3" s="77"/>
      <c r="S3" s="77"/>
      <c r="T3" s="77"/>
      <c r="U3" s="77"/>
      <c r="V3" s="77"/>
      <c r="W3" s="77"/>
      <c r="X3" s="78"/>
      <c r="Y3" s="82" t="s">
        <v>66</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45</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2">
      <c r="A4" s="28" t="s">
        <v>67</v>
      </c>
      <c r="B4" s="31"/>
      <c r="C4" s="31"/>
      <c r="D4" s="31"/>
      <c r="E4" s="31"/>
      <c r="F4" s="31"/>
      <c r="G4" s="31"/>
      <c r="H4" s="79"/>
      <c r="I4" s="80"/>
      <c r="J4" s="80"/>
      <c r="K4" s="80"/>
      <c r="L4" s="80"/>
      <c r="M4" s="80"/>
      <c r="N4" s="80"/>
      <c r="O4" s="80"/>
      <c r="P4" s="80"/>
      <c r="Q4" s="80"/>
      <c r="R4" s="80"/>
      <c r="S4" s="80"/>
      <c r="T4" s="80"/>
      <c r="U4" s="80"/>
      <c r="V4" s="80"/>
      <c r="W4" s="80"/>
      <c r="X4" s="81"/>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2">
      <c r="A5" s="28" t="s">
        <v>79</v>
      </c>
      <c r="B5" s="32"/>
      <c r="C5" s="32"/>
      <c r="D5" s="32"/>
      <c r="E5" s="32"/>
      <c r="F5" s="32"/>
      <c r="G5" s="32"/>
      <c r="H5" s="36" t="s">
        <v>80</v>
      </c>
      <c r="I5" s="36" t="s">
        <v>81</v>
      </c>
      <c r="J5" s="36" t="s">
        <v>82</v>
      </c>
      <c r="K5" s="36" t="s">
        <v>83</v>
      </c>
      <c r="L5" s="36" t="s">
        <v>84</v>
      </c>
      <c r="M5" s="36" t="s">
        <v>12</v>
      </c>
      <c r="N5" s="36" t="s">
        <v>85</v>
      </c>
      <c r="O5" s="36" t="s">
        <v>86</v>
      </c>
      <c r="P5" s="36" t="s">
        <v>87</v>
      </c>
      <c r="Q5" s="36" t="s">
        <v>88</v>
      </c>
      <c r="R5" s="36" t="s">
        <v>89</v>
      </c>
      <c r="S5" s="36" t="s">
        <v>90</v>
      </c>
      <c r="T5" s="36" t="s">
        <v>91</v>
      </c>
      <c r="U5" s="36" t="s">
        <v>92</v>
      </c>
      <c r="V5" s="36" t="s">
        <v>93</v>
      </c>
      <c r="W5" s="36" t="s">
        <v>94</v>
      </c>
      <c r="X5" s="36" t="s">
        <v>95</v>
      </c>
      <c r="Y5" s="36" t="s">
        <v>35</v>
      </c>
      <c r="Z5" s="36" t="s">
        <v>96</v>
      </c>
      <c r="AA5" s="36" t="s">
        <v>97</v>
      </c>
      <c r="AB5" s="36" t="s">
        <v>98</v>
      </c>
      <c r="AC5" s="36" t="s">
        <v>99</v>
      </c>
      <c r="AD5" s="36" t="s">
        <v>100</v>
      </c>
      <c r="AE5" s="36" t="s">
        <v>101</v>
      </c>
      <c r="AF5" s="36" t="s">
        <v>102</v>
      </c>
      <c r="AG5" s="36" t="s">
        <v>103</v>
      </c>
      <c r="AH5" s="36" t="s">
        <v>104</v>
      </c>
      <c r="AI5" s="36" t="s">
        <v>4</v>
      </c>
      <c r="AJ5" s="36" t="s">
        <v>35</v>
      </c>
      <c r="AK5" s="36" t="s">
        <v>96</v>
      </c>
      <c r="AL5" s="36" t="s">
        <v>97</v>
      </c>
      <c r="AM5" s="36" t="s">
        <v>98</v>
      </c>
      <c r="AN5" s="36" t="s">
        <v>99</v>
      </c>
      <c r="AO5" s="36" t="s">
        <v>100</v>
      </c>
      <c r="AP5" s="36" t="s">
        <v>101</v>
      </c>
      <c r="AQ5" s="36" t="s">
        <v>102</v>
      </c>
      <c r="AR5" s="36" t="s">
        <v>103</v>
      </c>
      <c r="AS5" s="36" t="s">
        <v>104</v>
      </c>
      <c r="AT5" s="36" t="s">
        <v>105</v>
      </c>
      <c r="AU5" s="36" t="s">
        <v>35</v>
      </c>
      <c r="AV5" s="36" t="s">
        <v>96</v>
      </c>
      <c r="AW5" s="36" t="s">
        <v>97</v>
      </c>
      <c r="AX5" s="36" t="s">
        <v>98</v>
      </c>
      <c r="AY5" s="36" t="s">
        <v>99</v>
      </c>
      <c r="AZ5" s="36" t="s">
        <v>100</v>
      </c>
      <c r="BA5" s="36" t="s">
        <v>101</v>
      </c>
      <c r="BB5" s="36" t="s">
        <v>102</v>
      </c>
      <c r="BC5" s="36" t="s">
        <v>103</v>
      </c>
      <c r="BD5" s="36" t="s">
        <v>104</v>
      </c>
      <c r="BE5" s="36" t="s">
        <v>105</v>
      </c>
      <c r="BF5" s="36" t="s">
        <v>35</v>
      </c>
      <c r="BG5" s="36" t="s">
        <v>96</v>
      </c>
      <c r="BH5" s="36" t="s">
        <v>97</v>
      </c>
      <c r="BI5" s="36" t="s">
        <v>98</v>
      </c>
      <c r="BJ5" s="36" t="s">
        <v>99</v>
      </c>
      <c r="BK5" s="36" t="s">
        <v>100</v>
      </c>
      <c r="BL5" s="36" t="s">
        <v>101</v>
      </c>
      <c r="BM5" s="36" t="s">
        <v>102</v>
      </c>
      <c r="BN5" s="36" t="s">
        <v>103</v>
      </c>
      <c r="BO5" s="36" t="s">
        <v>104</v>
      </c>
      <c r="BP5" s="36" t="s">
        <v>105</v>
      </c>
      <c r="BQ5" s="36" t="s">
        <v>35</v>
      </c>
      <c r="BR5" s="36" t="s">
        <v>96</v>
      </c>
      <c r="BS5" s="36" t="s">
        <v>97</v>
      </c>
      <c r="BT5" s="36" t="s">
        <v>98</v>
      </c>
      <c r="BU5" s="36" t="s">
        <v>99</v>
      </c>
      <c r="BV5" s="36" t="s">
        <v>100</v>
      </c>
      <c r="BW5" s="36" t="s">
        <v>101</v>
      </c>
      <c r="BX5" s="36" t="s">
        <v>102</v>
      </c>
      <c r="BY5" s="36" t="s">
        <v>103</v>
      </c>
      <c r="BZ5" s="36" t="s">
        <v>104</v>
      </c>
      <c r="CA5" s="36" t="s">
        <v>105</v>
      </c>
      <c r="CB5" s="36" t="s">
        <v>35</v>
      </c>
      <c r="CC5" s="36" t="s">
        <v>96</v>
      </c>
      <c r="CD5" s="36" t="s">
        <v>97</v>
      </c>
      <c r="CE5" s="36" t="s">
        <v>98</v>
      </c>
      <c r="CF5" s="36" t="s">
        <v>99</v>
      </c>
      <c r="CG5" s="36" t="s">
        <v>100</v>
      </c>
      <c r="CH5" s="36" t="s">
        <v>101</v>
      </c>
      <c r="CI5" s="36" t="s">
        <v>102</v>
      </c>
      <c r="CJ5" s="36" t="s">
        <v>103</v>
      </c>
      <c r="CK5" s="36" t="s">
        <v>104</v>
      </c>
      <c r="CL5" s="36" t="s">
        <v>105</v>
      </c>
      <c r="CM5" s="36" t="s">
        <v>35</v>
      </c>
      <c r="CN5" s="36" t="s">
        <v>96</v>
      </c>
      <c r="CO5" s="36" t="s">
        <v>97</v>
      </c>
      <c r="CP5" s="36" t="s">
        <v>98</v>
      </c>
      <c r="CQ5" s="36" t="s">
        <v>99</v>
      </c>
      <c r="CR5" s="36" t="s">
        <v>100</v>
      </c>
      <c r="CS5" s="36" t="s">
        <v>101</v>
      </c>
      <c r="CT5" s="36" t="s">
        <v>102</v>
      </c>
      <c r="CU5" s="36" t="s">
        <v>103</v>
      </c>
      <c r="CV5" s="36" t="s">
        <v>104</v>
      </c>
      <c r="CW5" s="36" t="s">
        <v>105</v>
      </c>
      <c r="CX5" s="36" t="s">
        <v>35</v>
      </c>
      <c r="CY5" s="36" t="s">
        <v>96</v>
      </c>
      <c r="CZ5" s="36" t="s">
        <v>97</v>
      </c>
      <c r="DA5" s="36" t="s">
        <v>98</v>
      </c>
      <c r="DB5" s="36" t="s">
        <v>99</v>
      </c>
      <c r="DC5" s="36" t="s">
        <v>100</v>
      </c>
      <c r="DD5" s="36" t="s">
        <v>101</v>
      </c>
      <c r="DE5" s="36" t="s">
        <v>102</v>
      </c>
      <c r="DF5" s="36" t="s">
        <v>103</v>
      </c>
      <c r="DG5" s="36" t="s">
        <v>104</v>
      </c>
      <c r="DH5" s="36" t="s">
        <v>105</v>
      </c>
      <c r="DI5" s="36" t="s">
        <v>35</v>
      </c>
      <c r="DJ5" s="36" t="s">
        <v>96</v>
      </c>
      <c r="DK5" s="36" t="s">
        <v>97</v>
      </c>
      <c r="DL5" s="36" t="s">
        <v>98</v>
      </c>
      <c r="DM5" s="36" t="s">
        <v>99</v>
      </c>
      <c r="DN5" s="36" t="s">
        <v>100</v>
      </c>
      <c r="DO5" s="36" t="s">
        <v>101</v>
      </c>
      <c r="DP5" s="36" t="s">
        <v>102</v>
      </c>
      <c r="DQ5" s="36" t="s">
        <v>103</v>
      </c>
      <c r="DR5" s="36" t="s">
        <v>104</v>
      </c>
      <c r="DS5" s="36" t="s">
        <v>105</v>
      </c>
      <c r="DT5" s="36" t="s">
        <v>35</v>
      </c>
      <c r="DU5" s="36" t="s">
        <v>96</v>
      </c>
      <c r="DV5" s="36" t="s">
        <v>97</v>
      </c>
      <c r="DW5" s="36" t="s">
        <v>98</v>
      </c>
      <c r="DX5" s="36" t="s">
        <v>99</v>
      </c>
      <c r="DY5" s="36" t="s">
        <v>100</v>
      </c>
      <c r="DZ5" s="36" t="s">
        <v>101</v>
      </c>
      <c r="EA5" s="36" t="s">
        <v>102</v>
      </c>
      <c r="EB5" s="36" t="s">
        <v>103</v>
      </c>
      <c r="EC5" s="36" t="s">
        <v>104</v>
      </c>
      <c r="ED5" s="36" t="s">
        <v>105</v>
      </c>
      <c r="EE5" s="36" t="s">
        <v>35</v>
      </c>
      <c r="EF5" s="36" t="s">
        <v>96</v>
      </c>
      <c r="EG5" s="36" t="s">
        <v>97</v>
      </c>
      <c r="EH5" s="36" t="s">
        <v>98</v>
      </c>
      <c r="EI5" s="36" t="s">
        <v>99</v>
      </c>
      <c r="EJ5" s="36" t="s">
        <v>100</v>
      </c>
      <c r="EK5" s="36" t="s">
        <v>101</v>
      </c>
      <c r="EL5" s="36" t="s">
        <v>102</v>
      </c>
      <c r="EM5" s="36" t="s">
        <v>103</v>
      </c>
      <c r="EN5" s="36" t="s">
        <v>104</v>
      </c>
      <c r="EO5" s="36" t="s">
        <v>105</v>
      </c>
    </row>
    <row r="6" spans="1:148" s="27" customFormat="1" x14ac:dyDescent="0.2">
      <c r="A6" s="28" t="s">
        <v>106</v>
      </c>
      <c r="B6" s="33">
        <f t="shared" ref="B6:X6" si="1">B7</f>
        <v>2017</v>
      </c>
      <c r="C6" s="33">
        <f t="shared" si="1"/>
        <v>452017</v>
      </c>
      <c r="D6" s="33">
        <f t="shared" si="1"/>
        <v>46</v>
      </c>
      <c r="E6" s="33">
        <f t="shared" si="1"/>
        <v>17</v>
      </c>
      <c r="F6" s="33">
        <f t="shared" si="1"/>
        <v>1</v>
      </c>
      <c r="G6" s="33">
        <f t="shared" si="1"/>
        <v>0</v>
      </c>
      <c r="H6" s="33" t="str">
        <f t="shared" si="1"/>
        <v>宮崎県　宮崎市</v>
      </c>
      <c r="I6" s="33" t="str">
        <f t="shared" si="1"/>
        <v>法適用</v>
      </c>
      <c r="J6" s="33" t="str">
        <f t="shared" si="1"/>
        <v>下水道事業</v>
      </c>
      <c r="K6" s="33" t="str">
        <f t="shared" si="1"/>
        <v>公共下水道</v>
      </c>
      <c r="L6" s="33" t="str">
        <f t="shared" si="1"/>
        <v>Ad</v>
      </c>
      <c r="M6" s="33" t="str">
        <f t="shared" si="1"/>
        <v>自治体職員</v>
      </c>
      <c r="N6" s="37" t="str">
        <f t="shared" si="1"/>
        <v>-</v>
      </c>
      <c r="O6" s="37">
        <f t="shared" si="1"/>
        <v>52.39</v>
      </c>
      <c r="P6" s="37">
        <f t="shared" si="1"/>
        <v>87.43</v>
      </c>
      <c r="Q6" s="37">
        <f t="shared" si="1"/>
        <v>82.97</v>
      </c>
      <c r="R6" s="37">
        <f t="shared" si="1"/>
        <v>2386</v>
      </c>
      <c r="S6" s="37">
        <f t="shared" si="1"/>
        <v>404017</v>
      </c>
      <c r="T6" s="37">
        <f t="shared" si="1"/>
        <v>643.66999999999996</v>
      </c>
      <c r="U6" s="37">
        <f t="shared" si="1"/>
        <v>627.67999999999995</v>
      </c>
      <c r="V6" s="37">
        <f t="shared" si="1"/>
        <v>352033</v>
      </c>
      <c r="W6" s="37">
        <f t="shared" si="1"/>
        <v>72.03</v>
      </c>
      <c r="X6" s="37">
        <f t="shared" si="1"/>
        <v>4887.3100000000004</v>
      </c>
      <c r="Y6" s="41">
        <f t="shared" ref="Y6:AH6" si="2">IF(Y7="",NA(),Y7)</f>
        <v>103.28</v>
      </c>
      <c r="Z6" s="41">
        <f t="shared" si="2"/>
        <v>101.09</v>
      </c>
      <c r="AA6" s="41">
        <f t="shared" si="2"/>
        <v>100.6</v>
      </c>
      <c r="AB6" s="41">
        <f t="shared" si="2"/>
        <v>100.57</v>
      </c>
      <c r="AC6" s="41">
        <f t="shared" si="2"/>
        <v>100.01</v>
      </c>
      <c r="AD6" s="41">
        <f t="shared" si="2"/>
        <v>105.07</v>
      </c>
      <c r="AE6" s="41">
        <f t="shared" si="2"/>
        <v>108.53</v>
      </c>
      <c r="AF6" s="41">
        <f t="shared" si="2"/>
        <v>108.52</v>
      </c>
      <c r="AG6" s="41">
        <f t="shared" si="2"/>
        <v>109.12</v>
      </c>
      <c r="AH6" s="41">
        <f t="shared" si="2"/>
        <v>110.22</v>
      </c>
      <c r="AI6" s="37" t="str">
        <f>IF(AI7="","",IF(AI7="-","【-】","【"&amp;SUBSTITUTE(TEXT(AI7,"#,##0.00"),"-","△")&amp;"】"))</f>
        <v>【108.80】</v>
      </c>
      <c r="AJ6" s="37">
        <f t="shared" ref="AJ6:AS6" si="3">IF(AJ7="",NA(),AJ7)</f>
        <v>0</v>
      </c>
      <c r="AK6" s="37">
        <f t="shared" si="3"/>
        <v>0</v>
      </c>
      <c r="AL6" s="37">
        <f t="shared" si="3"/>
        <v>0</v>
      </c>
      <c r="AM6" s="37">
        <f t="shared" si="3"/>
        <v>0</v>
      </c>
      <c r="AN6" s="37">
        <f t="shared" si="3"/>
        <v>0</v>
      </c>
      <c r="AO6" s="41">
        <f t="shared" si="3"/>
        <v>23.32</v>
      </c>
      <c r="AP6" s="41">
        <f t="shared" si="3"/>
        <v>4.72</v>
      </c>
      <c r="AQ6" s="41">
        <f t="shared" si="3"/>
        <v>4.87</v>
      </c>
      <c r="AR6" s="41">
        <f t="shared" si="3"/>
        <v>3.8</v>
      </c>
      <c r="AS6" s="41">
        <f t="shared" si="3"/>
        <v>3.21</v>
      </c>
      <c r="AT6" s="37" t="str">
        <f>IF(AT7="","",IF(AT7="-","【-】","【"&amp;SUBSTITUTE(TEXT(AT7,"#,##0.00"),"-","△")&amp;"】"))</f>
        <v>【4.27】</v>
      </c>
      <c r="AU6" s="41">
        <f t="shared" ref="AU6:BD6" si="4">IF(AU7="",NA(),AU7)</f>
        <v>275.17</v>
      </c>
      <c r="AV6" s="41">
        <f t="shared" si="4"/>
        <v>63.08</v>
      </c>
      <c r="AW6" s="41">
        <f t="shared" si="4"/>
        <v>61.87</v>
      </c>
      <c r="AX6" s="41">
        <f t="shared" si="4"/>
        <v>56.84</v>
      </c>
      <c r="AY6" s="41">
        <f t="shared" si="4"/>
        <v>61.92</v>
      </c>
      <c r="AZ6" s="41">
        <f t="shared" si="4"/>
        <v>179.3</v>
      </c>
      <c r="BA6" s="41">
        <f t="shared" si="4"/>
        <v>45.99</v>
      </c>
      <c r="BB6" s="41">
        <f t="shared" si="4"/>
        <v>47.32</v>
      </c>
      <c r="BC6" s="41">
        <f t="shared" si="4"/>
        <v>49.96</v>
      </c>
      <c r="BD6" s="41">
        <f t="shared" si="4"/>
        <v>58.04</v>
      </c>
      <c r="BE6" s="37" t="str">
        <f>IF(BE7="","",IF(BE7="-","【-】","【"&amp;SUBSTITUTE(TEXT(BE7,"#,##0.00"),"-","△")&amp;"】"))</f>
        <v>【66.41】</v>
      </c>
      <c r="BF6" s="41">
        <f t="shared" ref="BF6:BO6" si="5">IF(BF7="",NA(),BF7)</f>
        <v>1120.94</v>
      </c>
      <c r="BG6" s="41">
        <f t="shared" si="5"/>
        <v>1027.18</v>
      </c>
      <c r="BH6" s="41">
        <f t="shared" si="5"/>
        <v>1019.18</v>
      </c>
      <c r="BI6" s="41">
        <f t="shared" si="5"/>
        <v>1000.12</v>
      </c>
      <c r="BJ6" s="41">
        <f t="shared" si="5"/>
        <v>1007.87</v>
      </c>
      <c r="BK6" s="41">
        <f t="shared" si="5"/>
        <v>924.44</v>
      </c>
      <c r="BL6" s="41">
        <f t="shared" si="5"/>
        <v>963.16</v>
      </c>
      <c r="BM6" s="41">
        <f t="shared" si="5"/>
        <v>1017.47</v>
      </c>
      <c r="BN6" s="41">
        <f t="shared" si="5"/>
        <v>970.35</v>
      </c>
      <c r="BO6" s="41">
        <f t="shared" si="5"/>
        <v>917.29</v>
      </c>
      <c r="BP6" s="37" t="str">
        <f>IF(BP7="","",IF(BP7="-","【-】","【"&amp;SUBSTITUTE(TEXT(BP7,"#,##0.00"),"-","△")&amp;"】"))</f>
        <v>【707.33】</v>
      </c>
      <c r="BQ6" s="41">
        <f t="shared" ref="BQ6:BZ6" si="6">IF(BQ7="",NA(),BQ7)</f>
        <v>89.1</v>
      </c>
      <c r="BR6" s="41">
        <f t="shared" si="6"/>
        <v>88.88</v>
      </c>
      <c r="BS6" s="41">
        <f t="shared" si="6"/>
        <v>89.17</v>
      </c>
      <c r="BT6" s="41">
        <f t="shared" si="6"/>
        <v>89.21</v>
      </c>
      <c r="BU6" s="41">
        <f t="shared" si="6"/>
        <v>89.31</v>
      </c>
      <c r="BV6" s="41">
        <f t="shared" si="6"/>
        <v>90.24</v>
      </c>
      <c r="BW6" s="41">
        <f t="shared" si="6"/>
        <v>94.82</v>
      </c>
      <c r="BX6" s="41">
        <f t="shared" si="6"/>
        <v>96.37</v>
      </c>
      <c r="BY6" s="41">
        <f t="shared" si="6"/>
        <v>99.26</v>
      </c>
      <c r="BZ6" s="41">
        <f t="shared" si="6"/>
        <v>99.67</v>
      </c>
      <c r="CA6" s="37" t="str">
        <f>IF(CA7="","",IF(CA7="-","【-】","【"&amp;SUBSTITUTE(TEXT(CA7,"#,##0.00"),"-","△")&amp;"】"))</f>
        <v>【101.26】</v>
      </c>
      <c r="CB6" s="41">
        <f t="shared" ref="CB6:CK6" si="7">IF(CB7="",NA(),CB7)</f>
        <v>150</v>
      </c>
      <c r="CC6" s="41">
        <f t="shared" si="7"/>
        <v>150</v>
      </c>
      <c r="CD6" s="41">
        <f t="shared" si="7"/>
        <v>150</v>
      </c>
      <c r="CE6" s="41">
        <f t="shared" si="7"/>
        <v>150</v>
      </c>
      <c r="CF6" s="41">
        <f t="shared" si="7"/>
        <v>150</v>
      </c>
      <c r="CG6" s="41">
        <f t="shared" si="7"/>
        <v>170.22</v>
      </c>
      <c r="CH6" s="41">
        <f t="shared" si="7"/>
        <v>162.88</v>
      </c>
      <c r="CI6" s="41">
        <f t="shared" si="7"/>
        <v>162.65</v>
      </c>
      <c r="CJ6" s="41">
        <f t="shared" si="7"/>
        <v>159.53</v>
      </c>
      <c r="CK6" s="41">
        <f t="shared" si="7"/>
        <v>159.6</v>
      </c>
      <c r="CL6" s="37" t="str">
        <f>IF(CL7="","",IF(CL7="-","【-】","【"&amp;SUBSTITUTE(TEXT(CL7,"#,##0.00"),"-","△")&amp;"】"))</f>
        <v>【136.39】</v>
      </c>
      <c r="CM6" s="41">
        <f t="shared" ref="CM6:CV6" si="8">IF(CM7="",NA(),CM7)</f>
        <v>72.040000000000006</v>
      </c>
      <c r="CN6" s="41">
        <f t="shared" si="8"/>
        <v>74.069999999999993</v>
      </c>
      <c r="CO6" s="41">
        <f t="shared" si="8"/>
        <v>67.989999999999995</v>
      </c>
      <c r="CP6" s="41">
        <f t="shared" si="8"/>
        <v>68.92</v>
      </c>
      <c r="CQ6" s="41">
        <f t="shared" si="8"/>
        <v>68.099999999999994</v>
      </c>
      <c r="CR6" s="41">
        <f t="shared" si="8"/>
        <v>67.099999999999994</v>
      </c>
      <c r="CS6" s="41">
        <f t="shared" si="8"/>
        <v>67.95</v>
      </c>
      <c r="CT6" s="41">
        <f t="shared" si="8"/>
        <v>66.63</v>
      </c>
      <c r="CU6" s="41">
        <f t="shared" si="8"/>
        <v>67.040000000000006</v>
      </c>
      <c r="CV6" s="41">
        <f t="shared" si="8"/>
        <v>66.34</v>
      </c>
      <c r="CW6" s="37" t="str">
        <f>IF(CW7="","",IF(CW7="-","【-】","【"&amp;SUBSTITUTE(TEXT(CW7,"#,##0.00"),"-","△")&amp;"】"))</f>
        <v>【60.13】</v>
      </c>
      <c r="CX6" s="41">
        <f t="shared" ref="CX6:DG6" si="9">IF(CX7="",NA(),CX7)</f>
        <v>92.51</v>
      </c>
      <c r="CY6" s="41">
        <f t="shared" si="9"/>
        <v>92.61</v>
      </c>
      <c r="CZ6" s="41">
        <f t="shared" si="9"/>
        <v>92.55</v>
      </c>
      <c r="DA6" s="41">
        <f t="shared" si="9"/>
        <v>92.66</v>
      </c>
      <c r="DB6" s="41">
        <f t="shared" si="9"/>
        <v>92.47</v>
      </c>
      <c r="DC6" s="41">
        <f t="shared" si="9"/>
        <v>93.01</v>
      </c>
      <c r="DD6" s="41">
        <f t="shared" si="9"/>
        <v>93.12</v>
      </c>
      <c r="DE6" s="41">
        <f t="shared" si="9"/>
        <v>93.38</v>
      </c>
      <c r="DF6" s="41">
        <f t="shared" si="9"/>
        <v>93.5</v>
      </c>
      <c r="DG6" s="41">
        <f t="shared" si="9"/>
        <v>93.86</v>
      </c>
      <c r="DH6" s="37" t="str">
        <f>IF(DH7="","",IF(DH7="-","【-】","【"&amp;SUBSTITUTE(TEXT(DH7,"#,##0.00"),"-","△")&amp;"】"))</f>
        <v>【95.06】</v>
      </c>
      <c r="DI6" s="41">
        <f t="shared" ref="DI6:DR6" si="10">IF(DI7="",NA(),DI7)</f>
        <v>14.03</v>
      </c>
      <c r="DJ6" s="41">
        <f t="shared" si="10"/>
        <v>25.52</v>
      </c>
      <c r="DK6" s="41">
        <f t="shared" si="10"/>
        <v>27.71</v>
      </c>
      <c r="DL6" s="41">
        <f t="shared" si="10"/>
        <v>29.68</v>
      </c>
      <c r="DM6" s="41">
        <f t="shared" si="10"/>
        <v>31.51</v>
      </c>
      <c r="DN6" s="41">
        <f t="shared" si="10"/>
        <v>16.559999999999999</v>
      </c>
      <c r="DO6" s="41">
        <f t="shared" si="10"/>
        <v>28.35</v>
      </c>
      <c r="DP6" s="41">
        <f t="shared" si="10"/>
        <v>27.96</v>
      </c>
      <c r="DQ6" s="41">
        <f t="shared" si="10"/>
        <v>28.81</v>
      </c>
      <c r="DR6" s="41">
        <f t="shared" si="10"/>
        <v>31.19</v>
      </c>
      <c r="DS6" s="37" t="str">
        <f>IF(DS7="","",IF(DS7="-","【-】","【"&amp;SUBSTITUTE(TEXT(DS7,"#,##0.00"),"-","△")&amp;"】"))</f>
        <v>【38.13】</v>
      </c>
      <c r="DT6" s="41">
        <f t="shared" ref="DT6:EC6" si="11">IF(DT7="",NA(),DT7)</f>
        <v>3.82</v>
      </c>
      <c r="DU6" s="41">
        <f t="shared" si="11"/>
        <v>3.94</v>
      </c>
      <c r="DV6" s="41">
        <f t="shared" si="11"/>
        <v>3.91</v>
      </c>
      <c r="DW6" s="41">
        <f t="shared" si="11"/>
        <v>3.84</v>
      </c>
      <c r="DX6" s="41">
        <f t="shared" si="11"/>
        <v>3.29</v>
      </c>
      <c r="DY6" s="41">
        <f t="shared" si="11"/>
        <v>2.82</v>
      </c>
      <c r="DZ6" s="41">
        <f t="shared" si="11"/>
        <v>3.05</v>
      </c>
      <c r="EA6" s="41">
        <f t="shared" si="11"/>
        <v>3.4</v>
      </c>
      <c r="EB6" s="41">
        <f t="shared" si="11"/>
        <v>3.84</v>
      </c>
      <c r="EC6" s="41">
        <f t="shared" si="11"/>
        <v>4.3099999999999996</v>
      </c>
      <c r="ED6" s="37" t="str">
        <f>IF(ED7="","",IF(ED7="-","【-】","【"&amp;SUBSTITUTE(TEXT(ED7,"#,##0.00"),"-","△")&amp;"】"))</f>
        <v>【5.37】</v>
      </c>
      <c r="EE6" s="41">
        <f t="shared" ref="EE6:EN6" si="12">IF(EE7="",NA(),EE7)</f>
        <v>0.1</v>
      </c>
      <c r="EF6" s="41">
        <f t="shared" si="12"/>
        <v>0.06</v>
      </c>
      <c r="EG6" s="41">
        <f t="shared" si="12"/>
        <v>0.09</v>
      </c>
      <c r="EH6" s="41">
        <f t="shared" si="12"/>
        <v>0.08</v>
      </c>
      <c r="EI6" s="41">
        <f t="shared" si="12"/>
        <v>0.03</v>
      </c>
      <c r="EJ6" s="41">
        <f t="shared" si="12"/>
        <v>0.11</v>
      </c>
      <c r="EK6" s="41">
        <f t="shared" si="12"/>
        <v>0.08</v>
      </c>
      <c r="EL6" s="41">
        <f t="shared" si="12"/>
        <v>0.22</v>
      </c>
      <c r="EM6" s="41">
        <f t="shared" si="12"/>
        <v>0.28000000000000003</v>
      </c>
      <c r="EN6" s="41">
        <f t="shared" si="12"/>
        <v>0.21</v>
      </c>
      <c r="EO6" s="37" t="str">
        <f>IF(EO7="","",IF(EO7="-","【-】","【"&amp;SUBSTITUTE(TEXT(EO7,"#,##0.00"),"-","△")&amp;"】"))</f>
        <v>【0.23】</v>
      </c>
    </row>
    <row r="7" spans="1:148" s="27" customFormat="1" x14ac:dyDescent="0.2">
      <c r="A7" s="28"/>
      <c r="B7" s="34">
        <v>2017</v>
      </c>
      <c r="C7" s="34">
        <v>452017</v>
      </c>
      <c r="D7" s="34">
        <v>46</v>
      </c>
      <c r="E7" s="34">
        <v>17</v>
      </c>
      <c r="F7" s="34">
        <v>1</v>
      </c>
      <c r="G7" s="34">
        <v>0</v>
      </c>
      <c r="H7" s="34" t="s">
        <v>107</v>
      </c>
      <c r="I7" s="34" t="s">
        <v>108</v>
      </c>
      <c r="J7" s="34" t="s">
        <v>109</v>
      </c>
      <c r="K7" s="34" t="s">
        <v>110</v>
      </c>
      <c r="L7" s="34" t="s">
        <v>111</v>
      </c>
      <c r="M7" s="34" t="s">
        <v>112</v>
      </c>
      <c r="N7" s="38" t="s">
        <v>113</v>
      </c>
      <c r="O7" s="38">
        <v>52.39</v>
      </c>
      <c r="P7" s="38">
        <v>87.43</v>
      </c>
      <c r="Q7" s="38">
        <v>82.97</v>
      </c>
      <c r="R7" s="38">
        <v>2386</v>
      </c>
      <c r="S7" s="38">
        <v>404017</v>
      </c>
      <c r="T7" s="38">
        <v>643.66999999999996</v>
      </c>
      <c r="U7" s="38">
        <v>627.67999999999995</v>
      </c>
      <c r="V7" s="38">
        <v>352033</v>
      </c>
      <c r="W7" s="38">
        <v>72.03</v>
      </c>
      <c r="X7" s="38">
        <v>4887.3100000000004</v>
      </c>
      <c r="Y7" s="38">
        <v>103.28</v>
      </c>
      <c r="Z7" s="38">
        <v>101.09</v>
      </c>
      <c r="AA7" s="38">
        <v>100.6</v>
      </c>
      <c r="AB7" s="38">
        <v>100.57</v>
      </c>
      <c r="AC7" s="38">
        <v>100.01</v>
      </c>
      <c r="AD7" s="38">
        <v>105.07</v>
      </c>
      <c r="AE7" s="38">
        <v>108.53</v>
      </c>
      <c r="AF7" s="38">
        <v>108.52</v>
      </c>
      <c r="AG7" s="38">
        <v>109.12</v>
      </c>
      <c r="AH7" s="38">
        <v>110.22</v>
      </c>
      <c r="AI7" s="38">
        <v>108.8</v>
      </c>
      <c r="AJ7" s="38">
        <v>0</v>
      </c>
      <c r="AK7" s="38">
        <v>0</v>
      </c>
      <c r="AL7" s="38">
        <v>0</v>
      </c>
      <c r="AM7" s="38">
        <v>0</v>
      </c>
      <c r="AN7" s="38">
        <v>0</v>
      </c>
      <c r="AO7" s="38">
        <v>23.32</v>
      </c>
      <c r="AP7" s="38">
        <v>4.72</v>
      </c>
      <c r="AQ7" s="38">
        <v>4.87</v>
      </c>
      <c r="AR7" s="38">
        <v>3.8</v>
      </c>
      <c r="AS7" s="38">
        <v>3.21</v>
      </c>
      <c r="AT7" s="38">
        <v>4.2699999999999996</v>
      </c>
      <c r="AU7" s="38">
        <v>275.17</v>
      </c>
      <c r="AV7" s="38">
        <v>63.08</v>
      </c>
      <c r="AW7" s="38">
        <v>61.87</v>
      </c>
      <c r="AX7" s="38">
        <v>56.84</v>
      </c>
      <c r="AY7" s="38">
        <v>61.92</v>
      </c>
      <c r="AZ7" s="38">
        <v>179.3</v>
      </c>
      <c r="BA7" s="38">
        <v>45.99</v>
      </c>
      <c r="BB7" s="38">
        <v>47.32</v>
      </c>
      <c r="BC7" s="38">
        <v>49.96</v>
      </c>
      <c r="BD7" s="38">
        <v>58.04</v>
      </c>
      <c r="BE7" s="38">
        <v>66.41</v>
      </c>
      <c r="BF7" s="38">
        <v>1120.94</v>
      </c>
      <c r="BG7" s="38">
        <v>1027.18</v>
      </c>
      <c r="BH7" s="38">
        <v>1019.18</v>
      </c>
      <c r="BI7" s="38">
        <v>1000.12</v>
      </c>
      <c r="BJ7" s="38">
        <v>1007.87</v>
      </c>
      <c r="BK7" s="38">
        <v>924.44</v>
      </c>
      <c r="BL7" s="38">
        <v>963.16</v>
      </c>
      <c r="BM7" s="38">
        <v>1017.47</v>
      </c>
      <c r="BN7" s="38">
        <v>970.35</v>
      </c>
      <c r="BO7" s="38">
        <v>917.29</v>
      </c>
      <c r="BP7" s="38">
        <v>707.33</v>
      </c>
      <c r="BQ7" s="38">
        <v>89.1</v>
      </c>
      <c r="BR7" s="38">
        <v>88.88</v>
      </c>
      <c r="BS7" s="38">
        <v>89.17</v>
      </c>
      <c r="BT7" s="38">
        <v>89.21</v>
      </c>
      <c r="BU7" s="38">
        <v>89.31</v>
      </c>
      <c r="BV7" s="38">
        <v>90.24</v>
      </c>
      <c r="BW7" s="38">
        <v>94.82</v>
      </c>
      <c r="BX7" s="38">
        <v>96.37</v>
      </c>
      <c r="BY7" s="38">
        <v>99.26</v>
      </c>
      <c r="BZ7" s="38">
        <v>99.67</v>
      </c>
      <c r="CA7" s="38">
        <v>101.26</v>
      </c>
      <c r="CB7" s="38">
        <v>150</v>
      </c>
      <c r="CC7" s="38">
        <v>150</v>
      </c>
      <c r="CD7" s="38">
        <v>150</v>
      </c>
      <c r="CE7" s="38">
        <v>150</v>
      </c>
      <c r="CF7" s="38">
        <v>150</v>
      </c>
      <c r="CG7" s="38">
        <v>170.22</v>
      </c>
      <c r="CH7" s="38">
        <v>162.88</v>
      </c>
      <c r="CI7" s="38">
        <v>162.65</v>
      </c>
      <c r="CJ7" s="38">
        <v>159.53</v>
      </c>
      <c r="CK7" s="38">
        <v>159.6</v>
      </c>
      <c r="CL7" s="38">
        <v>136.38999999999999</v>
      </c>
      <c r="CM7" s="38">
        <v>72.040000000000006</v>
      </c>
      <c r="CN7" s="38">
        <v>74.069999999999993</v>
      </c>
      <c r="CO7" s="38">
        <v>67.989999999999995</v>
      </c>
      <c r="CP7" s="38">
        <v>68.92</v>
      </c>
      <c r="CQ7" s="38">
        <v>68.099999999999994</v>
      </c>
      <c r="CR7" s="38">
        <v>67.099999999999994</v>
      </c>
      <c r="CS7" s="38">
        <v>67.95</v>
      </c>
      <c r="CT7" s="38">
        <v>66.63</v>
      </c>
      <c r="CU7" s="38">
        <v>67.040000000000006</v>
      </c>
      <c r="CV7" s="38">
        <v>66.34</v>
      </c>
      <c r="CW7" s="38">
        <v>60.13</v>
      </c>
      <c r="CX7" s="38">
        <v>92.51</v>
      </c>
      <c r="CY7" s="38">
        <v>92.61</v>
      </c>
      <c r="CZ7" s="38">
        <v>92.55</v>
      </c>
      <c r="DA7" s="38">
        <v>92.66</v>
      </c>
      <c r="DB7" s="38">
        <v>92.47</v>
      </c>
      <c r="DC7" s="38">
        <v>93.01</v>
      </c>
      <c r="DD7" s="38">
        <v>93.12</v>
      </c>
      <c r="DE7" s="38">
        <v>93.38</v>
      </c>
      <c r="DF7" s="38">
        <v>93.5</v>
      </c>
      <c r="DG7" s="38">
        <v>93.86</v>
      </c>
      <c r="DH7" s="38">
        <v>95.06</v>
      </c>
      <c r="DI7" s="38">
        <v>14.03</v>
      </c>
      <c r="DJ7" s="38">
        <v>25.52</v>
      </c>
      <c r="DK7" s="38">
        <v>27.71</v>
      </c>
      <c r="DL7" s="38">
        <v>29.68</v>
      </c>
      <c r="DM7" s="38">
        <v>31.51</v>
      </c>
      <c r="DN7" s="38">
        <v>16.559999999999999</v>
      </c>
      <c r="DO7" s="38">
        <v>28.35</v>
      </c>
      <c r="DP7" s="38">
        <v>27.96</v>
      </c>
      <c r="DQ7" s="38">
        <v>28.81</v>
      </c>
      <c r="DR7" s="38">
        <v>31.19</v>
      </c>
      <c r="DS7" s="38">
        <v>38.130000000000003</v>
      </c>
      <c r="DT7" s="38">
        <v>3.82</v>
      </c>
      <c r="DU7" s="38">
        <v>3.94</v>
      </c>
      <c r="DV7" s="38">
        <v>3.91</v>
      </c>
      <c r="DW7" s="38">
        <v>3.84</v>
      </c>
      <c r="DX7" s="38">
        <v>3.29</v>
      </c>
      <c r="DY7" s="38">
        <v>2.82</v>
      </c>
      <c r="DZ7" s="38">
        <v>3.05</v>
      </c>
      <c r="EA7" s="38">
        <v>3.4</v>
      </c>
      <c r="EB7" s="38">
        <v>3.84</v>
      </c>
      <c r="EC7" s="38">
        <v>4.3099999999999996</v>
      </c>
      <c r="ED7" s="38">
        <v>5.37</v>
      </c>
      <c r="EE7" s="38">
        <v>0.1</v>
      </c>
      <c r="EF7" s="38">
        <v>0.06</v>
      </c>
      <c r="EG7" s="38">
        <v>0.09</v>
      </c>
      <c r="EH7" s="38">
        <v>0.08</v>
      </c>
      <c r="EI7" s="38">
        <v>0.03</v>
      </c>
      <c r="EJ7" s="38">
        <v>0.11</v>
      </c>
      <c r="EK7" s="38">
        <v>0.08</v>
      </c>
      <c r="EL7" s="38">
        <v>0.22</v>
      </c>
      <c r="EM7" s="38">
        <v>0.28000000000000003</v>
      </c>
      <c r="EN7" s="38">
        <v>0.21</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29"/>
      <c r="B9" s="29" t="s">
        <v>114</v>
      </c>
      <c r="C9" s="29" t="s">
        <v>115</v>
      </c>
      <c r="D9" s="29" t="s">
        <v>116</v>
      </c>
      <c r="E9" s="29" t="s">
        <v>117</v>
      </c>
      <c r="F9" s="29"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29" t="s">
        <v>64</v>
      </c>
      <c r="B10" s="35">
        <f>DATEVALUE($B$6-4&amp;"年1月1日")</f>
        <v>41275</v>
      </c>
      <c r="C10" s="35">
        <f>DATEVALUE($B$6-3&amp;"年1月1日")</f>
        <v>41640</v>
      </c>
      <c r="D10" s="35">
        <f>DATEVALUE($B$6-2&amp;"年1月1日")</f>
        <v>42005</v>
      </c>
      <c r="E10" s="35">
        <f>DATEVALUE($B$6-1&amp;"年1月1日")</f>
        <v>42370</v>
      </c>
      <c r="F10" s="35">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2019-02-19T10:13:28Z</cp:lastPrinted>
  <dcterms:created xsi:type="dcterms:W3CDTF">2018-12-03T08:51:52Z</dcterms:created>
  <dcterms:modified xsi:type="dcterms:W3CDTF">2019-02-19T10:13:31Z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2.1.11.0</vt:lpwstr>
    </vt:vector>
  </property>
  <property fmtid="{DCFEDD21-7773-49B2-8022-6FC58DB5260B}" pid="3" name="LastSavedVersion">
    <vt:lpwstr>2.1.11.0</vt:lpwstr>
  </property>
  <property fmtid="{DCFEDD21-7773-49B2-8022-6FC58DB5260B}" pid="4" name="LastSavedDate">
    <vt:filetime>2019-02-14T01:58:24Z</vt:filetime>
  </property>
</Properties>
</file>