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3市町村→県\03_下水道事業（法適）\"/>
    </mc:Choice>
  </mc:AlternateContent>
  <xr:revisionPtr revIDLastSave="0" documentId="13_ncr:1_{9F12845B-3CF0-447D-8B2B-4E46EDED9AC7}" xr6:coauthVersionLast="40" xr6:coauthVersionMax="40" xr10:uidLastSave="{00000000-0000-0000-0000-000000000000}"/>
  <workbookProtection workbookAlgorithmName="SHA-512" workbookHashValue="KlNTTW3O7A3v5lHYj76LRYUYe2SDDZgY4cQQCmpBo7bx2DwHTRGUotuFjJWdtLvMABGtH/VCLm5LONkVAM3YCQ==" workbookSaltValue="k+F0MUIVMdeCL9dcP7vXS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G86" i="4"/>
  <c r="F86" i="4"/>
  <c r="AL10" i="4"/>
  <c r="AD10" i="4"/>
  <c r="B10" i="4"/>
  <c r="AL8" i="4"/>
  <c r="I8" i="4"/>
  <c r="D10" i="5" l="1"/>
  <c r="C10" i="5"/>
  <c r="E10" i="5"/>
  <c r="B10" i="5"/>
</calcChain>
</file>

<file path=xl/sharedStrings.xml><?xml version="1.0" encoding="utf-8"?>
<sst xmlns="http://schemas.openxmlformats.org/spreadsheetml/2006/main" count="323" uniqueCount="123">
  <si>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</si>
  <si>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</si>
  <si>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</si>
  <si>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</si>
  <si>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</si>
  <si>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</si>
  <si>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</si>
  <si>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</si>
  <si>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</si>
  <si>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</si>
  <si>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</si>
  <si>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</si>
  <si>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</si>
  <si>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</si>
  <si>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</si>
  <si>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</si>
  <si>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</si>
  <si>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</si>
  <si>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</si>
  <si>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</si>
  <si>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</si>
  <si>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</si>
  <si>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</si>
  <si>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</si>
  <si>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</si>
  <si>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</si>
  <si>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</si>
  <si>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</si>
  <si>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</si>
  <si>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</si>
  <si>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</si>
  <si>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</si>
  <si>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</si>
  <si>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</si>
  <si>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</si>
  <si>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</si>
  <si>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</si>
  <si>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</si>
  <si>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</si>
  <si>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</si>
  <si>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</si>
  <si>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</si>
  <si>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</si>
  <si>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</si>
  <si>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</si>
  <si>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</si>
  <si>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</si>
  <si>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</si>
  <si>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</si>
  <si>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</si>
  <si>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</si>
  <si>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</si>
  <si>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</si>
  <si>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</si>
  <si>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</si>
  <si>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</si>
  <si>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</si>
  <si>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</si>
  <si>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</si>
  <si>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</si>
  <si>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</si>
  <si>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</si>
  <si>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</si>
  <si>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</si>
  <si>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</si>
  <si>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</si>
  <si>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</si>
  <si>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</si>
  <si>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</si>
  <si>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</si>
  <si>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</si>
  <si>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</si>
  <si>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</si>
  <si>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</si>
  <si>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</si>
  <si>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</si>
  <si>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</si>
  <si>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</si>
  <si>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</si>
  <si>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</si>
  <si>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</si>
  <si>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</si>
  <si>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</si>
  <si>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</si>
  <si>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</si>
  <si>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</si>
  <si>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</si>
  <si>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</si>
  <si>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</si>
  <si>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</si>
  <si>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</si>
  <si>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</si>
  <si>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</si>
  <si>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</si>
  <si>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</si>
  <si>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</si>
  <si>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</si>
  <si>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</si>
  <si>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</si>
  <si>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</si>
  <si>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</si>
  <si>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</si>
  <si>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</si>
  <si>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</si>
  <si>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</si>
  <si>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</si>
  <si>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</si>
  <si>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</si>
  <si>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</si>
  <si>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</si>
  <si>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</si>
  <si>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</si>
  <si>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</si>
  <si>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</si>
  <si>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</si>
  <si>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</si>
  <si>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</si>
  <si>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</si>
  <si>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</si>
  <si>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</si>
  <si>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「経常損益」については、「経常収支比率」が100％以上であり、収支状況が黒字であることを示しております。また「累積欠損」は発生していません。
　「流動比率」が類似団体より低く、「経費回収率」も100％を下回っていることから、より一層の水洗化の普及促進と経費の削減により「支払能力」を高める必要があります。
　「企業債残高対事業規模比率」が類似団体の平均値に対し高い状況であるのは、未整備地区の整備を行っていることと、処理施設の更新事業を実施しているためです。企業債残高を減らしながら事業を進めていく必要があります。　
　「汚水処理原価」については、類似団体の平均値をわずかに下回っていますが、老朽化した処理施設の改修費用が数値を押し上げている状況ですので、現在、実施している処理施設の長寿命化事業を推し進め、処理施設修繕費用を低減する必要があります。
　「施設利用率」が低いのは、未整備の区域がまだ多く残されていることと水洗化率が低いためです。
　「水洗化率」は類似団体の平均値に対して低い状況にあります。これは、未整備地区の整備を進めていることや高齢化世帯の水洗化が進まないことが原因と考えられます。引き続き水洗化率の向上を図る必要があります。</t>
    <rPh sb="74" eb="76">
      <t>リュウドウ</t>
    </rPh>
    <rPh sb="76" eb="78">
      <t>ヒリツ</t>
    </rPh>
    <rPh sb="80" eb="82">
      <t>ルイジ</t>
    </rPh>
    <rPh sb="82" eb="84">
      <t>ダンタイ</t>
    </rPh>
    <rPh sb="86" eb="87">
      <t>ヒク</t>
    </rPh>
    <rPh sb="136" eb="138">
      <t>シハライ</t>
    </rPh>
    <rPh sb="138" eb="140">
      <t>ノウリョク</t>
    </rPh>
    <rPh sb="142" eb="143">
      <t>タカ</t>
    </rPh>
    <rPh sb="288" eb="290">
      <t>シタマワ</t>
    </rPh>
    <phoneticPr fontId="4"/>
  </si>
  <si>
    <t>　各指標において類似団体の平均値との比較で優位な指標は少ない状況であります。
　水洗化率の向上を図ることで料金収入を増やし、企業債残高対事業規模比率、収益的収支比率及び経費回収率の改善が必要であります。
　また、老朽化した処理施設の長寿命化により投資費用の低減を図るとともに、今後増加する老朽化した管渠の更新を計画的に進める必要があります。
  なお、経営戦略については、平成28年度に策定済みです。</t>
    <phoneticPr fontId="4"/>
  </si>
  <si>
    <t>　老朽化が懸念される管渠の更新が進んでおらず、「管渠改善率」は類似団体の平均値とほぼ同じとなっています。今後は、策定予定のストックマネジメントに基づき、増加する老朽化した管渠の更新を計画的に実施する必要があります。</t>
    <rPh sb="5" eb="7">
      <t>ケネン</t>
    </rPh>
    <rPh sb="42" eb="43">
      <t>オナ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</si>
</sst>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0.14000000000000001</c:v>
                </c:pt>
              </c:numCache>
            </c:numRef>
          </c:val>
          <c:extLst>
            <c:ext xmlns:c16="http://schemas.microsoft.com/office/drawing/2014/chart" uri="{C3380CC4-5D6E-409C-BE32-E72D297353CC}">
              <c16:uniqueId val="{00000000-79AB-4E83-81E6-4DB06010F471}"/>
            </c:ext>
          </c:extLst>
        </c:ser>
        <c:dLbls>
          <c:showLegendKey val="0"/>
          <c:showVal val="0"/>
          <c:showCatName val="0"/>
          <c:showSerName val="0"/>
          <c:showPercent val="0"/>
          <c:showBubbleSize val="0"/>
        </c:dLbls>
        <c:gapWidth val="150"/>
        <c:axId val="136980960"/>
        <c:axId val="22990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c:ext xmlns:c16="http://schemas.microsoft.com/office/drawing/2014/chart" uri="{C3380CC4-5D6E-409C-BE32-E72D297353CC}">
              <c16:uniqueId val="{00000001-79AB-4E83-81E6-4DB06010F471}"/>
            </c:ext>
          </c:extLst>
        </c:ser>
        <c:dLbls>
          <c:showLegendKey val="0"/>
          <c:showVal val="0"/>
          <c:showCatName val="0"/>
          <c:showSerName val="0"/>
          <c:showPercent val="0"/>
          <c:showBubbleSize val="0"/>
        </c:dLbls>
        <c:marker val="1"/>
        <c:smooth val="0"/>
        <c:axId val="136980960"/>
        <c:axId val="229909800"/>
      </c:lineChart>
      <c:dateAx>
        <c:axId val="136980960"/>
        <c:scaling>
          <c:orientation val="minMax"/>
        </c:scaling>
        <c:delete val="1"/>
        <c:axPos val="b"/>
        <c:numFmt formatCode="ge" sourceLinked="1"/>
        <c:majorTickMark val="none"/>
        <c:minorTickMark val="none"/>
        <c:tickLblPos val="none"/>
        <c:crossAx val="229909800"/>
        <c:crosses val="autoZero"/>
        <c:auto val="1"/>
        <c:lblOffset val="100"/>
        <c:baseTimeUnit val="years"/>
      </c:dateAx>
      <c:valAx>
        <c:axId val="22990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9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50.57</c:v>
                </c:pt>
              </c:numCache>
            </c:numRef>
          </c:val>
          <c:extLst>
            <c:ext xmlns:c16="http://schemas.microsoft.com/office/drawing/2014/chart" uri="{C3380CC4-5D6E-409C-BE32-E72D297353CC}">
              <c16:uniqueId val="{00000000-6E2C-430E-AB44-B2ACC788391A}"/>
            </c:ext>
          </c:extLst>
        </c:ser>
        <c:dLbls>
          <c:showLegendKey val="0"/>
          <c:showVal val="0"/>
          <c:showCatName val="0"/>
          <c:showSerName val="0"/>
          <c:showPercent val="0"/>
          <c:showBubbleSize val="0"/>
        </c:dLbls>
        <c:gapWidth val="150"/>
        <c:axId val="231065232"/>
        <c:axId val="23106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64.959999999999994</c:v>
                </c:pt>
              </c:numCache>
            </c:numRef>
          </c:val>
          <c:smooth val="0"/>
          <c:extLst>
            <c:ext xmlns:c16="http://schemas.microsoft.com/office/drawing/2014/chart" uri="{C3380CC4-5D6E-409C-BE32-E72D297353CC}">
              <c16:uniqueId val="{00000001-6E2C-430E-AB44-B2ACC788391A}"/>
            </c:ext>
          </c:extLst>
        </c:ser>
        <c:dLbls>
          <c:showLegendKey val="0"/>
          <c:showVal val="0"/>
          <c:showCatName val="0"/>
          <c:showSerName val="0"/>
          <c:showPercent val="0"/>
          <c:showBubbleSize val="0"/>
        </c:dLbls>
        <c:marker val="1"/>
        <c:smooth val="0"/>
        <c:axId val="231065232"/>
        <c:axId val="231065624"/>
      </c:lineChart>
      <c:dateAx>
        <c:axId val="231065232"/>
        <c:scaling>
          <c:orientation val="minMax"/>
        </c:scaling>
        <c:delete val="1"/>
        <c:axPos val="b"/>
        <c:numFmt formatCode="ge" sourceLinked="1"/>
        <c:majorTickMark val="none"/>
        <c:minorTickMark val="none"/>
        <c:tickLblPos val="none"/>
        <c:crossAx val="231065624"/>
        <c:crosses val="autoZero"/>
        <c:auto val="1"/>
        <c:lblOffset val="100"/>
        <c:baseTimeUnit val="years"/>
      </c:dateAx>
      <c:valAx>
        <c:axId val="23106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06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81.319999999999993</c:v>
                </c:pt>
              </c:numCache>
            </c:numRef>
          </c:val>
          <c:extLst>
            <c:ext xmlns:c16="http://schemas.microsoft.com/office/drawing/2014/chart" uri="{C3380CC4-5D6E-409C-BE32-E72D297353CC}">
              <c16:uniqueId val="{00000000-5CDC-4A50-84C1-699EABB69EA3}"/>
            </c:ext>
          </c:extLst>
        </c:ser>
        <c:dLbls>
          <c:showLegendKey val="0"/>
          <c:showVal val="0"/>
          <c:showCatName val="0"/>
          <c:showSerName val="0"/>
          <c:showPercent val="0"/>
          <c:showBubbleSize val="0"/>
        </c:dLbls>
        <c:gapWidth val="150"/>
        <c:axId val="231066800"/>
        <c:axId val="23106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92.3</c:v>
                </c:pt>
              </c:numCache>
            </c:numRef>
          </c:val>
          <c:smooth val="0"/>
          <c:extLst>
            <c:ext xmlns:c16="http://schemas.microsoft.com/office/drawing/2014/chart" uri="{C3380CC4-5D6E-409C-BE32-E72D297353CC}">
              <c16:uniqueId val="{00000001-5CDC-4A50-84C1-699EABB69EA3}"/>
            </c:ext>
          </c:extLst>
        </c:ser>
        <c:dLbls>
          <c:showLegendKey val="0"/>
          <c:showVal val="0"/>
          <c:showCatName val="0"/>
          <c:showSerName val="0"/>
          <c:showPercent val="0"/>
          <c:showBubbleSize val="0"/>
        </c:dLbls>
        <c:marker val="1"/>
        <c:smooth val="0"/>
        <c:axId val="231066800"/>
        <c:axId val="231067192"/>
      </c:lineChart>
      <c:dateAx>
        <c:axId val="231066800"/>
        <c:scaling>
          <c:orientation val="minMax"/>
        </c:scaling>
        <c:delete val="1"/>
        <c:axPos val="b"/>
        <c:numFmt formatCode="ge" sourceLinked="1"/>
        <c:majorTickMark val="none"/>
        <c:minorTickMark val="none"/>
        <c:tickLblPos val="none"/>
        <c:crossAx val="231067192"/>
        <c:crosses val="autoZero"/>
        <c:auto val="1"/>
        <c:lblOffset val="100"/>
        <c:baseTimeUnit val="years"/>
      </c:dateAx>
      <c:valAx>
        <c:axId val="23106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06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102.82</c:v>
                </c:pt>
              </c:numCache>
            </c:numRef>
          </c:val>
          <c:extLst>
            <c:ext xmlns:c16="http://schemas.microsoft.com/office/drawing/2014/chart" uri="{C3380CC4-5D6E-409C-BE32-E72D297353CC}">
              <c16:uniqueId val="{00000000-F6D2-4CE7-A80B-C5FE9EDB3529}"/>
            </c:ext>
          </c:extLst>
        </c:ser>
        <c:dLbls>
          <c:showLegendKey val="0"/>
          <c:showVal val="0"/>
          <c:showCatName val="0"/>
          <c:showSerName val="0"/>
          <c:showPercent val="0"/>
          <c:showBubbleSize val="0"/>
        </c:dLbls>
        <c:gapWidth val="150"/>
        <c:axId val="230693616"/>
        <c:axId val="23069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108.03</c:v>
                </c:pt>
              </c:numCache>
            </c:numRef>
          </c:val>
          <c:smooth val="0"/>
          <c:extLst>
            <c:ext xmlns:c16="http://schemas.microsoft.com/office/drawing/2014/chart" uri="{C3380CC4-5D6E-409C-BE32-E72D297353CC}">
              <c16:uniqueId val="{00000001-F6D2-4CE7-A80B-C5FE9EDB3529}"/>
            </c:ext>
          </c:extLst>
        </c:ser>
        <c:dLbls>
          <c:showLegendKey val="0"/>
          <c:showVal val="0"/>
          <c:showCatName val="0"/>
          <c:showSerName val="0"/>
          <c:showPercent val="0"/>
          <c:showBubbleSize val="0"/>
        </c:dLbls>
        <c:marker val="1"/>
        <c:smooth val="0"/>
        <c:axId val="230693616"/>
        <c:axId val="230694000"/>
      </c:lineChart>
      <c:dateAx>
        <c:axId val="230693616"/>
        <c:scaling>
          <c:orientation val="minMax"/>
        </c:scaling>
        <c:delete val="1"/>
        <c:axPos val="b"/>
        <c:numFmt formatCode="ge" sourceLinked="1"/>
        <c:majorTickMark val="none"/>
        <c:minorTickMark val="none"/>
        <c:tickLblPos val="none"/>
        <c:crossAx val="230694000"/>
        <c:crosses val="autoZero"/>
        <c:auto val="1"/>
        <c:lblOffset val="100"/>
        <c:baseTimeUnit val="years"/>
      </c:dateAx>
      <c:valAx>
        <c:axId val="23069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9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4.62</c:v>
                </c:pt>
              </c:numCache>
            </c:numRef>
          </c:val>
          <c:extLst>
            <c:ext xmlns:c16="http://schemas.microsoft.com/office/drawing/2014/chart" uri="{C3380CC4-5D6E-409C-BE32-E72D297353CC}">
              <c16:uniqueId val="{00000000-86C0-4F83-A74E-B0DF199408B6}"/>
            </c:ext>
          </c:extLst>
        </c:ser>
        <c:dLbls>
          <c:showLegendKey val="0"/>
          <c:showVal val="0"/>
          <c:showCatName val="0"/>
          <c:showSerName val="0"/>
          <c:showPercent val="0"/>
          <c:showBubbleSize val="0"/>
        </c:dLbls>
        <c:gapWidth val="150"/>
        <c:axId val="230697936"/>
        <c:axId val="23069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25.61</c:v>
                </c:pt>
              </c:numCache>
            </c:numRef>
          </c:val>
          <c:smooth val="0"/>
          <c:extLst>
            <c:ext xmlns:c16="http://schemas.microsoft.com/office/drawing/2014/chart" uri="{C3380CC4-5D6E-409C-BE32-E72D297353CC}">
              <c16:uniqueId val="{00000001-86C0-4F83-A74E-B0DF199408B6}"/>
            </c:ext>
          </c:extLst>
        </c:ser>
        <c:dLbls>
          <c:showLegendKey val="0"/>
          <c:showVal val="0"/>
          <c:showCatName val="0"/>
          <c:showSerName val="0"/>
          <c:showPercent val="0"/>
          <c:showBubbleSize val="0"/>
        </c:dLbls>
        <c:marker val="1"/>
        <c:smooth val="0"/>
        <c:axId val="230697936"/>
        <c:axId val="230698320"/>
      </c:lineChart>
      <c:dateAx>
        <c:axId val="230697936"/>
        <c:scaling>
          <c:orientation val="minMax"/>
        </c:scaling>
        <c:delete val="1"/>
        <c:axPos val="b"/>
        <c:numFmt formatCode="ge" sourceLinked="1"/>
        <c:majorTickMark val="none"/>
        <c:minorTickMark val="none"/>
        <c:tickLblPos val="none"/>
        <c:crossAx val="230698320"/>
        <c:crosses val="autoZero"/>
        <c:auto val="1"/>
        <c:lblOffset val="100"/>
        <c:baseTimeUnit val="years"/>
      </c:dateAx>
      <c:valAx>
        <c:axId val="23069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9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59D-406F-A49C-2FF10E00C65F}"/>
            </c:ext>
          </c:extLst>
        </c:ser>
        <c:dLbls>
          <c:showLegendKey val="0"/>
          <c:showVal val="0"/>
          <c:showCatName val="0"/>
          <c:showSerName val="0"/>
          <c:showPercent val="0"/>
          <c:showBubbleSize val="0"/>
        </c:dLbls>
        <c:gapWidth val="150"/>
        <c:axId val="230730640"/>
        <c:axId val="23073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1.07</c:v>
                </c:pt>
              </c:numCache>
            </c:numRef>
          </c:val>
          <c:smooth val="0"/>
          <c:extLst>
            <c:ext xmlns:c16="http://schemas.microsoft.com/office/drawing/2014/chart" uri="{C3380CC4-5D6E-409C-BE32-E72D297353CC}">
              <c16:uniqueId val="{00000001-059D-406F-A49C-2FF10E00C65F}"/>
            </c:ext>
          </c:extLst>
        </c:ser>
        <c:dLbls>
          <c:showLegendKey val="0"/>
          <c:showVal val="0"/>
          <c:showCatName val="0"/>
          <c:showSerName val="0"/>
          <c:showPercent val="0"/>
          <c:showBubbleSize val="0"/>
        </c:dLbls>
        <c:marker val="1"/>
        <c:smooth val="0"/>
        <c:axId val="230730640"/>
        <c:axId val="230734784"/>
      </c:lineChart>
      <c:dateAx>
        <c:axId val="230730640"/>
        <c:scaling>
          <c:orientation val="minMax"/>
        </c:scaling>
        <c:delete val="1"/>
        <c:axPos val="b"/>
        <c:numFmt formatCode="ge" sourceLinked="1"/>
        <c:majorTickMark val="none"/>
        <c:minorTickMark val="none"/>
        <c:tickLblPos val="none"/>
        <c:crossAx val="230734784"/>
        <c:crosses val="autoZero"/>
        <c:auto val="1"/>
        <c:lblOffset val="100"/>
        <c:baseTimeUnit val="years"/>
      </c:dateAx>
      <c:valAx>
        <c:axId val="23073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3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E56-431C-9C48-251F000EB4E4}"/>
            </c:ext>
          </c:extLst>
        </c:ser>
        <c:dLbls>
          <c:showLegendKey val="0"/>
          <c:showVal val="0"/>
          <c:showCatName val="0"/>
          <c:showSerName val="0"/>
          <c:showPercent val="0"/>
          <c:showBubbleSize val="0"/>
        </c:dLbls>
        <c:gapWidth val="150"/>
        <c:axId val="230789728"/>
        <c:axId val="23079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13.55</c:v>
                </c:pt>
              </c:numCache>
            </c:numRef>
          </c:val>
          <c:smooth val="0"/>
          <c:extLst>
            <c:ext xmlns:c16="http://schemas.microsoft.com/office/drawing/2014/chart" uri="{C3380CC4-5D6E-409C-BE32-E72D297353CC}">
              <c16:uniqueId val="{00000001-1E56-431C-9C48-251F000EB4E4}"/>
            </c:ext>
          </c:extLst>
        </c:ser>
        <c:dLbls>
          <c:showLegendKey val="0"/>
          <c:showVal val="0"/>
          <c:showCatName val="0"/>
          <c:showSerName val="0"/>
          <c:showPercent val="0"/>
          <c:showBubbleSize val="0"/>
        </c:dLbls>
        <c:marker val="1"/>
        <c:smooth val="0"/>
        <c:axId val="230789728"/>
        <c:axId val="230790120"/>
      </c:lineChart>
      <c:dateAx>
        <c:axId val="230789728"/>
        <c:scaling>
          <c:orientation val="minMax"/>
        </c:scaling>
        <c:delete val="1"/>
        <c:axPos val="b"/>
        <c:numFmt formatCode="ge" sourceLinked="1"/>
        <c:majorTickMark val="none"/>
        <c:minorTickMark val="none"/>
        <c:tickLblPos val="none"/>
        <c:crossAx val="230790120"/>
        <c:crosses val="autoZero"/>
        <c:auto val="1"/>
        <c:lblOffset val="100"/>
        <c:baseTimeUnit val="years"/>
      </c:dateAx>
      <c:valAx>
        <c:axId val="23079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8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44.42</c:v>
                </c:pt>
              </c:numCache>
            </c:numRef>
          </c:val>
          <c:extLst>
            <c:ext xmlns:c16="http://schemas.microsoft.com/office/drawing/2014/chart" uri="{C3380CC4-5D6E-409C-BE32-E72D297353CC}">
              <c16:uniqueId val="{00000000-1CD4-40F1-B93F-3368033BB11C}"/>
            </c:ext>
          </c:extLst>
        </c:ser>
        <c:dLbls>
          <c:showLegendKey val="0"/>
          <c:showVal val="0"/>
          <c:showCatName val="0"/>
          <c:showSerName val="0"/>
          <c:showPercent val="0"/>
          <c:showBubbleSize val="0"/>
        </c:dLbls>
        <c:gapWidth val="150"/>
        <c:axId val="230791296"/>
        <c:axId val="23079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78.45</c:v>
                </c:pt>
              </c:numCache>
            </c:numRef>
          </c:val>
          <c:smooth val="0"/>
          <c:extLst>
            <c:ext xmlns:c16="http://schemas.microsoft.com/office/drawing/2014/chart" uri="{C3380CC4-5D6E-409C-BE32-E72D297353CC}">
              <c16:uniqueId val="{00000001-1CD4-40F1-B93F-3368033BB11C}"/>
            </c:ext>
          </c:extLst>
        </c:ser>
        <c:dLbls>
          <c:showLegendKey val="0"/>
          <c:showVal val="0"/>
          <c:showCatName val="0"/>
          <c:showSerName val="0"/>
          <c:showPercent val="0"/>
          <c:showBubbleSize val="0"/>
        </c:dLbls>
        <c:marker val="1"/>
        <c:smooth val="0"/>
        <c:axId val="230791296"/>
        <c:axId val="230791688"/>
      </c:lineChart>
      <c:dateAx>
        <c:axId val="230791296"/>
        <c:scaling>
          <c:orientation val="minMax"/>
        </c:scaling>
        <c:delete val="1"/>
        <c:axPos val="b"/>
        <c:numFmt formatCode="ge" sourceLinked="1"/>
        <c:majorTickMark val="none"/>
        <c:minorTickMark val="none"/>
        <c:tickLblPos val="none"/>
        <c:crossAx val="230791688"/>
        <c:crosses val="autoZero"/>
        <c:auto val="1"/>
        <c:lblOffset val="100"/>
        <c:baseTimeUnit val="years"/>
      </c:dateAx>
      <c:valAx>
        <c:axId val="23079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1328.2</c:v>
                </c:pt>
              </c:numCache>
            </c:numRef>
          </c:val>
          <c:extLst>
            <c:ext xmlns:c16="http://schemas.microsoft.com/office/drawing/2014/chart" uri="{C3380CC4-5D6E-409C-BE32-E72D297353CC}">
              <c16:uniqueId val="{00000000-5EC9-40D3-8733-21B3212D64A8}"/>
            </c:ext>
          </c:extLst>
        </c:ser>
        <c:dLbls>
          <c:showLegendKey val="0"/>
          <c:showVal val="0"/>
          <c:showCatName val="0"/>
          <c:showSerName val="0"/>
          <c:showPercent val="0"/>
          <c:showBubbleSize val="0"/>
        </c:dLbls>
        <c:gapWidth val="150"/>
        <c:axId val="230487616"/>
        <c:axId val="23048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799.41</c:v>
                </c:pt>
              </c:numCache>
            </c:numRef>
          </c:val>
          <c:smooth val="0"/>
          <c:extLst>
            <c:ext xmlns:c16="http://schemas.microsoft.com/office/drawing/2014/chart" uri="{C3380CC4-5D6E-409C-BE32-E72D297353CC}">
              <c16:uniqueId val="{00000001-5EC9-40D3-8733-21B3212D64A8}"/>
            </c:ext>
          </c:extLst>
        </c:ser>
        <c:dLbls>
          <c:showLegendKey val="0"/>
          <c:showVal val="0"/>
          <c:showCatName val="0"/>
          <c:showSerName val="0"/>
          <c:showPercent val="0"/>
          <c:showBubbleSize val="0"/>
        </c:dLbls>
        <c:marker val="1"/>
        <c:smooth val="0"/>
        <c:axId val="230487616"/>
        <c:axId val="230488008"/>
      </c:lineChart>
      <c:dateAx>
        <c:axId val="230487616"/>
        <c:scaling>
          <c:orientation val="minMax"/>
        </c:scaling>
        <c:delete val="1"/>
        <c:axPos val="b"/>
        <c:numFmt formatCode="ge" sourceLinked="1"/>
        <c:majorTickMark val="none"/>
        <c:minorTickMark val="none"/>
        <c:tickLblPos val="none"/>
        <c:crossAx val="230488008"/>
        <c:crosses val="autoZero"/>
        <c:auto val="1"/>
        <c:lblOffset val="100"/>
        <c:baseTimeUnit val="years"/>
      </c:dateAx>
      <c:valAx>
        <c:axId val="23048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93.08</c:v>
                </c:pt>
              </c:numCache>
            </c:numRef>
          </c:val>
          <c:extLst>
            <c:ext xmlns:c16="http://schemas.microsoft.com/office/drawing/2014/chart" uri="{C3380CC4-5D6E-409C-BE32-E72D297353CC}">
              <c16:uniqueId val="{00000000-8807-449B-B3DB-B6237F622D49}"/>
            </c:ext>
          </c:extLst>
        </c:ser>
        <c:dLbls>
          <c:showLegendKey val="0"/>
          <c:showVal val="0"/>
          <c:showCatName val="0"/>
          <c:showSerName val="0"/>
          <c:showPercent val="0"/>
          <c:showBubbleSize val="0"/>
        </c:dLbls>
        <c:gapWidth val="150"/>
        <c:axId val="230489184"/>
        <c:axId val="23048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96.54</c:v>
                </c:pt>
              </c:numCache>
            </c:numRef>
          </c:val>
          <c:smooth val="0"/>
          <c:extLst>
            <c:ext xmlns:c16="http://schemas.microsoft.com/office/drawing/2014/chart" uri="{C3380CC4-5D6E-409C-BE32-E72D297353CC}">
              <c16:uniqueId val="{00000001-8807-449B-B3DB-B6237F622D49}"/>
            </c:ext>
          </c:extLst>
        </c:ser>
        <c:dLbls>
          <c:showLegendKey val="0"/>
          <c:showVal val="0"/>
          <c:showCatName val="0"/>
          <c:showSerName val="0"/>
          <c:showPercent val="0"/>
          <c:showBubbleSize val="0"/>
        </c:dLbls>
        <c:marker val="1"/>
        <c:smooth val="0"/>
        <c:axId val="230489184"/>
        <c:axId val="230489576"/>
      </c:lineChart>
      <c:dateAx>
        <c:axId val="230489184"/>
        <c:scaling>
          <c:orientation val="minMax"/>
        </c:scaling>
        <c:delete val="1"/>
        <c:axPos val="b"/>
        <c:numFmt formatCode="ge" sourceLinked="1"/>
        <c:majorTickMark val="none"/>
        <c:minorTickMark val="none"/>
        <c:tickLblPos val="none"/>
        <c:crossAx val="230489576"/>
        <c:crosses val="autoZero"/>
        <c:auto val="1"/>
        <c:lblOffset val="100"/>
        <c:baseTimeUnit val="years"/>
      </c:dateAx>
      <c:valAx>
        <c:axId val="23048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157.97999999999999</c:v>
                </c:pt>
              </c:numCache>
            </c:numRef>
          </c:val>
          <c:extLst>
            <c:ext xmlns:c16="http://schemas.microsoft.com/office/drawing/2014/chart" uri="{C3380CC4-5D6E-409C-BE32-E72D297353CC}">
              <c16:uniqueId val="{00000000-C483-4F59-A388-9146C8D0ACD5}"/>
            </c:ext>
          </c:extLst>
        </c:ser>
        <c:dLbls>
          <c:showLegendKey val="0"/>
          <c:showVal val="0"/>
          <c:showCatName val="0"/>
          <c:showSerName val="0"/>
          <c:showPercent val="0"/>
          <c:showBubbleSize val="0"/>
        </c:dLbls>
        <c:gapWidth val="150"/>
        <c:axId val="230490752"/>
        <c:axId val="23049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162.81</c:v>
                </c:pt>
              </c:numCache>
            </c:numRef>
          </c:val>
          <c:smooth val="0"/>
          <c:extLst>
            <c:ext xmlns:c16="http://schemas.microsoft.com/office/drawing/2014/chart" uri="{C3380CC4-5D6E-409C-BE32-E72D297353CC}">
              <c16:uniqueId val="{00000001-C483-4F59-A388-9146C8D0ACD5}"/>
            </c:ext>
          </c:extLst>
        </c:ser>
        <c:dLbls>
          <c:showLegendKey val="0"/>
          <c:showVal val="0"/>
          <c:showCatName val="0"/>
          <c:showSerName val="0"/>
          <c:showPercent val="0"/>
          <c:showBubbleSize val="0"/>
        </c:dLbls>
        <c:marker val="1"/>
        <c:smooth val="0"/>
        <c:axId val="230490752"/>
        <c:axId val="230491144"/>
      </c:lineChart>
      <c:dateAx>
        <c:axId val="230490752"/>
        <c:scaling>
          <c:orientation val="minMax"/>
        </c:scaling>
        <c:delete val="1"/>
        <c:axPos val="b"/>
        <c:numFmt formatCode="ge" sourceLinked="1"/>
        <c:majorTickMark val="none"/>
        <c:minorTickMark val="none"/>
        <c:tickLblPos val="none"/>
        <c:crossAx val="230491144"/>
        <c:crosses val="autoZero"/>
        <c:auto val="1"/>
        <c:lblOffset val="100"/>
        <c:baseTimeUnit val="years"/>
      </c:dateAx>
      <c:valAx>
        <c:axId val="23049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1" zoomScaleNormal="100" workbookViewId="0">
      <selection activeCell="CD25" sqref="CD2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都城市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7">
        <f>データ!S6</f>
        <v>166409</v>
      </c>
      <c r="AM8" s="67"/>
      <c r="AN8" s="67"/>
      <c r="AO8" s="67"/>
      <c r="AP8" s="67"/>
      <c r="AQ8" s="67"/>
      <c r="AR8" s="67"/>
      <c r="AS8" s="67"/>
      <c r="AT8" s="66">
        <f>データ!T6</f>
        <v>653.36</v>
      </c>
      <c r="AU8" s="66"/>
      <c r="AV8" s="66"/>
      <c r="AW8" s="66"/>
      <c r="AX8" s="66"/>
      <c r="AY8" s="66"/>
      <c r="AZ8" s="66"/>
      <c r="BA8" s="66"/>
      <c r="BB8" s="66">
        <f>データ!U6</f>
        <v>254.7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f>データ!O6</f>
        <v>53.14</v>
      </c>
      <c r="J10" s="66"/>
      <c r="K10" s="66"/>
      <c r="L10" s="66"/>
      <c r="M10" s="66"/>
      <c r="N10" s="66"/>
      <c r="O10" s="66"/>
      <c r="P10" s="66">
        <f>データ!P6</f>
        <v>43.58</v>
      </c>
      <c r="Q10" s="66"/>
      <c r="R10" s="66"/>
      <c r="S10" s="66"/>
      <c r="T10" s="66"/>
      <c r="U10" s="66"/>
      <c r="V10" s="66"/>
      <c r="W10" s="66">
        <f>データ!Q6</f>
        <v>85.08</v>
      </c>
      <c r="X10" s="66"/>
      <c r="Y10" s="66"/>
      <c r="Z10" s="66"/>
      <c r="AA10" s="66"/>
      <c r="AB10" s="66"/>
      <c r="AC10" s="66"/>
      <c r="AD10" s="67">
        <f>データ!R6</f>
        <v>2793</v>
      </c>
      <c r="AE10" s="67"/>
      <c r="AF10" s="67"/>
      <c r="AG10" s="67"/>
      <c r="AH10" s="67"/>
      <c r="AI10" s="67"/>
      <c r="AJ10" s="67"/>
      <c r="AK10" s="2"/>
      <c r="AL10" s="67">
        <f>データ!V6</f>
        <v>72010</v>
      </c>
      <c r="AM10" s="67"/>
      <c r="AN10" s="67"/>
      <c r="AO10" s="67"/>
      <c r="AP10" s="67"/>
      <c r="AQ10" s="67"/>
      <c r="AR10" s="67"/>
      <c r="AS10" s="67"/>
      <c r="AT10" s="66">
        <f>データ!W6</f>
        <v>22.24</v>
      </c>
      <c r="AU10" s="66"/>
      <c r="AV10" s="66"/>
      <c r="AW10" s="66"/>
      <c r="AX10" s="66"/>
      <c r="AY10" s="66"/>
      <c r="AZ10" s="66"/>
      <c r="BA10" s="66"/>
      <c r="BB10" s="66">
        <f>データ!X6</f>
        <v>3237.86</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2">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2">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2">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2">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2">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2">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2">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2">
      <c r="C83" s="2" t="s">
        <v>41</v>
      </c>
    </row>
    <row r="84" spans="1:78" x14ac:dyDescent="0.2">
      <c r="C84" s="25"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LQ0tqoSVD+BwL5hR9P5SLvEB2nM9YsRXb0w+A5YeY9kDHM2GAL0WUjcHc4xqzJouHjDKjCe0q4zwLRfjQH4A8A==" saltValue="44gnRRlx/ur/AmGDmUtCS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2">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2">
      <c r="A6" s="28" t="s">
        <v>107</v>
      </c>
      <c r="B6" s="33">
        <f>B7</f>
        <v>2017</v>
      </c>
      <c r="C6" s="33">
        <f t="shared" ref="C6:X6" si="3">C7</f>
        <v>452025</v>
      </c>
      <c r="D6" s="33">
        <f t="shared" si="3"/>
        <v>46</v>
      </c>
      <c r="E6" s="33">
        <f t="shared" si="3"/>
        <v>17</v>
      </c>
      <c r="F6" s="33">
        <f t="shared" si="3"/>
        <v>1</v>
      </c>
      <c r="G6" s="33">
        <f t="shared" si="3"/>
        <v>0</v>
      </c>
      <c r="H6" s="33" t="str">
        <f t="shared" si="3"/>
        <v>宮崎県　都城市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53.14</v>
      </c>
      <c r="P6" s="34">
        <f t="shared" si="3"/>
        <v>43.58</v>
      </c>
      <c r="Q6" s="34">
        <f t="shared" si="3"/>
        <v>85.08</v>
      </c>
      <c r="R6" s="34">
        <f t="shared" si="3"/>
        <v>2793</v>
      </c>
      <c r="S6" s="34">
        <f t="shared" si="3"/>
        <v>166409</v>
      </c>
      <c r="T6" s="34">
        <f t="shared" si="3"/>
        <v>653.36</v>
      </c>
      <c r="U6" s="34">
        <f t="shared" si="3"/>
        <v>254.7</v>
      </c>
      <c r="V6" s="34">
        <f t="shared" si="3"/>
        <v>72010</v>
      </c>
      <c r="W6" s="34">
        <f t="shared" si="3"/>
        <v>22.24</v>
      </c>
      <c r="X6" s="34">
        <f t="shared" si="3"/>
        <v>3237.86</v>
      </c>
      <c r="Y6" s="35" t="str">
        <f>IF(Y7="",NA(),Y7)</f>
        <v>-</v>
      </c>
      <c r="Z6" s="35" t="str">
        <f t="shared" ref="Z6:AH6" si="4">IF(Z7="",NA(),Z7)</f>
        <v>-</v>
      </c>
      <c r="AA6" s="35" t="str">
        <f t="shared" si="4"/>
        <v>-</v>
      </c>
      <c r="AB6" s="35" t="str">
        <f t="shared" si="4"/>
        <v>-</v>
      </c>
      <c r="AC6" s="35">
        <f t="shared" si="4"/>
        <v>102.82</v>
      </c>
      <c r="AD6" s="35" t="str">
        <f t="shared" si="4"/>
        <v>-</v>
      </c>
      <c r="AE6" s="35" t="str">
        <f t="shared" si="4"/>
        <v>-</v>
      </c>
      <c r="AF6" s="35" t="str">
        <f t="shared" si="4"/>
        <v>-</v>
      </c>
      <c r="AG6" s="35" t="str">
        <f t="shared" si="4"/>
        <v>-</v>
      </c>
      <c r="AH6" s="35">
        <f t="shared" si="4"/>
        <v>108.03</v>
      </c>
      <c r="AI6" s="34" t="str">
        <f>IF(AI7="","",IF(AI7="-","【-】","【"&amp;SUBSTITUTE(TEXT(AI7,"#,##0.00"),"-","△")&amp;"】"))</f>
        <v>【108.80】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13.55</v>
      </c>
      <c r="AT6" s="34" t="str">
        <f>IF(AT7="","",IF(AT7="-","【-】","【"&amp;SUBSTITUTE(TEXT(AT7,"#,##0.00"),"-","△")&amp;"】"))</f>
        <v>【4.27】</v>
      </c>
      <c r="AU6" s="35" t="str">
        <f>IF(AU7="",NA(),AU7)</f>
        <v>-</v>
      </c>
      <c r="AV6" s="35" t="str">
        <f t="shared" ref="AV6:BD6" si="6">IF(AV7="",NA(),AV7)</f>
        <v>-</v>
      </c>
      <c r="AW6" s="35" t="str">
        <f t="shared" si="6"/>
        <v>-</v>
      </c>
      <c r="AX6" s="35" t="str">
        <f t="shared" si="6"/>
        <v>-</v>
      </c>
      <c r="AY6" s="35">
        <f t="shared" si="6"/>
        <v>44.42</v>
      </c>
      <c r="AZ6" s="35" t="str">
        <f t="shared" si="6"/>
        <v>-</v>
      </c>
      <c r="BA6" s="35" t="str">
        <f t="shared" si="6"/>
        <v>-</v>
      </c>
      <c r="BB6" s="35" t="str">
        <f t="shared" si="6"/>
        <v>-</v>
      </c>
      <c r="BC6" s="35" t="str">
        <f t="shared" si="6"/>
        <v>-</v>
      </c>
      <c r="BD6" s="35">
        <f t="shared" si="6"/>
        <v>78.45</v>
      </c>
      <c r="BE6" s="34" t="str">
        <f>IF(BE7="","",IF(BE7="-","【-】","【"&amp;SUBSTITUTE(TEXT(BE7,"#,##0.00"),"-","△")&amp;"】"))</f>
        <v>【66.41】</v>
      </c>
      <c r="BF6" s="35" t="str">
        <f>IF(BF7="",NA(),BF7)</f>
        <v>-</v>
      </c>
      <c r="BG6" s="35" t="str">
        <f t="shared" ref="BG6:BO6" si="7">IF(BG7="",NA(),BG7)</f>
        <v>-</v>
      </c>
      <c r="BH6" s="35" t="str">
        <f t="shared" si="7"/>
        <v>-</v>
      </c>
      <c r="BI6" s="35" t="str">
        <f t="shared" si="7"/>
        <v>-</v>
      </c>
      <c r="BJ6" s="35">
        <f t="shared" si="7"/>
        <v>1328.2</v>
      </c>
      <c r="BK6" s="35" t="str">
        <f t="shared" si="7"/>
        <v>-</v>
      </c>
      <c r="BL6" s="35" t="str">
        <f t="shared" si="7"/>
        <v>-</v>
      </c>
      <c r="BM6" s="35" t="str">
        <f t="shared" si="7"/>
        <v>-</v>
      </c>
      <c r="BN6" s="35" t="str">
        <f t="shared" si="7"/>
        <v>-</v>
      </c>
      <c r="BO6" s="35">
        <f t="shared" si="7"/>
        <v>799.41</v>
      </c>
      <c r="BP6" s="34" t="str">
        <f>IF(BP7="","",IF(BP7="-","【-】","【"&amp;SUBSTITUTE(TEXT(BP7,"#,##0.00"),"-","△")&amp;"】"))</f>
        <v>【707.33】</v>
      </c>
      <c r="BQ6" s="35" t="str">
        <f>IF(BQ7="",NA(),BQ7)</f>
        <v>-</v>
      </c>
      <c r="BR6" s="35" t="str">
        <f t="shared" ref="BR6:BZ6" si="8">IF(BR7="",NA(),BR7)</f>
        <v>-</v>
      </c>
      <c r="BS6" s="35" t="str">
        <f t="shared" si="8"/>
        <v>-</v>
      </c>
      <c r="BT6" s="35" t="str">
        <f t="shared" si="8"/>
        <v>-</v>
      </c>
      <c r="BU6" s="35">
        <f t="shared" si="8"/>
        <v>93.08</v>
      </c>
      <c r="BV6" s="35" t="str">
        <f t="shared" si="8"/>
        <v>-</v>
      </c>
      <c r="BW6" s="35" t="str">
        <f t="shared" si="8"/>
        <v>-</v>
      </c>
      <c r="BX6" s="35" t="str">
        <f t="shared" si="8"/>
        <v>-</v>
      </c>
      <c r="BY6" s="35" t="str">
        <f t="shared" si="8"/>
        <v>-</v>
      </c>
      <c r="BZ6" s="35">
        <f t="shared" si="8"/>
        <v>96.54</v>
      </c>
      <c r="CA6" s="34" t="str">
        <f>IF(CA7="","",IF(CA7="-","【-】","【"&amp;SUBSTITUTE(TEXT(CA7,"#,##0.00"),"-","△")&amp;"】"))</f>
        <v>【101.26】</v>
      </c>
      <c r="CB6" s="35" t="str">
        <f>IF(CB7="",NA(),CB7)</f>
        <v>-</v>
      </c>
      <c r="CC6" s="35" t="str">
        <f t="shared" ref="CC6:CK6" si="9">IF(CC7="",NA(),CC7)</f>
        <v>-</v>
      </c>
      <c r="CD6" s="35" t="str">
        <f t="shared" si="9"/>
        <v>-</v>
      </c>
      <c r="CE6" s="35" t="str">
        <f t="shared" si="9"/>
        <v>-</v>
      </c>
      <c r="CF6" s="35">
        <f t="shared" si="9"/>
        <v>157.97999999999999</v>
      </c>
      <c r="CG6" s="35" t="str">
        <f t="shared" si="9"/>
        <v>-</v>
      </c>
      <c r="CH6" s="35" t="str">
        <f t="shared" si="9"/>
        <v>-</v>
      </c>
      <c r="CI6" s="35" t="str">
        <f t="shared" si="9"/>
        <v>-</v>
      </c>
      <c r="CJ6" s="35" t="str">
        <f t="shared" si="9"/>
        <v>-</v>
      </c>
      <c r="CK6" s="35">
        <f t="shared" si="9"/>
        <v>162.81</v>
      </c>
      <c r="CL6" s="34" t="str">
        <f>IF(CL7="","",IF(CL7="-","【-】","【"&amp;SUBSTITUTE(TEXT(CL7,"#,##0.00"),"-","△")&amp;"】"))</f>
        <v>【136.39】</v>
      </c>
      <c r="CM6" s="35" t="str">
        <f>IF(CM7="",NA(),CM7)</f>
        <v>-</v>
      </c>
      <c r="CN6" s="35" t="str">
        <f t="shared" ref="CN6:CV6" si="10">IF(CN7="",NA(),CN7)</f>
        <v>-</v>
      </c>
      <c r="CO6" s="35" t="str">
        <f t="shared" si="10"/>
        <v>-</v>
      </c>
      <c r="CP6" s="35" t="str">
        <f t="shared" si="10"/>
        <v>-</v>
      </c>
      <c r="CQ6" s="35">
        <f t="shared" si="10"/>
        <v>50.57</v>
      </c>
      <c r="CR6" s="35" t="str">
        <f t="shared" si="10"/>
        <v>-</v>
      </c>
      <c r="CS6" s="35" t="str">
        <f t="shared" si="10"/>
        <v>-</v>
      </c>
      <c r="CT6" s="35" t="str">
        <f t="shared" si="10"/>
        <v>-</v>
      </c>
      <c r="CU6" s="35" t="str">
        <f t="shared" si="10"/>
        <v>-</v>
      </c>
      <c r="CV6" s="35">
        <f t="shared" si="10"/>
        <v>64.959999999999994</v>
      </c>
      <c r="CW6" s="34" t="str">
        <f>IF(CW7="","",IF(CW7="-","【-】","【"&amp;SUBSTITUTE(TEXT(CW7,"#,##0.00"),"-","△")&amp;"】"))</f>
        <v>【60.13】</v>
      </c>
      <c r="CX6" s="35" t="str">
        <f>IF(CX7="",NA(),CX7)</f>
        <v>-</v>
      </c>
      <c r="CY6" s="35" t="str">
        <f t="shared" ref="CY6:DG6" si="11">IF(CY7="",NA(),CY7)</f>
        <v>-</v>
      </c>
      <c r="CZ6" s="35" t="str">
        <f t="shared" si="11"/>
        <v>-</v>
      </c>
      <c r="DA6" s="35" t="str">
        <f t="shared" si="11"/>
        <v>-</v>
      </c>
      <c r="DB6" s="35">
        <f t="shared" si="11"/>
        <v>81.319999999999993</v>
      </c>
      <c r="DC6" s="35" t="str">
        <f t="shared" si="11"/>
        <v>-</v>
      </c>
      <c r="DD6" s="35" t="str">
        <f t="shared" si="11"/>
        <v>-</v>
      </c>
      <c r="DE6" s="35" t="str">
        <f t="shared" si="11"/>
        <v>-</v>
      </c>
      <c r="DF6" s="35" t="str">
        <f t="shared" si="11"/>
        <v>-</v>
      </c>
      <c r="DG6" s="35">
        <f t="shared" si="11"/>
        <v>92.3</v>
      </c>
      <c r="DH6" s="34" t="str">
        <f>IF(DH7="","",IF(DH7="-","【-】","【"&amp;SUBSTITUTE(TEXT(DH7,"#,##0.00"),"-","△")&amp;"】"))</f>
        <v>【95.06】</v>
      </c>
      <c r="DI6" s="35" t="str">
        <f>IF(DI7="",NA(),DI7)</f>
        <v>-</v>
      </c>
      <c r="DJ6" s="35" t="str">
        <f t="shared" ref="DJ6:DR6" si="12">IF(DJ7="",NA(),DJ7)</f>
        <v>-</v>
      </c>
      <c r="DK6" s="35" t="str">
        <f t="shared" si="12"/>
        <v>-</v>
      </c>
      <c r="DL6" s="35" t="str">
        <f t="shared" si="12"/>
        <v>-</v>
      </c>
      <c r="DM6" s="35">
        <f t="shared" si="12"/>
        <v>4.62</v>
      </c>
      <c r="DN6" s="35" t="str">
        <f t="shared" si="12"/>
        <v>-</v>
      </c>
      <c r="DO6" s="35" t="str">
        <f t="shared" si="12"/>
        <v>-</v>
      </c>
      <c r="DP6" s="35" t="str">
        <f t="shared" si="12"/>
        <v>-</v>
      </c>
      <c r="DQ6" s="35" t="str">
        <f t="shared" si="12"/>
        <v>-</v>
      </c>
      <c r="DR6" s="35">
        <f t="shared" si="12"/>
        <v>25.61</v>
      </c>
      <c r="DS6" s="34" t="str">
        <f>IF(DS7="","",IF(DS7="-","【-】","【"&amp;SUBSTITUTE(TEXT(DS7,"#,##0.00"),"-","△")&amp;"】"))</f>
        <v>【38.13】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1.07</v>
      </c>
      <c r="ED6" s="34" t="str">
        <f>IF(ED7="","",IF(ED7="-","【-】","【"&amp;SUBSTITUTE(TEXT(ED7,"#,##0.00"),"-","△")&amp;"】"))</f>
        <v>【5.37】</v>
      </c>
      <c r="EE6" s="35" t="str">
        <f>IF(EE7="",NA(),EE7)</f>
        <v>-</v>
      </c>
      <c r="EF6" s="35" t="str">
        <f t="shared" ref="EF6:EN6" si="14">IF(EF7="",NA(),EF7)</f>
        <v>-</v>
      </c>
      <c r="EG6" s="35" t="str">
        <f t="shared" si="14"/>
        <v>-</v>
      </c>
      <c r="EH6" s="35" t="str">
        <f t="shared" si="14"/>
        <v>-</v>
      </c>
      <c r="EI6" s="35">
        <f t="shared" si="14"/>
        <v>0.14000000000000001</v>
      </c>
      <c r="EJ6" s="35" t="str">
        <f t="shared" si="14"/>
        <v>-</v>
      </c>
      <c r="EK6" s="35" t="str">
        <f t="shared" si="14"/>
        <v>-</v>
      </c>
      <c r="EL6" s="35" t="str">
        <f t="shared" si="14"/>
        <v>-</v>
      </c>
      <c r="EM6" s="35" t="str">
        <f t="shared" si="14"/>
        <v>-</v>
      </c>
      <c r="EN6" s="35">
        <f t="shared" si="14"/>
        <v>0.13</v>
      </c>
      <c r="EO6" s="34" t="str">
        <f>IF(EO7="","",IF(EO7="-","【-】","【"&amp;SUBSTITUTE(TEXT(EO7,"#,##0.00"),"-","△")&amp;"】"))</f>
        <v>【0.23】</v>
      </c>
    </row>
    <row r="7" spans="1:148" s="36" customFormat="1" x14ac:dyDescent="0.2">
      <c r="A7" s="28"/>
      <c r="B7" s="37">
        <v>2017</v>
      </c>
      <c r="C7" s="37">
        <v>452025</v>
      </c>
      <c r="D7" s="37">
        <v>46</v>
      </c>
      <c r="E7" s="37">
        <v>17</v>
      </c>
      <c r="F7" s="37">
        <v>1</v>
      </c>
      <c r="G7" s="37">
        <v>0</v>
      </c>
      <c r="H7" s="37" t="s">
        <v>108</v>
      </c>
      <c r="I7" s="37" t="s">
        <v>109</v>
      </c>
      <c r="J7" s="37" t="s">
        <v>110</v>
      </c>
      <c r="K7" s="37" t="s">
        <v>111</v>
      </c>
      <c r="L7" s="37" t="s">
        <v>112</v>
      </c>
      <c r="M7" s="37" t="s">
        <v>113</v>
      </c>
      <c r="N7" s="38" t="s">
        <v>114</v>
      </c>
      <c r="O7" s="38">
        <v>53.14</v>
      </c>
      <c r="P7" s="38">
        <v>43.58</v>
      </c>
      <c r="Q7" s="38">
        <v>85.08</v>
      </c>
      <c r="R7" s="38">
        <v>2793</v>
      </c>
      <c r="S7" s="38">
        <v>166409</v>
      </c>
      <c r="T7" s="38">
        <v>653.36</v>
      </c>
      <c r="U7" s="38">
        <v>254.7</v>
      </c>
      <c r="V7" s="38">
        <v>72010</v>
      </c>
      <c r="W7" s="38">
        <v>22.24</v>
      </c>
      <c r="X7" s="38">
        <v>3237.86</v>
      </c>
      <c r="Y7" s="38" t="s">
        <v>114</v>
      </c>
      <c r="Z7" s="38" t="s">
        <v>114</v>
      </c>
      <c r="AA7" s="38" t="s">
        <v>114</v>
      </c>
      <c r="AB7" s="38" t="s">
        <v>114</v>
      </c>
      <c r="AC7" s="38">
        <v>102.82</v>
      </c>
      <c r="AD7" s="38" t="s">
        <v>114</v>
      </c>
      <c r="AE7" s="38" t="s">
        <v>114</v>
      </c>
      <c r="AF7" s="38" t="s">
        <v>114</v>
      </c>
      <c r="AG7" s="38" t="s">
        <v>114</v>
      </c>
      <c r="AH7" s="38">
        <v>108.03</v>
      </c>
      <c r="AI7" s="38">
        <v>108.8</v>
      </c>
      <c r="AJ7" s="38" t="s">
        <v>114</v>
      </c>
      <c r="AK7" s="38" t="s">
        <v>114</v>
      </c>
      <c r="AL7" s="38" t="s">
        <v>114</v>
      </c>
      <c r="AM7" s="38" t="s">
        <v>114</v>
      </c>
      <c r="AN7" s="38">
        <v>0</v>
      </c>
      <c r="AO7" s="38" t="s">
        <v>114</v>
      </c>
      <c r="AP7" s="38" t="s">
        <v>114</v>
      </c>
      <c r="AQ7" s="38" t="s">
        <v>114</v>
      </c>
      <c r="AR7" s="38" t="s">
        <v>114</v>
      </c>
      <c r="AS7" s="38">
        <v>13.55</v>
      </c>
      <c r="AT7" s="38">
        <v>4.2699999999999996</v>
      </c>
      <c r="AU7" s="38" t="s">
        <v>114</v>
      </c>
      <c r="AV7" s="38" t="s">
        <v>114</v>
      </c>
      <c r="AW7" s="38" t="s">
        <v>114</v>
      </c>
      <c r="AX7" s="38" t="s">
        <v>114</v>
      </c>
      <c r="AY7" s="38">
        <v>44.42</v>
      </c>
      <c r="AZ7" s="38" t="s">
        <v>114</v>
      </c>
      <c r="BA7" s="38" t="s">
        <v>114</v>
      </c>
      <c r="BB7" s="38" t="s">
        <v>114</v>
      </c>
      <c r="BC7" s="38" t="s">
        <v>114</v>
      </c>
      <c r="BD7" s="38">
        <v>78.45</v>
      </c>
      <c r="BE7" s="38">
        <v>66.41</v>
      </c>
      <c r="BF7" s="38" t="s">
        <v>114</v>
      </c>
      <c r="BG7" s="38" t="s">
        <v>114</v>
      </c>
      <c r="BH7" s="38" t="s">
        <v>114</v>
      </c>
      <c r="BI7" s="38" t="s">
        <v>114</v>
      </c>
      <c r="BJ7" s="38">
        <v>1328.2</v>
      </c>
      <c r="BK7" s="38" t="s">
        <v>114</v>
      </c>
      <c r="BL7" s="38" t="s">
        <v>114</v>
      </c>
      <c r="BM7" s="38" t="s">
        <v>114</v>
      </c>
      <c r="BN7" s="38" t="s">
        <v>114</v>
      </c>
      <c r="BO7" s="38">
        <v>799.41</v>
      </c>
      <c r="BP7" s="38">
        <v>707.33</v>
      </c>
      <c r="BQ7" s="38" t="s">
        <v>114</v>
      </c>
      <c r="BR7" s="38" t="s">
        <v>114</v>
      </c>
      <c r="BS7" s="38" t="s">
        <v>114</v>
      </c>
      <c r="BT7" s="38" t="s">
        <v>114</v>
      </c>
      <c r="BU7" s="38">
        <v>93.08</v>
      </c>
      <c r="BV7" s="38" t="s">
        <v>114</v>
      </c>
      <c r="BW7" s="38" t="s">
        <v>114</v>
      </c>
      <c r="BX7" s="38" t="s">
        <v>114</v>
      </c>
      <c r="BY7" s="38" t="s">
        <v>114</v>
      </c>
      <c r="BZ7" s="38">
        <v>96.54</v>
      </c>
      <c r="CA7" s="38">
        <v>101.26</v>
      </c>
      <c r="CB7" s="38" t="s">
        <v>114</v>
      </c>
      <c r="CC7" s="38" t="s">
        <v>114</v>
      </c>
      <c r="CD7" s="38" t="s">
        <v>114</v>
      </c>
      <c r="CE7" s="38" t="s">
        <v>114</v>
      </c>
      <c r="CF7" s="38">
        <v>157.97999999999999</v>
      </c>
      <c r="CG7" s="38" t="s">
        <v>114</v>
      </c>
      <c r="CH7" s="38" t="s">
        <v>114</v>
      </c>
      <c r="CI7" s="38" t="s">
        <v>114</v>
      </c>
      <c r="CJ7" s="38" t="s">
        <v>114</v>
      </c>
      <c r="CK7" s="38">
        <v>162.81</v>
      </c>
      <c r="CL7" s="38">
        <v>136.38999999999999</v>
      </c>
      <c r="CM7" s="38" t="s">
        <v>114</v>
      </c>
      <c r="CN7" s="38" t="s">
        <v>114</v>
      </c>
      <c r="CO7" s="38" t="s">
        <v>114</v>
      </c>
      <c r="CP7" s="38" t="s">
        <v>114</v>
      </c>
      <c r="CQ7" s="38">
        <v>50.57</v>
      </c>
      <c r="CR7" s="38" t="s">
        <v>114</v>
      </c>
      <c r="CS7" s="38" t="s">
        <v>114</v>
      </c>
      <c r="CT7" s="38" t="s">
        <v>114</v>
      </c>
      <c r="CU7" s="38" t="s">
        <v>114</v>
      </c>
      <c r="CV7" s="38">
        <v>64.959999999999994</v>
      </c>
      <c r="CW7" s="38">
        <v>60.13</v>
      </c>
      <c r="CX7" s="38" t="s">
        <v>114</v>
      </c>
      <c r="CY7" s="38" t="s">
        <v>114</v>
      </c>
      <c r="CZ7" s="38" t="s">
        <v>114</v>
      </c>
      <c r="DA7" s="38" t="s">
        <v>114</v>
      </c>
      <c r="DB7" s="38">
        <v>81.319999999999993</v>
      </c>
      <c r="DC7" s="38" t="s">
        <v>114</v>
      </c>
      <c r="DD7" s="38" t="s">
        <v>114</v>
      </c>
      <c r="DE7" s="38" t="s">
        <v>114</v>
      </c>
      <c r="DF7" s="38" t="s">
        <v>114</v>
      </c>
      <c r="DG7" s="38">
        <v>92.3</v>
      </c>
      <c r="DH7" s="38">
        <v>95.06</v>
      </c>
      <c r="DI7" s="38" t="s">
        <v>114</v>
      </c>
      <c r="DJ7" s="38" t="s">
        <v>114</v>
      </c>
      <c r="DK7" s="38" t="s">
        <v>114</v>
      </c>
      <c r="DL7" s="38" t="s">
        <v>114</v>
      </c>
      <c r="DM7" s="38">
        <v>4.62</v>
      </c>
      <c r="DN7" s="38" t="s">
        <v>114</v>
      </c>
      <c r="DO7" s="38" t="s">
        <v>114</v>
      </c>
      <c r="DP7" s="38" t="s">
        <v>114</v>
      </c>
      <c r="DQ7" s="38" t="s">
        <v>114</v>
      </c>
      <c r="DR7" s="38">
        <v>25.61</v>
      </c>
      <c r="DS7" s="38">
        <v>38.130000000000003</v>
      </c>
      <c r="DT7" s="38" t="s">
        <v>114</v>
      </c>
      <c r="DU7" s="38" t="s">
        <v>114</v>
      </c>
      <c r="DV7" s="38" t="s">
        <v>114</v>
      </c>
      <c r="DW7" s="38" t="s">
        <v>114</v>
      </c>
      <c r="DX7" s="38">
        <v>0</v>
      </c>
      <c r="DY7" s="38" t="s">
        <v>114</v>
      </c>
      <c r="DZ7" s="38" t="s">
        <v>114</v>
      </c>
      <c r="EA7" s="38" t="s">
        <v>114</v>
      </c>
      <c r="EB7" s="38" t="s">
        <v>114</v>
      </c>
      <c r="EC7" s="38">
        <v>1.07</v>
      </c>
      <c r="ED7" s="38">
        <v>5.37</v>
      </c>
      <c r="EE7" s="38" t="s">
        <v>114</v>
      </c>
      <c r="EF7" s="38" t="s">
        <v>114</v>
      </c>
      <c r="EG7" s="38" t="s">
        <v>114</v>
      </c>
      <c r="EH7" s="38" t="s">
        <v>114</v>
      </c>
      <c r="EI7" s="38">
        <v>0.14000000000000001</v>
      </c>
      <c r="EJ7" s="38" t="s">
        <v>114</v>
      </c>
      <c r="EK7" s="38" t="s">
        <v>114</v>
      </c>
      <c r="EL7" s="38" t="s">
        <v>114</v>
      </c>
      <c r="EM7" s="38" t="s">
        <v>114</v>
      </c>
      <c r="EN7" s="38">
        <v>0.13</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2019-01-31T01:01:49Z</cp:lastPrinted>
  <dcterms:created xsi:type="dcterms:W3CDTF">2018-12-03T08:51:53Z</dcterms:created>
  <dcterms:modified xsi:type="dcterms:W3CDTF">2019-02-20T09:03:51Z</dcterms:modified>
  <cp:category/>
</cp:coreProperties>
</file>