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P:\管理係　ファイリング\④財務管理\経営比較分析表\H30\②提出\"/>
    </mc:Choice>
  </mc:AlternateContent>
  <xr:revisionPtr revIDLastSave="0" documentId="10_ncr:8100000_{7B5D1974-FF6E-43E7-8326-A85BD0F25E5C}" xr6:coauthVersionLast="34" xr6:coauthVersionMax="34" xr10:uidLastSave="{00000000-0000-0000-0000-000000000000}"/>
  <workbookProtection workbookAlgorithmName="SHA-512" workbookHashValue="jH1xYCQwo+f/RQkcPGbTaYCzkoMedlTqamvbl7EXqd7NtA8PL5Liu1CGg/gXtAOalzeYuefLQ5XCfynci4Xfqw==" workbookSaltValue="/lF722bF4UR3HC1KGTGO5A==" workbookSpinCount="100000" lockStructure="1"/>
  <bookViews>
    <workbookView xWindow="0" yWindow="0" windowWidth="20490" windowHeight="760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<sst xmlns="http://schemas.openxmlformats.org/spreadsheetml/2006/main" count="235" uniqueCount="123">
  <si>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</si>
  <si>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</si>
  <si>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</si>
  <si>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</si>
  <si>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</si>
  <si>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</si>
  <si>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</si>
  <si>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</si>
  <si>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</si>
  <si>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</si>
  <si>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</si>
  <si>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</si>
  <si>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</si>
  <si>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</si>
  <si>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</si>
  <si>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</si>
  <si>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</si>
  <si>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</si>
  <si>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</si>
  <si>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</si>
  <si>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</si>
  <si>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</si>
  <si>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</si>
  <si>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</si>
  <si>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</si>
  <si>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</si>
  <si>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</si>
  <si>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</si>
  <si>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</si>
  <si>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</si>
  <si>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</si>
  <si>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</si>
  <si>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</si>
  <si>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</si>
  <si>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</si>
  <si>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</si>
  <si>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</si>
  <si>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</si>
  <si>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</si>
  <si>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</si>
  <si>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</si>
  <si>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</si>
  <si>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</si>
  <si>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</si>
  <si>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</si>
  <si>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</si>
  <si>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</si>
  <si>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</si>
  <si>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</si>
  <si>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</si>
  <si>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</si>
  <si>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</si>
  <si>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</si>
  <si>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</si>
  <si>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</si>
  <si>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</si>
  <si>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</si>
  <si>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</si>
  <si>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</si>
  <si>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</si>
  <si>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</si>
  <si>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</si>
  <si>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</si>
  <si>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</si>
  <si>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</si>
  <si>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</si>
  <si>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</si>
  <si>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</si>
  <si>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</si>
  <si>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</si>
  <si>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</si>
  <si>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</si>
  <si>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</si>
  <si>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</si>
  <si>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</si>
  <si>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</si>
  <si>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</si>
  <si>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</si>
  <si>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</si>
  <si>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</si>
  <si>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</si>
  <si>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</si>
  <si>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</si>
  <si>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</si>
  <si>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</si>
  <si>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</si>
  <si>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</si>
  <si>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</si>
  <si>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</si>
  <si>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</si>
  <si>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</si>
  <si>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</si>
  <si>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</si>
  <si>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</si>
  <si>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</si>
  <si>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</si>
  <si>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</si>
  <si>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</si>
  <si>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</si>
  <si>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</si>
  <si>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</si>
  <si>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</si>
  <si>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</si>
  <si>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</si>
  <si>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</si>
  <si>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</si>
  <si>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</si>
  <si>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</si>
  <si>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</si>
  <si>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</si>
  <si>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</si>
  <si>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</si>
  <si>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</si>
  <si>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</si>
  <si>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</si>
  <si>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</si>
  <si>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</si>
  <si>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</si>
  <si>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</si>
  <si>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</si>
  <si>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・単年度の収支は黒字を維持しており、累積欠損金も発生していません。また、経常収支率も100％以上を維持していますので、比較的経営の健全性は保たれています。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企業債残高対事業規模比率は、使用料収入に対する企業債残高の割合を表しており、平均値を上回っています。これは建設改良の財源を他団体より企業債に依存している状態を示していますが、現在、排水施設の整備を行っていることが要因で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区域内の人口が少ないため、有収水量が少なくなっていることが要因です。
・水洗化率については、平均値を上回っています。今後も継続的個別訪問や啓発活動等による水洗化率の更なる向上に努め、有収水量増加を図ります。</t>
  </si>
  <si>
    <t>　老朽化の度合を示す管渠老朽化率については、平均値を上回っています。法定耐用年数を経過した管渠を多く保有しており、施設老朽化の問題を抱えています。
　このことは、更新財源の使用料等の収入が不足していることが要因となっています。今後も限られた財源の中で優先順位をつけ、計画的な更新を行う必要があります。</t>
  </si>
  <si>
    <t>　現行の使用料で賄えていない経費については、一般会計からの繰入金に依存している状況です。今後の人口減少と老朽施設の更新増に対応し、継続的なサービスを提供するためには、更新計画・使用料の見直し等、経営の改善に取り組む必要があります。なお、経営戦略については平成２８年度に策定済みです。</t>
    <rPh sb="118" eb="120">
      <t>ケイエイ</t>
    </rPh>
    <rPh sb="120" eb="122">
      <t>センリャク</t>
    </rPh>
    <rPh sb="127" eb="129">
      <t>ヘイセイ</t>
    </rPh>
    <rPh sb="131" eb="133">
      <t>ネンド</t>
    </rPh>
    <rPh sb="134" eb="136">
      <t>サクテイ</t>
    </rPh>
    <rPh sb="136" eb="137">
      <t>ズ</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</si>
</sst>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B9DBA0B4-A948-4AC2-943B-3AAB48BF01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0.09</c:v>
                </c:pt>
                <c:pt idx="1">
                  <c:v>0.03</c:v>
                </c:pt>
                <c:pt idx="2">
                  <c:v>0.11</c:v>
                </c:pt>
                <c:pt idx="3">
                  <c:v>0.04</c:v>
                </c:pt>
                <c:pt idx="4">
                  <c:v>0.04</c:v>
                </c:pt>
              </c:numCache>
            </c:numRef>
          </c:val>
          <c:extLst>
            <c:ext xmlns:c16="http://schemas.microsoft.com/office/drawing/2014/chart" uri="{C3380CC4-5D6E-409C-BE32-E72D297353CC}">
              <c16:uniqueId val="{00000000-E61D-4A23-B56F-3CF80A2D9C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E61D-4A23-B56F-3CF80A2D9C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58.31</c:v>
                </c:pt>
                <c:pt idx="1">
                  <c:v>59.03</c:v>
                </c:pt>
                <c:pt idx="2">
                  <c:v>59.51</c:v>
                </c:pt>
                <c:pt idx="3">
                  <c:v>60.36</c:v>
                </c:pt>
                <c:pt idx="4">
                  <c:v>59.19</c:v>
                </c:pt>
              </c:numCache>
            </c:numRef>
          </c:val>
          <c:extLst>
            <c:ext xmlns:c16="http://schemas.microsoft.com/office/drawing/2014/chart" uri="{C3380CC4-5D6E-409C-BE32-E72D297353CC}">
              <c16:uniqueId val="{00000000-FC9C-4917-950C-7F591F7A55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FC9C-4917-950C-7F591F7A55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91.68</c:v>
                </c:pt>
                <c:pt idx="1">
                  <c:v>92.92</c:v>
                </c:pt>
                <c:pt idx="2">
                  <c:v>94</c:v>
                </c:pt>
                <c:pt idx="3">
                  <c:v>95.08</c:v>
                </c:pt>
                <c:pt idx="4">
                  <c:v>96.42</c:v>
                </c:pt>
              </c:numCache>
            </c:numRef>
          </c:val>
          <c:extLst>
            <c:ext xmlns:c16="http://schemas.microsoft.com/office/drawing/2014/chart" uri="{C3380CC4-5D6E-409C-BE32-E72D297353CC}">
              <c16:uniqueId val="{00000000-1883-4CC1-B172-D2EEE299CE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1883-4CC1-B172-D2EEE299CE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104.64</c:v>
                </c:pt>
                <c:pt idx="1">
                  <c:v>101.34</c:v>
                </c:pt>
                <c:pt idx="2">
                  <c:v>100.75</c:v>
                </c:pt>
                <c:pt idx="3">
                  <c:v>101.71</c:v>
                </c:pt>
                <c:pt idx="4">
                  <c:v>100.95</c:v>
                </c:pt>
              </c:numCache>
            </c:numRef>
          </c:val>
          <c:extLst>
            <c:ext xmlns:c16="http://schemas.microsoft.com/office/drawing/2014/chart" uri="{C3380CC4-5D6E-409C-BE32-E72D297353CC}">
              <c16:uniqueId val="{00000000-0302-47D0-925E-AE2A0F6DC6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c:ext xmlns:c16="http://schemas.microsoft.com/office/drawing/2014/chart" uri="{C3380CC4-5D6E-409C-BE32-E72D297353CC}">
              <c16:uniqueId val="{00000001-0302-47D0-925E-AE2A0F6DC6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12.09</c:v>
                </c:pt>
                <c:pt idx="1">
                  <c:v>22.9</c:v>
                </c:pt>
                <c:pt idx="2">
                  <c:v>25.09</c:v>
                </c:pt>
                <c:pt idx="3">
                  <c:v>27.34</c:v>
                </c:pt>
                <c:pt idx="4">
                  <c:v>29.55</c:v>
                </c:pt>
              </c:numCache>
            </c:numRef>
          </c:val>
          <c:extLst>
            <c:ext xmlns:c16="http://schemas.microsoft.com/office/drawing/2014/chart" uri="{C3380CC4-5D6E-409C-BE32-E72D297353CC}">
              <c16:uniqueId val="{00000000-D0A5-4469-B087-68AED5484B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c:ext xmlns:c16="http://schemas.microsoft.com/office/drawing/2014/chart" uri="{C3380CC4-5D6E-409C-BE32-E72D297353CC}">
              <c16:uniqueId val="{00000001-D0A5-4469-B087-68AED5484B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4.8499999999999996</c:v>
                </c:pt>
                <c:pt idx="1">
                  <c:v>5.57</c:v>
                </c:pt>
                <c:pt idx="2">
                  <c:v>6.32</c:v>
                </c:pt>
                <c:pt idx="3">
                  <c:v>6.71</c:v>
                </c:pt>
                <c:pt idx="4">
                  <c:v>8.0500000000000007</c:v>
                </c:pt>
              </c:numCache>
            </c:numRef>
          </c:val>
          <c:extLst>
            <c:ext xmlns:c16="http://schemas.microsoft.com/office/drawing/2014/chart" uri="{C3380CC4-5D6E-409C-BE32-E72D297353CC}">
              <c16:uniqueId val="{00000000-CA23-4476-8A10-76186A401A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c:ext xmlns:c16="http://schemas.microsoft.com/office/drawing/2014/chart" uri="{C3380CC4-5D6E-409C-BE32-E72D297353CC}">
              <c16:uniqueId val="{00000001-CA23-4476-8A10-76186A401A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A-4A24-B68D-7B2C625E0B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c:ext xmlns:c16="http://schemas.microsoft.com/office/drawing/2014/chart" uri="{C3380CC4-5D6E-409C-BE32-E72D297353CC}">
              <c16:uniqueId val="{00000001-881A-4A24-B68D-7B2C625E0B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158.63999999999999</c:v>
                </c:pt>
                <c:pt idx="1">
                  <c:v>36.4</c:v>
                </c:pt>
                <c:pt idx="2">
                  <c:v>29.35</c:v>
                </c:pt>
                <c:pt idx="3">
                  <c:v>38.51</c:v>
                </c:pt>
                <c:pt idx="4">
                  <c:v>50.36</c:v>
                </c:pt>
              </c:numCache>
            </c:numRef>
          </c:val>
          <c:extLst>
            <c:ext xmlns:c16="http://schemas.microsoft.com/office/drawing/2014/chart" uri="{C3380CC4-5D6E-409C-BE32-E72D297353CC}">
              <c16:uniqueId val="{00000000-0ADD-452F-A6D7-2472AAB181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c:ext xmlns:c16="http://schemas.microsoft.com/office/drawing/2014/chart" uri="{C3380CC4-5D6E-409C-BE32-E72D297353CC}">
              <c16:uniqueId val="{00000001-0ADD-452F-A6D7-2472AAB181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1451.27</c:v>
                </c:pt>
                <c:pt idx="1">
                  <c:v>1493.86</c:v>
                </c:pt>
                <c:pt idx="2">
                  <c:v>1478.3</c:v>
                </c:pt>
                <c:pt idx="3">
                  <c:v>972.89</c:v>
                </c:pt>
                <c:pt idx="4">
                  <c:v>947.34</c:v>
                </c:pt>
              </c:numCache>
            </c:numRef>
          </c:val>
          <c:extLst>
            <c:ext xmlns:c16="http://schemas.microsoft.com/office/drawing/2014/chart" uri="{C3380CC4-5D6E-409C-BE32-E72D297353CC}">
              <c16:uniqueId val="{00000000-A2F7-42E3-A3E7-20C809DAC9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A2F7-42E3-A3E7-20C809DAC9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98.35</c:v>
                </c:pt>
                <c:pt idx="1">
                  <c:v>97.64</c:v>
                </c:pt>
                <c:pt idx="2">
                  <c:v>99.84</c:v>
                </c:pt>
                <c:pt idx="3">
                  <c:v>98.14</c:v>
                </c:pt>
                <c:pt idx="4">
                  <c:v>98.17</c:v>
                </c:pt>
              </c:numCache>
            </c:numRef>
          </c:val>
          <c:extLst>
            <c:ext xmlns:c16="http://schemas.microsoft.com/office/drawing/2014/chart" uri="{C3380CC4-5D6E-409C-BE32-E72D297353CC}">
              <c16:uniqueId val="{00000000-5843-4B56-B2F6-0EF1AB8540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5843-4B56-B2F6-0EF1AB8540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150.52000000000001</c:v>
                </c:pt>
                <c:pt idx="1">
                  <c:v>150.13999999999999</c:v>
                </c:pt>
                <c:pt idx="2">
                  <c:v>148.05000000000001</c:v>
                </c:pt>
                <c:pt idx="3">
                  <c:v>149.82</c:v>
                </c:pt>
                <c:pt idx="4">
                  <c:v>150</c:v>
                </c:pt>
              </c:numCache>
            </c:numRef>
          </c:val>
          <c:extLst>
            <c:ext xmlns:c16="http://schemas.microsoft.com/office/drawing/2014/chart" uri="{C3380CC4-5D6E-409C-BE32-E72D297353CC}">
              <c16:uniqueId val="{00000000-15B1-421C-BB18-A8E0FEFC21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15B1-421C-BB18-A8E0FEFC21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4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宮崎県　延岡市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125244</v>
      </c>
      <c r="AM8" s="50"/>
      <c r="AN8" s="50"/>
      <c r="AO8" s="50"/>
      <c r="AP8" s="50"/>
      <c r="AQ8" s="50"/>
      <c r="AR8" s="50"/>
      <c r="AS8" s="50"/>
      <c r="AT8" s="45">
        <f>データ!T6</f>
        <v>868.02</v>
      </c>
      <c r="AU8" s="45"/>
      <c r="AV8" s="45"/>
      <c r="AW8" s="45"/>
      <c r="AX8" s="45"/>
      <c r="AY8" s="45"/>
      <c r="AZ8" s="45"/>
      <c r="BA8" s="45"/>
      <c r="BB8" s="45">
        <f>データ!U6</f>
        <v>144.29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46.21</v>
      </c>
      <c r="J10" s="45"/>
      <c r="K10" s="45"/>
      <c r="L10" s="45"/>
      <c r="M10" s="45"/>
      <c r="N10" s="45"/>
      <c r="O10" s="45"/>
      <c r="P10" s="45">
        <f>データ!P6</f>
        <v>71.59</v>
      </c>
      <c r="Q10" s="45"/>
      <c r="R10" s="45"/>
      <c r="S10" s="45"/>
      <c r="T10" s="45"/>
      <c r="U10" s="45"/>
      <c r="V10" s="45"/>
      <c r="W10" s="45">
        <f>データ!Q6</f>
        <v>75.010000000000005</v>
      </c>
      <c r="X10" s="45"/>
      <c r="Y10" s="45"/>
      <c r="Z10" s="45"/>
      <c r="AA10" s="45"/>
      <c r="AB10" s="45"/>
      <c r="AC10" s="45"/>
      <c r="AD10" s="50">
        <f>データ!R6</f>
        <v>2571</v>
      </c>
      <c r="AE10" s="50"/>
      <c r="AF10" s="50"/>
      <c r="AG10" s="50"/>
      <c r="AH10" s="50"/>
      <c r="AI10" s="50"/>
      <c r="AJ10" s="50"/>
      <c r="AK10" s="2"/>
      <c r="AL10" s="50">
        <f>データ!V6</f>
        <v>88882</v>
      </c>
      <c r="AM10" s="50"/>
      <c r="AN10" s="50"/>
      <c r="AO10" s="50"/>
      <c r="AP10" s="50"/>
      <c r="AQ10" s="50"/>
      <c r="AR10" s="50"/>
      <c r="AS10" s="50"/>
      <c r="AT10" s="45">
        <f>データ!W6</f>
        <v>18.64</v>
      </c>
      <c r="AU10" s="45"/>
      <c r="AV10" s="45"/>
      <c r="AW10" s="45"/>
      <c r="AX10" s="45"/>
      <c r="AY10" s="45"/>
      <c r="AZ10" s="45"/>
      <c r="BA10" s="45"/>
      <c r="BB10" s="45">
        <f>データ!X6</f>
        <v>4768.3500000000004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122</v>
      </c>
      <c r="BM66" s="83"/>
      <c r="BN66" s="83"/>
      <c r="BO66" s="83"/>
      <c r="BP66" s="83"/>
      <c r="BQ66" s="83"/>
      <c r="BR66" s="83"/>
      <c r="BS66" s="83"/>
      <c r="BT66" s="83"/>
      <c r="BU66" s="83"/>
      <c r="BV66" s="83"/>
      <c r="BW66" s="83"/>
      <c r="BX66" s="83"/>
      <c r="BY66" s="83"/>
      <c r="BZ66" s="8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2"/>
      <c r="BM79" s="83"/>
      <c r="BN79" s="83"/>
      <c r="BO79" s="83"/>
      <c r="BP79" s="83"/>
      <c r="BQ79" s="83"/>
      <c r="BR79" s="83"/>
      <c r="BS79" s="83"/>
      <c r="BT79" s="83"/>
      <c r="BU79" s="83"/>
      <c r="BV79" s="83"/>
      <c r="BW79" s="83"/>
      <c r="BX79" s="83"/>
      <c r="BY79" s="83"/>
      <c r="BZ79" s="84"/>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2"/>
      <c r="BM80" s="83"/>
      <c r="BN80" s="83"/>
      <c r="BO80" s="83"/>
      <c r="BP80" s="83"/>
      <c r="BQ80" s="83"/>
      <c r="BR80" s="83"/>
      <c r="BS80" s="83"/>
      <c r="BT80" s="83"/>
      <c r="BU80" s="83"/>
      <c r="BV80" s="83"/>
      <c r="BW80" s="83"/>
      <c r="BX80" s="83"/>
      <c r="BY80" s="83"/>
      <c r="BZ80" s="8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IkxybUJ05bfCR0fFZ2D4fe+E/h/pD7Wf0LviqNrmyh9ALc0h9NHl4H0HcrnXwxa9UcDTdu7zo+E3d0zCQUyFqA==" saltValue="V6PWLw4/Mn/ArzAnS6hXh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452033</v>
      </c>
      <c r="D6" s="33">
        <f t="shared" si="3"/>
        <v>46</v>
      </c>
      <c r="E6" s="33">
        <f t="shared" si="3"/>
        <v>17</v>
      </c>
      <c r="F6" s="33">
        <f t="shared" si="3"/>
        <v>1</v>
      </c>
      <c r="G6" s="33">
        <f t="shared" si="3"/>
        <v>0</v>
      </c>
      <c r="H6" s="33" t="str">
        <f t="shared" si="3"/>
        <v>宮崎県　延岡市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46.21</v>
      </c>
      <c r="P6" s="34">
        <f t="shared" si="3"/>
        <v>71.59</v>
      </c>
      <c r="Q6" s="34">
        <f t="shared" si="3"/>
        <v>75.010000000000005</v>
      </c>
      <c r="R6" s="34">
        <f t="shared" si="3"/>
        <v>2571</v>
      </c>
      <c r="S6" s="34">
        <f t="shared" si="3"/>
        <v>125244</v>
      </c>
      <c r="T6" s="34">
        <f t="shared" si="3"/>
        <v>868.02</v>
      </c>
      <c r="U6" s="34">
        <f t="shared" si="3"/>
        <v>144.29</v>
      </c>
      <c r="V6" s="34">
        <f t="shared" si="3"/>
        <v>88882</v>
      </c>
      <c r="W6" s="34">
        <f t="shared" si="3"/>
        <v>18.64</v>
      </c>
      <c r="X6" s="34">
        <f t="shared" si="3"/>
        <v>4768.3500000000004</v>
      </c>
      <c r="Y6" s="35">
        <f>IF(Y7="",NA(),Y7)</f>
        <v>104.64</v>
      </c>
      <c r="Z6" s="35">
        <f t="shared" ref="Z6:AH6" si="4">IF(Z7="",NA(),Z7)</f>
        <v>101.34</v>
      </c>
      <c r="AA6" s="35">
        <f t="shared" si="4"/>
        <v>100.75</v>
      </c>
      <c r="AB6" s="35">
        <f t="shared" si="4"/>
        <v>101.71</v>
      </c>
      <c r="AC6" s="35">
        <f t="shared" si="4"/>
        <v>100.95</v>
      </c>
      <c r="AD6" s="35">
        <f t="shared" si="4"/>
        <v>105.34</v>
      </c>
      <c r="AE6" s="35">
        <f t="shared" si="4"/>
        <v>108.77</v>
      </c>
      <c r="AF6" s="35">
        <f t="shared" si="4"/>
        <v>109.48</v>
      </c>
      <c r="AG6" s="35">
        <f t="shared" si="4"/>
        <v>109.27</v>
      </c>
      <c r="AH6" s="35">
        <f t="shared" si="4"/>
        <v>108.03</v>
      </c>
      <c r="AI6" s="34" t="str">
        <f>IF(AI7="","",IF(AI7="-","【-】","【"&amp;SUBSTITUTE(TEXT(AI7,"#,##0.00"),"-","△")&amp;"】"))</f>
        <v>【108.80】</v>
      </c>
      <c r="AJ6" s="34">
        <f>IF(AJ7="",NA(),AJ7)</f>
        <v>0</v>
      </c>
      <c r="AK6" s="34">
        <f t="shared" ref="AK6:AS6" si="5">IF(AK7="",NA(),AK7)</f>
        <v>0</v>
      </c>
      <c r="AL6" s="34">
        <f t="shared" si="5"/>
        <v>0</v>
      </c>
      <c r="AM6" s="34">
        <f t="shared" si="5"/>
        <v>0</v>
      </c>
      <c r="AN6" s="34">
        <f t="shared" si="5"/>
        <v>0</v>
      </c>
      <c r="AO6" s="35">
        <f t="shared" si="5"/>
        <v>24.99</v>
      </c>
      <c r="AP6" s="35">
        <f t="shared" si="5"/>
        <v>21.47</v>
      </c>
      <c r="AQ6" s="35">
        <f t="shared" si="5"/>
        <v>16.34</v>
      </c>
      <c r="AR6" s="35">
        <f t="shared" si="5"/>
        <v>15.65</v>
      </c>
      <c r="AS6" s="35">
        <f t="shared" si="5"/>
        <v>13.55</v>
      </c>
      <c r="AT6" s="34" t="str">
        <f>IF(AT7="","",IF(AT7="-","【-】","【"&amp;SUBSTITUTE(TEXT(AT7,"#,##0.00"),"-","△")&amp;"】"))</f>
        <v>【4.27】</v>
      </c>
      <c r="AU6" s="35">
        <f>IF(AU7="",NA(),AU7)</f>
        <v>158.63999999999999</v>
      </c>
      <c r="AV6" s="35">
        <f t="shared" ref="AV6:BD6" si="6">IF(AV7="",NA(),AV7)</f>
        <v>36.4</v>
      </c>
      <c r="AW6" s="35">
        <f t="shared" si="6"/>
        <v>29.35</v>
      </c>
      <c r="AX6" s="35">
        <f t="shared" si="6"/>
        <v>38.51</v>
      </c>
      <c r="AY6" s="35">
        <f t="shared" si="6"/>
        <v>50.36</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1451.27</v>
      </c>
      <c r="BG6" s="35">
        <f t="shared" ref="BG6:BO6" si="7">IF(BG7="",NA(),BG7)</f>
        <v>1493.86</v>
      </c>
      <c r="BH6" s="35">
        <f t="shared" si="7"/>
        <v>1478.3</v>
      </c>
      <c r="BI6" s="35">
        <f t="shared" si="7"/>
        <v>972.89</v>
      </c>
      <c r="BJ6" s="35">
        <f t="shared" si="7"/>
        <v>947.34</v>
      </c>
      <c r="BK6" s="35">
        <f t="shared" si="7"/>
        <v>885.97</v>
      </c>
      <c r="BL6" s="35">
        <f t="shared" si="7"/>
        <v>854.16</v>
      </c>
      <c r="BM6" s="35">
        <f t="shared" si="7"/>
        <v>848.31</v>
      </c>
      <c r="BN6" s="35">
        <f t="shared" si="7"/>
        <v>774.99</v>
      </c>
      <c r="BO6" s="35">
        <f t="shared" si="7"/>
        <v>799.41</v>
      </c>
      <c r="BP6" s="34" t="str">
        <f>IF(BP7="","",IF(BP7="-","【-】","【"&amp;SUBSTITUTE(TEXT(BP7,"#,##0.00"),"-","△")&amp;"】"))</f>
        <v>【707.33】</v>
      </c>
      <c r="BQ6" s="35">
        <f>IF(BQ7="",NA(),BQ7)</f>
        <v>98.35</v>
      </c>
      <c r="BR6" s="35">
        <f t="shared" ref="BR6:BZ6" si="8">IF(BR7="",NA(),BR7)</f>
        <v>97.64</v>
      </c>
      <c r="BS6" s="35">
        <f t="shared" si="8"/>
        <v>99.84</v>
      </c>
      <c r="BT6" s="35">
        <f t="shared" si="8"/>
        <v>98.14</v>
      </c>
      <c r="BU6" s="35">
        <f t="shared" si="8"/>
        <v>98.17</v>
      </c>
      <c r="BV6" s="35">
        <f t="shared" si="8"/>
        <v>89.94</v>
      </c>
      <c r="BW6" s="35">
        <f t="shared" si="8"/>
        <v>93.13</v>
      </c>
      <c r="BX6" s="35">
        <f t="shared" si="8"/>
        <v>94.38</v>
      </c>
      <c r="BY6" s="35">
        <f t="shared" si="8"/>
        <v>96.57</v>
      </c>
      <c r="BZ6" s="35">
        <f t="shared" si="8"/>
        <v>96.54</v>
      </c>
      <c r="CA6" s="34" t="str">
        <f>IF(CA7="","",IF(CA7="-","【-】","【"&amp;SUBSTITUTE(TEXT(CA7,"#,##0.00"),"-","△")&amp;"】"))</f>
        <v>【101.26】</v>
      </c>
      <c r="CB6" s="35">
        <f>IF(CB7="",NA(),CB7)</f>
        <v>150.52000000000001</v>
      </c>
      <c r="CC6" s="35">
        <f t="shared" ref="CC6:CK6" si="9">IF(CC7="",NA(),CC7)</f>
        <v>150.13999999999999</v>
      </c>
      <c r="CD6" s="35">
        <f t="shared" si="9"/>
        <v>148.05000000000001</v>
      </c>
      <c r="CE6" s="35">
        <f t="shared" si="9"/>
        <v>149.82</v>
      </c>
      <c r="CF6" s="35">
        <f t="shared" si="9"/>
        <v>150</v>
      </c>
      <c r="CG6" s="35">
        <f t="shared" si="9"/>
        <v>168.57</v>
      </c>
      <c r="CH6" s="35">
        <f t="shared" si="9"/>
        <v>167.97</v>
      </c>
      <c r="CI6" s="35">
        <f t="shared" si="9"/>
        <v>165.45</v>
      </c>
      <c r="CJ6" s="35">
        <f t="shared" si="9"/>
        <v>161.54</v>
      </c>
      <c r="CK6" s="35">
        <f t="shared" si="9"/>
        <v>162.81</v>
      </c>
      <c r="CL6" s="34" t="str">
        <f>IF(CL7="","",IF(CL7="-","【-】","【"&amp;SUBSTITUTE(TEXT(CL7,"#,##0.00"),"-","△")&amp;"】"))</f>
        <v>【136.39】</v>
      </c>
      <c r="CM6" s="35">
        <f>IF(CM7="",NA(),CM7)</f>
        <v>58.31</v>
      </c>
      <c r="CN6" s="35">
        <f t="shared" ref="CN6:CV6" si="10">IF(CN7="",NA(),CN7)</f>
        <v>59.03</v>
      </c>
      <c r="CO6" s="35">
        <f t="shared" si="10"/>
        <v>59.51</v>
      </c>
      <c r="CP6" s="35">
        <f t="shared" si="10"/>
        <v>60.36</v>
      </c>
      <c r="CQ6" s="35">
        <f t="shared" si="10"/>
        <v>59.19</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91.68</v>
      </c>
      <c r="CY6" s="35">
        <f t="shared" ref="CY6:DG6" si="11">IF(CY7="",NA(),CY7)</f>
        <v>92.92</v>
      </c>
      <c r="CZ6" s="35">
        <f t="shared" si="11"/>
        <v>94</v>
      </c>
      <c r="DA6" s="35">
        <f t="shared" si="11"/>
        <v>95.08</v>
      </c>
      <c r="DB6" s="35">
        <f t="shared" si="11"/>
        <v>96.42</v>
      </c>
      <c r="DC6" s="35">
        <f t="shared" si="11"/>
        <v>90.91</v>
      </c>
      <c r="DD6" s="35">
        <f t="shared" si="11"/>
        <v>91.11</v>
      </c>
      <c r="DE6" s="35">
        <f t="shared" si="11"/>
        <v>91.44</v>
      </c>
      <c r="DF6" s="35">
        <f t="shared" si="11"/>
        <v>91.76</v>
      </c>
      <c r="DG6" s="35">
        <f t="shared" si="11"/>
        <v>92.3</v>
      </c>
      <c r="DH6" s="34" t="str">
        <f>IF(DH7="","",IF(DH7="-","【-】","【"&amp;SUBSTITUTE(TEXT(DH7,"#,##0.00"),"-","△")&amp;"】"))</f>
        <v>【95.06】</v>
      </c>
      <c r="DI6" s="35">
        <f>IF(DI7="",NA(),DI7)</f>
        <v>12.09</v>
      </c>
      <c r="DJ6" s="35">
        <f t="shared" ref="DJ6:DR6" si="12">IF(DJ7="",NA(),DJ7)</f>
        <v>22.9</v>
      </c>
      <c r="DK6" s="35">
        <f t="shared" si="12"/>
        <v>25.09</v>
      </c>
      <c r="DL6" s="35">
        <f t="shared" si="12"/>
        <v>27.34</v>
      </c>
      <c r="DM6" s="35">
        <f t="shared" si="12"/>
        <v>29.55</v>
      </c>
      <c r="DN6" s="35">
        <f t="shared" si="12"/>
        <v>12.9</v>
      </c>
      <c r="DO6" s="35">
        <f t="shared" si="12"/>
        <v>25.52</v>
      </c>
      <c r="DP6" s="35">
        <f t="shared" si="12"/>
        <v>25.89</v>
      </c>
      <c r="DQ6" s="35">
        <f t="shared" si="12"/>
        <v>26.63</v>
      </c>
      <c r="DR6" s="35">
        <f t="shared" si="12"/>
        <v>25.61</v>
      </c>
      <c r="DS6" s="34" t="str">
        <f>IF(DS7="","",IF(DS7="-","【-】","【"&amp;SUBSTITUTE(TEXT(DS7,"#,##0.00"),"-","△")&amp;"】"))</f>
        <v>【38.13】</v>
      </c>
      <c r="DT6" s="35">
        <f>IF(DT7="",NA(),DT7)</f>
        <v>4.8499999999999996</v>
      </c>
      <c r="DU6" s="35">
        <f t="shared" ref="DU6:EC6" si="13">IF(DU7="",NA(),DU7)</f>
        <v>5.57</v>
      </c>
      <c r="DV6" s="35">
        <f t="shared" si="13"/>
        <v>6.32</v>
      </c>
      <c r="DW6" s="35">
        <f t="shared" si="13"/>
        <v>6.71</v>
      </c>
      <c r="DX6" s="35">
        <f t="shared" si="13"/>
        <v>8.0500000000000007</v>
      </c>
      <c r="DY6" s="35">
        <f t="shared" si="13"/>
        <v>0.71</v>
      </c>
      <c r="DZ6" s="35">
        <f t="shared" si="13"/>
        <v>0.76</v>
      </c>
      <c r="EA6" s="35">
        <f t="shared" si="13"/>
        <v>0.71</v>
      </c>
      <c r="EB6" s="35">
        <f t="shared" si="13"/>
        <v>0.95</v>
      </c>
      <c r="EC6" s="35">
        <f t="shared" si="13"/>
        <v>1.07</v>
      </c>
      <c r="ED6" s="34" t="str">
        <f>IF(ED7="","",IF(ED7="-","【-】","【"&amp;SUBSTITUTE(TEXT(ED7,"#,##0.00"),"-","△")&amp;"】"))</f>
        <v>【5.37】</v>
      </c>
      <c r="EE6" s="35">
        <f>IF(EE7="",NA(),EE7)</f>
        <v>0.09</v>
      </c>
      <c r="EF6" s="35">
        <f t="shared" ref="EF6:EN6" si="14">IF(EF7="",NA(),EF7)</f>
        <v>0.03</v>
      </c>
      <c r="EG6" s="35">
        <f t="shared" si="14"/>
        <v>0.11</v>
      </c>
      <c r="EH6" s="35">
        <f t="shared" si="14"/>
        <v>0.04</v>
      </c>
      <c r="EI6" s="35">
        <f t="shared" si="14"/>
        <v>0.04</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452033</v>
      </c>
      <c r="D7" s="37">
        <v>46</v>
      </c>
      <c r="E7" s="37">
        <v>17</v>
      </c>
      <c r="F7" s="37">
        <v>1</v>
      </c>
      <c r="G7" s="37">
        <v>0</v>
      </c>
      <c r="H7" s="37" t="s">
        <v>108</v>
      </c>
      <c r="I7" s="37" t="s">
        <v>109</v>
      </c>
      <c r="J7" s="37" t="s">
        <v>110</v>
      </c>
      <c r="K7" s="37" t="s">
        <v>111</v>
      </c>
      <c r="L7" s="37" t="s">
        <v>112</v>
      </c>
      <c r="M7" s="37" t="s">
        <v>113</v>
      </c>
      <c r="N7" s="38" t="s">
        <v>114</v>
      </c>
      <c r="O7" s="38">
        <v>46.21</v>
      </c>
      <c r="P7" s="38">
        <v>71.59</v>
      </c>
      <c r="Q7" s="38">
        <v>75.010000000000005</v>
      </c>
      <c r="R7" s="38">
        <v>2571</v>
      </c>
      <c r="S7" s="38">
        <v>125244</v>
      </c>
      <c r="T7" s="38">
        <v>868.02</v>
      </c>
      <c r="U7" s="38">
        <v>144.29</v>
      </c>
      <c r="V7" s="38">
        <v>88882</v>
      </c>
      <c r="W7" s="38">
        <v>18.64</v>
      </c>
      <c r="X7" s="38">
        <v>4768.3500000000004</v>
      </c>
      <c r="Y7" s="38">
        <v>104.64</v>
      </c>
      <c r="Z7" s="38">
        <v>101.34</v>
      </c>
      <c r="AA7" s="38">
        <v>100.75</v>
      </c>
      <c r="AB7" s="38">
        <v>101.71</v>
      </c>
      <c r="AC7" s="38">
        <v>100.95</v>
      </c>
      <c r="AD7" s="38">
        <v>105.34</v>
      </c>
      <c r="AE7" s="38">
        <v>108.77</v>
      </c>
      <c r="AF7" s="38">
        <v>109.48</v>
      </c>
      <c r="AG7" s="38">
        <v>109.27</v>
      </c>
      <c r="AH7" s="38">
        <v>108.03</v>
      </c>
      <c r="AI7" s="38">
        <v>108.8</v>
      </c>
      <c r="AJ7" s="38">
        <v>0</v>
      </c>
      <c r="AK7" s="38">
        <v>0</v>
      </c>
      <c r="AL7" s="38">
        <v>0</v>
      </c>
      <c r="AM7" s="38">
        <v>0</v>
      </c>
      <c r="AN7" s="38">
        <v>0</v>
      </c>
      <c r="AO7" s="38">
        <v>24.99</v>
      </c>
      <c r="AP7" s="38">
        <v>21.47</v>
      </c>
      <c r="AQ7" s="38">
        <v>16.34</v>
      </c>
      <c r="AR7" s="38">
        <v>15.65</v>
      </c>
      <c r="AS7" s="38">
        <v>13.55</v>
      </c>
      <c r="AT7" s="38">
        <v>4.2699999999999996</v>
      </c>
      <c r="AU7" s="38">
        <v>158.63999999999999</v>
      </c>
      <c r="AV7" s="38">
        <v>36.4</v>
      </c>
      <c r="AW7" s="38">
        <v>29.35</v>
      </c>
      <c r="AX7" s="38">
        <v>38.51</v>
      </c>
      <c r="AY7" s="38">
        <v>50.36</v>
      </c>
      <c r="AZ7" s="38">
        <v>316.92</v>
      </c>
      <c r="BA7" s="38">
        <v>79.239999999999995</v>
      </c>
      <c r="BB7" s="38">
        <v>78.930000000000007</v>
      </c>
      <c r="BC7" s="38">
        <v>77.94</v>
      </c>
      <c r="BD7" s="38">
        <v>78.45</v>
      </c>
      <c r="BE7" s="38">
        <v>66.41</v>
      </c>
      <c r="BF7" s="38">
        <v>1451.27</v>
      </c>
      <c r="BG7" s="38">
        <v>1493.86</v>
      </c>
      <c r="BH7" s="38">
        <v>1478.3</v>
      </c>
      <c r="BI7" s="38">
        <v>972.89</v>
      </c>
      <c r="BJ7" s="38">
        <v>947.34</v>
      </c>
      <c r="BK7" s="38">
        <v>885.97</v>
      </c>
      <c r="BL7" s="38">
        <v>854.16</v>
      </c>
      <c r="BM7" s="38">
        <v>848.31</v>
      </c>
      <c r="BN7" s="38">
        <v>774.99</v>
      </c>
      <c r="BO7" s="38">
        <v>799.41</v>
      </c>
      <c r="BP7" s="38">
        <v>707.33</v>
      </c>
      <c r="BQ7" s="38">
        <v>98.35</v>
      </c>
      <c r="BR7" s="38">
        <v>97.64</v>
      </c>
      <c r="BS7" s="38">
        <v>99.84</v>
      </c>
      <c r="BT7" s="38">
        <v>98.14</v>
      </c>
      <c r="BU7" s="38">
        <v>98.17</v>
      </c>
      <c r="BV7" s="38">
        <v>89.94</v>
      </c>
      <c r="BW7" s="38">
        <v>93.13</v>
      </c>
      <c r="BX7" s="38">
        <v>94.38</v>
      </c>
      <c r="BY7" s="38">
        <v>96.57</v>
      </c>
      <c r="BZ7" s="38">
        <v>96.54</v>
      </c>
      <c r="CA7" s="38">
        <v>101.26</v>
      </c>
      <c r="CB7" s="38">
        <v>150.52000000000001</v>
      </c>
      <c r="CC7" s="38">
        <v>150.13999999999999</v>
      </c>
      <c r="CD7" s="38">
        <v>148.05000000000001</v>
      </c>
      <c r="CE7" s="38">
        <v>149.82</v>
      </c>
      <c r="CF7" s="38">
        <v>150</v>
      </c>
      <c r="CG7" s="38">
        <v>168.57</v>
      </c>
      <c r="CH7" s="38">
        <v>167.97</v>
      </c>
      <c r="CI7" s="38">
        <v>165.45</v>
      </c>
      <c r="CJ7" s="38">
        <v>161.54</v>
      </c>
      <c r="CK7" s="38">
        <v>162.81</v>
      </c>
      <c r="CL7" s="38">
        <v>136.38999999999999</v>
      </c>
      <c r="CM7" s="38">
        <v>58.31</v>
      </c>
      <c r="CN7" s="38">
        <v>59.03</v>
      </c>
      <c r="CO7" s="38">
        <v>59.51</v>
      </c>
      <c r="CP7" s="38">
        <v>60.36</v>
      </c>
      <c r="CQ7" s="38">
        <v>59.19</v>
      </c>
      <c r="CR7" s="38">
        <v>64.12</v>
      </c>
      <c r="CS7" s="38">
        <v>64.87</v>
      </c>
      <c r="CT7" s="38">
        <v>65.62</v>
      </c>
      <c r="CU7" s="38">
        <v>64.67</v>
      </c>
      <c r="CV7" s="38">
        <v>64.959999999999994</v>
      </c>
      <c r="CW7" s="38">
        <v>60.13</v>
      </c>
      <c r="CX7" s="38">
        <v>91.68</v>
      </c>
      <c r="CY7" s="38">
        <v>92.92</v>
      </c>
      <c r="CZ7" s="38">
        <v>94</v>
      </c>
      <c r="DA7" s="38">
        <v>95.08</v>
      </c>
      <c r="DB7" s="38">
        <v>96.42</v>
      </c>
      <c r="DC7" s="38">
        <v>90.91</v>
      </c>
      <c r="DD7" s="38">
        <v>91.11</v>
      </c>
      <c r="DE7" s="38">
        <v>91.44</v>
      </c>
      <c r="DF7" s="38">
        <v>91.76</v>
      </c>
      <c r="DG7" s="38">
        <v>92.3</v>
      </c>
      <c r="DH7" s="38">
        <v>95.06</v>
      </c>
      <c r="DI7" s="38">
        <v>12.09</v>
      </c>
      <c r="DJ7" s="38">
        <v>22.9</v>
      </c>
      <c r="DK7" s="38">
        <v>25.09</v>
      </c>
      <c r="DL7" s="38">
        <v>27.34</v>
      </c>
      <c r="DM7" s="38">
        <v>29.55</v>
      </c>
      <c r="DN7" s="38">
        <v>12.9</v>
      </c>
      <c r="DO7" s="38">
        <v>25.52</v>
      </c>
      <c r="DP7" s="38">
        <v>25.89</v>
      </c>
      <c r="DQ7" s="38">
        <v>26.63</v>
      </c>
      <c r="DR7" s="38">
        <v>25.61</v>
      </c>
      <c r="DS7" s="38">
        <v>38.130000000000003</v>
      </c>
      <c r="DT7" s="38">
        <v>4.8499999999999996</v>
      </c>
      <c r="DU7" s="38">
        <v>5.57</v>
      </c>
      <c r="DV7" s="38">
        <v>6.32</v>
      </c>
      <c r="DW7" s="38">
        <v>6.71</v>
      </c>
      <c r="DX7" s="38">
        <v>8.0500000000000007</v>
      </c>
      <c r="DY7" s="38">
        <v>0.71</v>
      </c>
      <c r="DZ7" s="38">
        <v>0.76</v>
      </c>
      <c r="EA7" s="38">
        <v>0.71</v>
      </c>
      <c r="EB7" s="38">
        <v>0.95</v>
      </c>
      <c r="EC7" s="38">
        <v>1.07</v>
      </c>
      <c r="ED7" s="38">
        <v>5.37</v>
      </c>
      <c r="EE7" s="38">
        <v>0.09</v>
      </c>
      <c r="EF7" s="38">
        <v>0.03</v>
      </c>
      <c r="EG7" s="38">
        <v>0.11</v>
      </c>
      <c r="EH7" s="38">
        <v>0.04</v>
      </c>
      <c r="EI7" s="38">
        <v>0.04</v>
      </c>
      <c r="EJ7" s="38">
        <v>7.0000000000000007E-2</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一輝</cp:lastModifiedBy>
  <cp:lastPrinted>2019-02-01T02:19:59Z</cp:lastPrinted>
  <dcterms:created xsi:type="dcterms:W3CDTF">2018-12-03T08:51:54Z</dcterms:created>
  <dcterms:modified xsi:type="dcterms:W3CDTF">2019-02-01T02:20:33Z</dcterms:modified>
  <cp:category/>
</cp:coreProperties>
</file>