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E:\新共有ドライブ\03-02 【決　算】公営企業(公営企業全般含む)\平成３０年度\01 各種照会・回答\310111【　】（分析依頼）H29決算経営比較分析表\03市町村→県\02_簡易水道（法非適）\"/>
    </mc:Choice>
  </mc:AlternateContent>
  <xr:revisionPtr revIDLastSave="0" documentId="13_ncr:1_{E35A410B-98D8-4EC9-95BB-60C81F14D948}" xr6:coauthVersionLast="40" xr6:coauthVersionMax="40" xr10:uidLastSave="{00000000-0000-0000-0000-000000000000}"/>
  <workbookProtection workbookAlgorithmName="SHA-512" workbookHashValue="8Ycp8DFyHdsmJADZASP+sj5//EhzCfHYDEycN2/Pj6/B8bRywA5XMjQ80HDb9GNCE7sSU9x6Ovtrs6vsrWVJVw==" workbookSaltValue="iT4jJfKCvaskaK2nUckYkw=="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P10" i="4" s="1"/>
  <c r="O6" i="5"/>
  <c r="I10" i="4" s="1"/>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E85" i="4"/>
  <c r="AT10" i="4"/>
  <c r="AL10" i="4"/>
  <c r="W10" i="4"/>
  <c r="B10" i="4"/>
  <c r="BB8" i="4"/>
  <c r="AD8" i="4"/>
  <c r="W8" i="4"/>
  <c r="P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<sst xmlns="http://schemas.openxmlformats.org/spreadsheetml/2006/main" count="237" uniqueCount="123">
  <si>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</si>
  <si>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</si>
  <si>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</si>
  <si>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</si>
  <si>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</si>
  <si>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</si>
  <si>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</si>
  <si>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</si>
  <si>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</si>
  <si>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</si>
  <si>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</si>
  <si>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</si>
  <si>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</si>
  <si>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</si>
  <si>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</si>
  <si>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</si>
  <si>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</si>
  <si>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</si>
  <si>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</si>
  <si>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</si>
  <si>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</si>
  <si>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</si>
  <si>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</si>
  <si>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</si>
  <si>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</si>
  <si>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</si>
  <si>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</si>
  <si>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</si>
  <si>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</si>
  <si>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</si>
  <si>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</si>
  <si>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</si>
  <si>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</si>
  <si>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</si>
  <si>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</si>
  <si>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</si>
  <si>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</si>
  <si>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</si>
  <si>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</si>
  <si>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</si>
  <si>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</si>
  <si>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</si>
  <si>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</si>
  <si>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</si>
  <si>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</si>
  <si>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</si>
  <si>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</si>
  <si>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</si>
  <si>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</si>
  <si>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</si>
  <si>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</si>
  <si>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</si>
  <si>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</si>
  <si>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</si>
  <si>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</si>
  <si>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</si>
  <si>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</si>
  <si>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</si>
  <si>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</si>
  <si>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</si>
  <si>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</si>
  <si>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</si>
  <si>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</si>
  <si>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</si>
  <si>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</si>
  <si>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</si>
  <si>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</si>
  <si>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</si>
  <si>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</si>
  <si>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</si>
  <si>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</si>
  <si>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</si>
  <si>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</si>
  <si>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</si>
  <si>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</si>
  <si>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</si>
  <si>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</si>
  <si>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</si>
  <si>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</si>
  <si>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</si>
  <si>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</si>
  <si>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</si>
  <si>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</si>
  <si>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</si>
  <si>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</si>
  <si>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</si>
  <si>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</si>
  <si>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</si>
  <si>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</si>
  <si>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</si>
  <si>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</si>
  <si>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</si>
  <si>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</si>
  <si>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</si>
  <si>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</si>
  <si>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</si>
  <si>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</si>
  <si>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</si>
  <si>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</si>
  <si>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</si>
  <si>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</si>
  <si>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</si>
  <si>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</si>
  <si>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</si>
  <si>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</si>
  <si>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</si>
  <si>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</si>
  <si>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西都市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</si>
  <si>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</si>
  <si>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</si>
  <si>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</si>
  <si>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</si>
  <si>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</si>
  <si>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</si>
  <si>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</si>
  <si>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</si>
  <si>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</si>
  <si>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</si>
  <si>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</si>
  <si>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</si>
  <si>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法定耐用年数を超えた管路がないため、経年化の状況を示す「管路経年化率」は「該当数値なし」となっています。このため、漏水多発地域において耐震管に布設替を行ったものが「管路更新率」に計上されていることから類似団体に比べ低い数値となっています。</t>
    <rPh sb="58" eb="60">
      <t>ロウスイ</t>
    </rPh>
    <rPh sb="60" eb="62">
      <t>タハツ</t>
    </rPh>
    <rPh sb="62" eb="64">
      <t>チイキ</t>
    </rPh>
    <rPh sb="72" eb="74">
      <t>フセツ</t>
    </rPh>
    <rPh sb="74" eb="75">
      <t>カ</t>
    </rPh>
    <rPh sb="76" eb="77">
      <t>オコナ</t>
    </rPh>
    <rPh sb="110" eb="112">
      <t>スウチ</t>
    </rPh>
    <phoneticPr fontId="4"/>
  </si>
  <si>
    <t xml:space="preserve">　「収益的収支比率」は指標である100％を下回り前年と比べ大幅に減少しています。これは簡易水道統合計画に基づき、上三財、三納、永野平郡簡易水道の上水道への統合に伴い、銀鏡簡易水道のみとなったため料金収入が大幅に減少し、また地方債償還金の増によるものと考えられます。 　　　　　　　　　　　　　　　　　　　　　　「料金回収率」を見ると類似団体及び全国平均を大きく下回っており、給水にかかる費用を料金収入で賄えず一般会計からの繰入金への依存度が高い状況にあります。
　また、一般的に簡易水道事業は事業規模が小さいことから、その著しく高い設備への投資により「給水原価」が高額となり料金収入のみでは経営が困難となっているのが現状です。
　「企業債残高対給水収益比率」は簡易水道の上水道への統合が終了し、料金収入の減少に加え、施設整備等による企業債の借入により増加していますが、安全で安定的に水を供給するための耐塩素性病原生物に対する浄水設備や送水管の整備等、必要不可欠な施設の整備によるものです。
「施設利用率」は類似団体平均を僅かに上回っており、直近の最大稼働率は約81.45％、負荷率は、63.47％であり施設規模はほぼ適正な範囲にあると考えられます。
　「有収率」については平均を下回っており、漏水調査や漏水多発地域の管路の布設替等により有収率の向上を図り効率性を高める必要があります。
</t>
    <rPh sb="21" eb="23">
      <t>シタマワ</t>
    </rPh>
    <rPh sb="24" eb="26">
      <t>ゼンネン</t>
    </rPh>
    <rPh sb="27" eb="28">
      <t>クラ</t>
    </rPh>
    <rPh sb="29" eb="31">
      <t>オオハバ</t>
    </rPh>
    <rPh sb="32" eb="34">
      <t>ゲンショウ</t>
    </rPh>
    <rPh sb="63" eb="65">
      <t>ナガノ</t>
    </rPh>
    <rPh sb="65" eb="67">
      <t>ヘグリ</t>
    </rPh>
    <rPh sb="67" eb="69">
      <t>カンイ</t>
    </rPh>
    <rPh sb="69" eb="71">
      <t>スイドウ</t>
    </rPh>
    <rPh sb="77" eb="79">
      <t>トウゴウ</t>
    </rPh>
    <rPh sb="80" eb="81">
      <t>トモナ</t>
    </rPh>
    <rPh sb="97" eb="99">
      <t>リョウキン</t>
    </rPh>
    <rPh sb="99" eb="101">
      <t>シュウニュウ</t>
    </rPh>
    <rPh sb="102" eb="104">
      <t>オオハバ</t>
    </rPh>
    <rPh sb="105" eb="107">
      <t>ゲンショウ</t>
    </rPh>
    <rPh sb="111" eb="114">
      <t>チホウサイ</t>
    </rPh>
    <rPh sb="114" eb="117">
      <t>ショウカンキン</t>
    </rPh>
    <rPh sb="118" eb="119">
      <t>ゾウ</t>
    </rPh>
    <rPh sb="125" eb="126">
      <t>カンガ</t>
    </rPh>
    <rPh sb="163" eb="164">
      <t>ミ</t>
    </rPh>
    <rPh sb="177" eb="178">
      <t>オオ</t>
    </rPh>
    <rPh sb="196" eb="198">
      <t>リョウキン</t>
    </rPh>
    <rPh sb="198" eb="200">
      <t>シュウニュウ</t>
    </rPh>
    <rPh sb="204" eb="208">
      <t>イッパンカイケイ</t>
    </rPh>
    <rPh sb="216" eb="219">
      <t>イゾンド</t>
    </rPh>
    <rPh sb="220" eb="221">
      <t>タカ</t>
    </rPh>
    <rPh sb="330" eb="332">
      <t>カンイ</t>
    </rPh>
    <rPh sb="332" eb="334">
      <t>スイドウ</t>
    </rPh>
    <rPh sb="335" eb="338">
      <t>ジョウスイドウ</t>
    </rPh>
    <rPh sb="340" eb="342">
      <t>トウゴウ</t>
    </rPh>
    <rPh sb="417" eb="420">
      <t>ソウスイカン</t>
    </rPh>
    <rPh sb="431" eb="433">
      <t>シセツ</t>
    </rPh>
    <rPh sb="434" eb="436">
      <t>セイビ</t>
    </rPh>
    <rPh sb="457" eb="459">
      <t>ヘイキン</t>
    </rPh>
    <rPh sb="460" eb="461">
      <t>ワズ</t>
    </rPh>
    <rPh sb="536" eb="538">
      <t>ヘイキン</t>
    </rPh>
    <rPh sb="539" eb="541">
      <t>シタマワ</t>
    </rPh>
    <phoneticPr fontId="4"/>
  </si>
  <si>
    <t xml:space="preserve">　経営状況については、収益で費用を賄えず一般会計からの繰入金に依存している状況にあり、企業債残高対給水収益比率の水準も高いことから、今後の施設更新等の財源を確保するために、上水道事業と合わせ料金改定を検討する必要があります。
　施設の老朽化については、管路において法定耐用年数を超えたものはありませんが、施設全体の更新には多大な費用を要することから、重要度・優先度を踏まえた更新投資の平準化を図り、計画的・効率的な施設の更新を行うため、経営戦略の策定を予定しております。
</t>
    <rPh sb="1" eb="3">
      <t>ケイエイ</t>
    </rPh>
    <rPh sb="3" eb="5">
      <t>ジョウキョウ</t>
    </rPh>
    <rPh sb="11" eb="13">
      <t>シュウエキ</t>
    </rPh>
    <rPh sb="14" eb="16">
      <t>ヒヨウ</t>
    </rPh>
    <rPh sb="17" eb="18">
      <t>マカナ</t>
    </rPh>
    <rPh sb="20" eb="22">
      <t>イッパン</t>
    </rPh>
    <rPh sb="22" eb="24">
      <t>カイケイ</t>
    </rPh>
    <rPh sb="27" eb="29">
      <t>クリイレ</t>
    </rPh>
    <rPh sb="29" eb="30">
      <t>キン</t>
    </rPh>
    <rPh sb="31" eb="33">
      <t>イゾン</t>
    </rPh>
    <rPh sb="37" eb="39">
      <t>ジョウキョウ</t>
    </rPh>
    <rPh sb="43" eb="45">
      <t>キギョウ</t>
    </rPh>
    <rPh sb="45" eb="46">
      <t>サイ</t>
    </rPh>
    <rPh sb="46" eb="48">
      <t>ザンダカ</t>
    </rPh>
    <rPh sb="48" eb="49">
      <t>タイ</t>
    </rPh>
    <rPh sb="49" eb="51">
      <t>キュウスイ</t>
    </rPh>
    <rPh sb="51" eb="53">
      <t>シュウエキ</t>
    </rPh>
    <rPh sb="53" eb="55">
      <t>ヒリツ</t>
    </rPh>
    <rPh sb="56" eb="58">
      <t>スイジュン</t>
    </rPh>
    <rPh sb="59" eb="60">
      <t>タカ</t>
    </rPh>
    <rPh sb="66" eb="68">
      <t>コンゴ</t>
    </rPh>
    <rPh sb="69" eb="71">
      <t>シセツ</t>
    </rPh>
    <rPh sb="71" eb="73">
      <t>コウシン</t>
    </rPh>
    <rPh sb="73" eb="74">
      <t>トウ</t>
    </rPh>
    <rPh sb="75" eb="77">
      <t>ザイゲン</t>
    </rPh>
    <rPh sb="78" eb="80">
      <t>カクホ</t>
    </rPh>
    <rPh sb="86" eb="91">
      <t>ジョウスイドウジギョウ</t>
    </rPh>
    <rPh sb="92" eb="93">
      <t>ア</t>
    </rPh>
    <rPh sb="95" eb="97">
      <t>リョウキン</t>
    </rPh>
    <rPh sb="97" eb="99">
      <t>カイテイ</t>
    </rPh>
    <rPh sb="100" eb="102">
      <t>ケントウ</t>
    </rPh>
    <rPh sb="104" eb="106">
      <t>ヒツヨウ</t>
    </rPh>
    <rPh sb="114" eb="116">
      <t>シセツ</t>
    </rPh>
    <rPh sb="117" eb="120">
      <t>ロウキュウカ</t>
    </rPh>
    <rPh sb="175" eb="178">
      <t>ジュウヨウド</t>
    </rPh>
    <rPh sb="179" eb="182">
      <t>ユウセンド</t>
    </rPh>
    <rPh sb="183" eb="184">
      <t>フ</t>
    </rPh>
    <rPh sb="187" eb="189">
      <t>コウシン</t>
    </rPh>
    <rPh sb="189" eb="191">
      <t>トウシ</t>
    </rPh>
    <rPh sb="192" eb="195">
      <t>ヘイジュンカ</t>
    </rPh>
    <rPh sb="218" eb="220">
      <t>ケイエイ</t>
    </rPh>
    <rPh sb="220" eb="222">
      <t>センリャク</t>
    </rPh>
    <rPh sb="223" eb="225">
      <t>サクテイ</t>
    </rPh>
    <rPh sb="226" eb="22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</si>
</sst>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0.16</c:v>
                </c:pt>
                <c:pt idx="1">
                  <c:v>0.26</c:v>
                </c:pt>
                <c:pt idx="2">
                  <c:v>0.12</c:v>
                </c:pt>
                <c:pt idx="3">
                  <c:v>0.68</c:v>
                </c:pt>
                <c:pt idx="4">
                  <c:v>1.1399999999999999</c:v>
                </c:pt>
              </c:numCache>
            </c:numRef>
          </c:val>
          <c:extLst>
            <c:ext xmlns:c16="http://schemas.microsoft.com/office/drawing/2014/chart" uri="{C3380CC4-5D6E-409C-BE32-E72D297353CC}">
              <c16:uniqueId val="{00000000-9B1A-40A3-B127-5C27222157C2}"/>
            </c:ext>
          </c:extLst>
        </c:ser>
        <c:dLbls>
          <c:showLegendKey val="0"/>
          <c:showVal val="0"/>
          <c:showCatName val="0"/>
          <c:showSerName val="0"/>
          <c:showPercent val="0"/>
          <c:showBubbleSize val="0"/>
        </c:dLbls>
        <c:gapWidth val="150"/>
        <c:axId val="384490664"/>
        <c:axId val="38449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1.26</c:v>
                </c:pt>
                <c:pt idx="3">
                  <c:v>0.78</c:v>
                </c:pt>
                <c:pt idx="4">
                  <c:v>0.56999999999999995</c:v>
                </c:pt>
              </c:numCache>
            </c:numRef>
          </c:val>
          <c:smooth val="0"/>
          <c:extLst>
            <c:ext xmlns:c16="http://schemas.microsoft.com/office/drawing/2014/chart" uri="{C3380CC4-5D6E-409C-BE32-E72D297353CC}">
              <c16:uniqueId val="{00000001-9B1A-40A3-B127-5C27222157C2}"/>
            </c:ext>
          </c:extLst>
        </c:ser>
        <c:dLbls>
          <c:showLegendKey val="0"/>
          <c:showVal val="0"/>
          <c:showCatName val="0"/>
          <c:showSerName val="0"/>
          <c:showPercent val="0"/>
          <c:showBubbleSize val="0"/>
        </c:dLbls>
        <c:marker val="1"/>
        <c:smooth val="0"/>
        <c:axId val="384490664"/>
        <c:axId val="384491056"/>
      </c:lineChart>
      <c:dateAx>
        <c:axId val="384490664"/>
        <c:scaling>
          <c:orientation val="minMax"/>
        </c:scaling>
        <c:delete val="1"/>
        <c:axPos val="b"/>
        <c:numFmt formatCode="ge" sourceLinked="1"/>
        <c:majorTickMark val="none"/>
        <c:minorTickMark val="none"/>
        <c:tickLblPos val="none"/>
        <c:crossAx val="384491056"/>
        <c:crosses val="autoZero"/>
        <c:auto val="1"/>
        <c:lblOffset val="100"/>
        <c:baseTimeUnit val="years"/>
      </c:dateAx>
      <c:valAx>
        <c:axId val="38449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49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62.98</c:v>
                </c:pt>
                <c:pt idx="1">
                  <c:v>60.96</c:v>
                </c:pt>
                <c:pt idx="2">
                  <c:v>45.46</c:v>
                </c:pt>
                <c:pt idx="3">
                  <c:v>50.11</c:v>
                </c:pt>
                <c:pt idx="4">
                  <c:v>51.69</c:v>
                </c:pt>
              </c:numCache>
            </c:numRef>
          </c:val>
          <c:extLst>
            <c:ext xmlns:c16="http://schemas.microsoft.com/office/drawing/2014/chart" uri="{C3380CC4-5D6E-409C-BE32-E72D297353CC}">
              <c16:uniqueId val="{00000000-A9F1-4D08-9E4B-8A5AFD0FCB5D}"/>
            </c:ext>
          </c:extLst>
        </c:ser>
        <c:dLbls>
          <c:showLegendKey val="0"/>
          <c:showVal val="0"/>
          <c:showCatName val="0"/>
          <c:showSerName val="0"/>
          <c:showPercent val="0"/>
          <c:showBubbleSize val="0"/>
        </c:dLbls>
        <c:gapWidth val="150"/>
        <c:axId val="429578112"/>
        <c:axId val="429579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48.7</c:v>
                </c:pt>
                <c:pt idx="3">
                  <c:v>46.9</c:v>
                </c:pt>
                <c:pt idx="4">
                  <c:v>47.95</c:v>
                </c:pt>
              </c:numCache>
            </c:numRef>
          </c:val>
          <c:smooth val="0"/>
          <c:extLst>
            <c:ext xmlns:c16="http://schemas.microsoft.com/office/drawing/2014/chart" uri="{C3380CC4-5D6E-409C-BE32-E72D297353CC}">
              <c16:uniqueId val="{00000001-A9F1-4D08-9E4B-8A5AFD0FCB5D}"/>
            </c:ext>
          </c:extLst>
        </c:ser>
        <c:dLbls>
          <c:showLegendKey val="0"/>
          <c:showVal val="0"/>
          <c:showCatName val="0"/>
          <c:showSerName val="0"/>
          <c:showPercent val="0"/>
          <c:showBubbleSize val="0"/>
        </c:dLbls>
        <c:marker val="1"/>
        <c:smooth val="0"/>
        <c:axId val="429578112"/>
        <c:axId val="429579288"/>
      </c:lineChart>
      <c:dateAx>
        <c:axId val="429578112"/>
        <c:scaling>
          <c:orientation val="minMax"/>
        </c:scaling>
        <c:delete val="1"/>
        <c:axPos val="b"/>
        <c:numFmt formatCode="ge" sourceLinked="1"/>
        <c:majorTickMark val="none"/>
        <c:minorTickMark val="none"/>
        <c:tickLblPos val="none"/>
        <c:crossAx val="429579288"/>
        <c:crosses val="autoZero"/>
        <c:auto val="1"/>
        <c:lblOffset val="100"/>
        <c:baseTimeUnit val="years"/>
      </c:dateAx>
      <c:valAx>
        <c:axId val="42957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57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76.72</c:v>
                </c:pt>
                <c:pt idx="1">
                  <c:v>77.540000000000006</c:v>
                </c:pt>
                <c:pt idx="2">
                  <c:v>80.209999999999994</c:v>
                </c:pt>
                <c:pt idx="3">
                  <c:v>73.14</c:v>
                </c:pt>
                <c:pt idx="4">
                  <c:v>60.73</c:v>
                </c:pt>
              </c:numCache>
            </c:numRef>
          </c:val>
          <c:extLst>
            <c:ext xmlns:c16="http://schemas.microsoft.com/office/drawing/2014/chart" uri="{C3380CC4-5D6E-409C-BE32-E72D297353CC}">
              <c16:uniqueId val="{00000000-4A15-4062-AC75-F5E3E500385B}"/>
            </c:ext>
          </c:extLst>
        </c:ser>
        <c:dLbls>
          <c:showLegendKey val="0"/>
          <c:showVal val="0"/>
          <c:showCatName val="0"/>
          <c:showSerName val="0"/>
          <c:showPercent val="0"/>
          <c:showBubbleSize val="0"/>
        </c:dLbls>
        <c:gapWidth val="150"/>
        <c:axId val="429578504"/>
        <c:axId val="43682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74.959999999999994</c:v>
                </c:pt>
                <c:pt idx="3">
                  <c:v>74.63</c:v>
                </c:pt>
                <c:pt idx="4">
                  <c:v>74.900000000000006</c:v>
                </c:pt>
              </c:numCache>
            </c:numRef>
          </c:val>
          <c:smooth val="0"/>
          <c:extLst>
            <c:ext xmlns:c16="http://schemas.microsoft.com/office/drawing/2014/chart" uri="{C3380CC4-5D6E-409C-BE32-E72D297353CC}">
              <c16:uniqueId val="{00000001-4A15-4062-AC75-F5E3E500385B}"/>
            </c:ext>
          </c:extLst>
        </c:ser>
        <c:dLbls>
          <c:showLegendKey val="0"/>
          <c:showVal val="0"/>
          <c:showCatName val="0"/>
          <c:showSerName val="0"/>
          <c:showPercent val="0"/>
          <c:showBubbleSize val="0"/>
        </c:dLbls>
        <c:marker val="1"/>
        <c:smooth val="0"/>
        <c:axId val="429578504"/>
        <c:axId val="436824256"/>
      </c:lineChart>
      <c:dateAx>
        <c:axId val="429578504"/>
        <c:scaling>
          <c:orientation val="minMax"/>
        </c:scaling>
        <c:delete val="1"/>
        <c:axPos val="b"/>
        <c:numFmt formatCode="ge" sourceLinked="1"/>
        <c:majorTickMark val="none"/>
        <c:minorTickMark val="none"/>
        <c:tickLblPos val="none"/>
        <c:crossAx val="436824256"/>
        <c:crosses val="autoZero"/>
        <c:auto val="1"/>
        <c:lblOffset val="100"/>
        <c:baseTimeUnit val="years"/>
      </c:dateAx>
      <c:valAx>
        <c:axId val="43682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578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71.099999999999994</c:v>
                </c:pt>
                <c:pt idx="1">
                  <c:v>71.88</c:v>
                </c:pt>
                <c:pt idx="2">
                  <c:v>74.78</c:v>
                </c:pt>
                <c:pt idx="3">
                  <c:v>116.38</c:v>
                </c:pt>
                <c:pt idx="4">
                  <c:v>30.04</c:v>
                </c:pt>
              </c:numCache>
            </c:numRef>
          </c:val>
          <c:extLst>
            <c:ext xmlns:c16="http://schemas.microsoft.com/office/drawing/2014/chart" uri="{C3380CC4-5D6E-409C-BE32-E72D297353CC}">
              <c16:uniqueId val="{00000000-D019-416F-B54A-F7640001F0FF}"/>
            </c:ext>
          </c:extLst>
        </c:ser>
        <c:dLbls>
          <c:showLegendKey val="0"/>
          <c:showVal val="0"/>
          <c:showCatName val="0"/>
          <c:showSerName val="0"/>
          <c:showPercent val="0"/>
          <c:showBubbleSize val="0"/>
        </c:dLbls>
        <c:gapWidth val="150"/>
        <c:axId val="384482824"/>
        <c:axId val="384483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72.03</c:v>
                </c:pt>
                <c:pt idx="3">
                  <c:v>72.11</c:v>
                </c:pt>
                <c:pt idx="4">
                  <c:v>74.05</c:v>
                </c:pt>
              </c:numCache>
            </c:numRef>
          </c:val>
          <c:smooth val="0"/>
          <c:extLst>
            <c:ext xmlns:c16="http://schemas.microsoft.com/office/drawing/2014/chart" uri="{C3380CC4-5D6E-409C-BE32-E72D297353CC}">
              <c16:uniqueId val="{00000001-D019-416F-B54A-F7640001F0FF}"/>
            </c:ext>
          </c:extLst>
        </c:ser>
        <c:dLbls>
          <c:showLegendKey val="0"/>
          <c:showVal val="0"/>
          <c:showCatName val="0"/>
          <c:showSerName val="0"/>
          <c:showPercent val="0"/>
          <c:showBubbleSize val="0"/>
        </c:dLbls>
        <c:marker val="1"/>
        <c:smooth val="0"/>
        <c:axId val="384482824"/>
        <c:axId val="384483608"/>
      </c:lineChart>
      <c:dateAx>
        <c:axId val="384482824"/>
        <c:scaling>
          <c:orientation val="minMax"/>
        </c:scaling>
        <c:delete val="1"/>
        <c:axPos val="b"/>
        <c:numFmt formatCode="ge" sourceLinked="1"/>
        <c:majorTickMark val="none"/>
        <c:minorTickMark val="none"/>
        <c:tickLblPos val="none"/>
        <c:crossAx val="384483608"/>
        <c:crosses val="autoZero"/>
        <c:auto val="1"/>
        <c:lblOffset val="100"/>
        <c:baseTimeUnit val="years"/>
      </c:dateAx>
      <c:valAx>
        <c:axId val="384483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48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89-4FED-9234-3C26067464A7}"/>
            </c:ext>
          </c:extLst>
        </c:ser>
        <c:dLbls>
          <c:showLegendKey val="0"/>
          <c:showVal val="0"/>
          <c:showCatName val="0"/>
          <c:showSerName val="0"/>
          <c:showPercent val="0"/>
          <c:showBubbleSize val="0"/>
        </c:dLbls>
        <c:gapWidth val="150"/>
        <c:axId val="384496152"/>
        <c:axId val="38449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89-4FED-9234-3C26067464A7}"/>
            </c:ext>
          </c:extLst>
        </c:ser>
        <c:dLbls>
          <c:showLegendKey val="0"/>
          <c:showVal val="0"/>
          <c:showCatName val="0"/>
          <c:showSerName val="0"/>
          <c:showPercent val="0"/>
          <c:showBubbleSize val="0"/>
        </c:dLbls>
        <c:marker val="1"/>
        <c:smooth val="0"/>
        <c:axId val="384496152"/>
        <c:axId val="384494976"/>
      </c:lineChart>
      <c:dateAx>
        <c:axId val="384496152"/>
        <c:scaling>
          <c:orientation val="minMax"/>
        </c:scaling>
        <c:delete val="1"/>
        <c:axPos val="b"/>
        <c:numFmt formatCode="ge" sourceLinked="1"/>
        <c:majorTickMark val="none"/>
        <c:minorTickMark val="none"/>
        <c:tickLblPos val="none"/>
        <c:crossAx val="384494976"/>
        <c:crosses val="autoZero"/>
        <c:auto val="1"/>
        <c:lblOffset val="100"/>
        <c:baseTimeUnit val="years"/>
      </c:dateAx>
      <c:valAx>
        <c:axId val="38449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49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13-4007-BC6A-B622C0D1C059}"/>
            </c:ext>
          </c:extLst>
        </c:ser>
        <c:dLbls>
          <c:showLegendKey val="0"/>
          <c:showVal val="0"/>
          <c:showCatName val="0"/>
          <c:showSerName val="0"/>
          <c:showPercent val="0"/>
          <c:showBubbleSize val="0"/>
        </c:dLbls>
        <c:gapWidth val="150"/>
        <c:axId val="384495760"/>
        <c:axId val="384493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13-4007-BC6A-B622C0D1C059}"/>
            </c:ext>
          </c:extLst>
        </c:ser>
        <c:dLbls>
          <c:showLegendKey val="0"/>
          <c:showVal val="0"/>
          <c:showCatName val="0"/>
          <c:showSerName val="0"/>
          <c:showPercent val="0"/>
          <c:showBubbleSize val="0"/>
        </c:dLbls>
        <c:marker val="1"/>
        <c:smooth val="0"/>
        <c:axId val="384495760"/>
        <c:axId val="384493800"/>
      </c:lineChart>
      <c:dateAx>
        <c:axId val="384495760"/>
        <c:scaling>
          <c:orientation val="minMax"/>
        </c:scaling>
        <c:delete val="1"/>
        <c:axPos val="b"/>
        <c:numFmt formatCode="ge" sourceLinked="1"/>
        <c:majorTickMark val="none"/>
        <c:minorTickMark val="none"/>
        <c:tickLblPos val="none"/>
        <c:crossAx val="384493800"/>
        <c:crosses val="autoZero"/>
        <c:auto val="1"/>
        <c:lblOffset val="100"/>
        <c:baseTimeUnit val="years"/>
      </c:dateAx>
      <c:valAx>
        <c:axId val="38449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49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17-4A25-83CF-D276B529309A}"/>
            </c:ext>
          </c:extLst>
        </c:ser>
        <c:dLbls>
          <c:showLegendKey val="0"/>
          <c:showVal val="0"/>
          <c:showCatName val="0"/>
          <c:showSerName val="0"/>
          <c:showPercent val="0"/>
          <c:showBubbleSize val="0"/>
        </c:dLbls>
        <c:gapWidth val="150"/>
        <c:axId val="429564000"/>
        <c:axId val="429564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17-4A25-83CF-D276B529309A}"/>
            </c:ext>
          </c:extLst>
        </c:ser>
        <c:dLbls>
          <c:showLegendKey val="0"/>
          <c:showVal val="0"/>
          <c:showCatName val="0"/>
          <c:showSerName val="0"/>
          <c:showPercent val="0"/>
          <c:showBubbleSize val="0"/>
        </c:dLbls>
        <c:marker val="1"/>
        <c:smooth val="0"/>
        <c:axId val="429564000"/>
        <c:axId val="429564392"/>
      </c:lineChart>
      <c:dateAx>
        <c:axId val="429564000"/>
        <c:scaling>
          <c:orientation val="minMax"/>
        </c:scaling>
        <c:delete val="1"/>
        <c:axPos val="b"/>
        <c:numFmt formatCode="ge" sourceLinked="1"/>
        <c:majorTickMark val="none"/>
        <c:minorTickMark val="none"/>
        <c:tickLblPos val="none"/>
        <c:crossAx val="429564392"/>
        <c:crosses val="autoZero"/>
        <c:auto val="1"/>
        <c:lblOffset val="100"/>
        <c:baseTimeUnit val="years"/>
      </c:dateAx>
      <c:valAx>
        <c:axId val="42956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56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C9-424F-93A2-3103530F1858}"/>
            </c:ext>
          </c:extLst>
        </c:ser>
        <c:dLbls>
          <c:showLegendKey val="0"/>
          <c:showVal val="0"/>
          <c:showCatName val="0"/>
          <c:showSerName val="0"/>
          <c:showPercent val="0"/>
          <c:showBubbleSize val="0"/>
        </c:dLbls>
        <c:gapWidth val="150"/>
        <c:axId val="429571840"/>
        <c:axId val="42956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C9-424F-93A2-3103530F1858}"/>
            </c:ext>
          </c:extLst>
        </c:ser>
        <c:dLbls>
          <c:showLegendKey val="0"/>
          <c:showVal val="0"/>
          <c:showCatName val="0"/>
          <c:showSerName val="0"/>
          <c:showPercent val="0"/>
          <c:showBubbleSize val="0"/>
        </c:dLbls>
        <c:marker val="1"/>
        <c:smooth val="0"/>
        <c:axId val="429571840"/>
        <c:axId val="429567136"/>
      </c:lineChart>
      <c:dateAx>
        <c:axId val="429571840"/>
        <c:scaling>
          <c:orientation val="minMax"/>
        </c:scaling>
        <c:delete val="1"/>
        <c:axPos val="b"/>
        <c:numFmt formatCode="ge" sourceLinked="1"/>
        <c:majorTickMark val="none"/>
        <c:minorTickMark val="none"/>
        <c:tickLblPos val="none"/>
        <c:crossAx val="429567136"/>
        <c:crosses val="autoZero"/>
        <c:auto val="1"/>
        <c:lblOffset val="100"/>
        <c:baseTimeUnit val="years"/>
      </c:dateAx>
      <c:valAx>
        <c:axId val="42956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57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1350.87</c:v>
                </c:pt>
                <c:pt idx="1">
                  <c:v>2028.68</c:v>
                </c:pt>
                <c:pt idx="2">
                  <c:v>3363.71</c:v>
                </c:pt>
                <c:pt idx="3">
                  <c:v>3462.3</c:v>
                </c:pt>
                <c:pt idx="4">
                  <c:v>10979.9</c:v>
                </c:pt>
              </c:numCache>
            </c:numRef>
          </c:val>
          <c:extLst>
            <c:ext xmlns:c16="http://schemas.microsoft.com/office/drawing/2014/chart" uri="{C3380CC4-5D6E-409C-BE32-E72D297353CC}">
              <c16:uniqueId val="{00000000-1859-4958-B7A5-4B1247B16185}"/>
            </c:ext>
          </c:extLst>
        </c:ser>
        <c:dLbls>
          <c:showLegendKey val="0"/>
          <c:showVal val="0"/>
          <c:showCatName val="0"/>
          <c:showSerName val="0"/>
          <c:showPercent val="0"/>
          <c:showBubbleSize val="0"/>
        </c:dLbls>
        <c:gapWidth val="150"/>
        <c:axId val="429573408"/>
        <c:axId val="429567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1510.14</c:v>
                </c:pt>
                <c:pt idx="3">
                  <c:v>1595.62</c:v>
                </c:pt>
                <c:pt idx="4">
                  <c:v>1302.33</c:v>
                </c:pt>
              </c:numCache>
            </c:numRef>
          </c:val>
          <c:smooth val="0"/>
          <c:extLst>
            <c:ext xmlns:c16="http://schemas.microsoft.com/office/drawing/2014/chart" uri="{C3380CC4-5D6E-409C-BE32-E72D297353CC}">
              <c16:uniqueId val="{00000001-1859-4958-B7A5-4B1247B16185}"/>
            </c:ext>
          </c:extLst>
        </c:ser>
        <c:dLbls>
          <c:showLegendKey val="0"/>
          <c:showVal val="0"/>
          <c:showCatName val="0"/>
          <c:showSerName val="0"/>
          <c:showPercent val="0"/>
          <c:showBubbleSize val="0"/>
        </c:dLbls>
        <c:marker val="1"/>
        <c:smooth val="0"/>
        <c:axId val="429573408"/>
        <c:axId val="429567528"/>
      </c:lineChart>
      <c:dateAx>
        <c:axId val="429573408"/>
        <c:scaling>
          <c:orientation val="minMax"/>
        </c:scaling>
        <c:delete val="1"/>
        <c:axPos val="b"/>
        <c:numFmt formatCode="ge" sourceLinked="1"/>
        <c:majorTickMark val="none"/>
        <c:minorTickMark val="none"/>
        <c:tickLblPos val="none"/>
        <c:crossAx val="429567528"/>
        <c:crosses val="autoZero"/>
        <c:auto val="1"/>
        <c:lblOffset val="100"/>
        <c:baseTimeUnit val="years"/>
      </c:dateAx>
      <c:valAx>
        <c:axId val="429567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57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53.8</c:v>
                </c:pt>
                <c:pt idx="1">
                  <c:v>48.38</c:v>
                </c:pt>
                <c:pt idx="2">
                  <c:v>29.79</c:v>
                </c:pt>
                <c:pt idx="3">
                  <c:v>25.77</c:v>
                </c:pt>
                <c:pt idx="4">
                  <c:v>6.83</c:v>
                </c:pt>
              </c:numCache>
            </c:numRef>
          </c:val>
          <c:extLst>
            <c:ext xmlns:c16="http://schemas.microsoft.com/office/drawing/2014/chart" uri="{C3380CC4-5D6E-409C-BE32-E72D297353CC}">
              <c16:uniqueId val="{00000000-A9AA-4ED5-9B77-3CBC79F7CAA1}"/>
            </c:ext>
          </c:extLst>
        </c:ser>
        <c:dLbls>
          <c:showLegendKey val="0"/>
          <c:showVal val="0"/>
          <c:showCatName val="0"/>
          <c:showSerName val="0"/>
          <c:showPercent val="0"/>
          <c:showBubbleSize val="0"/>
        </c:dLbls>
        <c:gapWidth val="150"/>
        <c:axId val="429568312"/>
        <c:axId val="429565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22.67</c:v>
                </c:pt>
                <c:pt idx="3">
                  <c:v>37.92</c:v>
                </c:pt>
                <c:pt idx="4">
                  <c:v>40.89</c:v>
                </c:pt>
              </c:numCache>
            </c:numRef>
          </c:val>
          <c:smooth val="0"/>
          <c:extLst>
            <c:ext xmlns:c16="http://schemas.microsoft.com/office/drawing/2014/chart" uri="{C3380CC4-5D6E-409C-BE32-E72D297353CC}">
              <c16:uniqueId val="{00000001-A9AA-4ED5-9B77-3CBC79F7CAA1}"/>
            </c:ext>
          </c:extLst>
        </c:ser>
        <c:dLbls>
          <c:showLegendKey val="0"/>
          <c:showVal val="0"/>
          <c:showCatName val="0"/>
          <c:showSerName val="0"/>
          <c:showPercent val="0"/>
          <c:showBubbleSize val="0"/>
        </c:dLbls>
        <c:marker val="1"/>
        <c:smooth val="0"/>
        <c:axId val="429568312"/>
        <c:axId val="429565176"/>
      </c:lineChart>
      <c:dateAx>
        <c:axId val="429568312"/>
        <c:scaling>
          <c:orientation val="minMax"/>
        </c:scaling>
        <c:delete val="1"/>
        <c:axPos val="b"/>
        <c:numFmt formatCode="ge" sourceLinked="1"/>
        <c:majorTickMark val="none"/>
        <c:minorTickMark val="none"/>
        <c:tickLblPos val="none"/>
        <c:crossAx val="429565176"/>
        <c:crosses val="autoZero"/>
        <c:auto val="1"/>
        <c:lblOffset val="100"/>
        <c:baseTimeUnit val="years"/>
      </c:dateAx>
      <c:valAx>
        <c:axId val="429565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568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307.52</c:v>
                </c:pt>
                <c:pt idx="1">
                  <c:v>333.56</c:v>
                </c:pt>
                <c:pt idx="2">
                  <c:v>571.64</c:v>
                </c:pt>
                <c:pt idx="3">
                  <c:v>611.79</c:v>
                </c:pt>
                <c:pt idx="4">
                  <c:v>2826.01</c:v>
                </c:pt>
              </c:numCache>
            </c:numRef>
          </c:val>
          <c:extLst>
            <c:ext xmlns:c16="http://schemas.microsoft.com/office/drawing/2014/chart" uri="{C3380CC4-5D6E-409C-BE32-E72D297353CC}">
              <c16:uniqueId val="{00000000-ABCC-40DA-A211-84C8DC3EB908}"/>
            </c:ext>
          </c:extLst>
        </c:ser>
        <c:dLbls>
          <c:showLegendKey val="0"/>
          <c:showVal val="0"/>
          <c:showCatName val="0"/>
          <c:showSerName val="0"/>
          <c:showPercent val="0"/>
          <c:showBubbleSize val="0"/>
        </c:dLbls>
        <c:gapWidth val="150"/>
        <c:axId val="429569880"/>
        <c:axId val="42957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789.62</c:v>
                </c:pt>
                <c:pt idx="3">
                  <c:v>423.18</c:v>
                </c:pt>
                <c:pt idx="4">
                  <c:v>383.2</c:v>
                </c:pt>
              </c:numCache>
            </c:numRef>
          </c:val>
          <c:smooth val="0"/>
          <c:extLst>
            <c:ext xmlns:c16="http://schemas.microsoft.com/office/drawing/2014/chart" uri="{C3380CC4-5D6E-409C-BE32-E72D297353CC}">
              <c16:uniqueId val="{00000001-ABCC-40DA-A211-84C8DC3EB908}"/>
            </c:ext>
          </c:extLst>
        </c:ser>
        <c:dLbls>
          <c:showLegendKey val="0"/>
          <c:showVal val="0"/>
          <c:showCatName val="0"/>
          <c:showSerName val="0"/>
          <c:showPercent val="0"/>
          <c:showBubbleSize val="0"/>
        </c:dLbls>
        <c:marker val="1"/>
        <c:smooth val="0"/>
        <c:axId val="429569880"/>
        <c:axId val="429577328"/>
      </c:lineChart>
      <c:dateAx>
        <c:axId val="429569880"/>
        <c:scaling>
          <c:orientation val="minMax"/>
        </c:scaling>
        <c:delete val="1"/>
        <c:axPos val="b"/>
        <c:numFmt formatCode="ge" sourceLinked="1"/>
        <c:majorTickMark val="none"/>
        <c:minorTickMark val="none"/>
        <c:tickLblPos val="none"/>
        <c:crossAx val="429577328"/>
        <c:crosses val="autoZero"/>
        <c:auto val="1"/>
        <c:lblOffset val="100"/>
        <c:baseTimeUnit val="years"/>
      </c:dateAx>
      <c:valAx>
        <c:axId val="42957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569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W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宮崎県　西都市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30867</v>
      </c>
      <c r="AM8" s="49"/>
      <c r="AN8" s="49"/>
      <c r="AO8" s="49"/>
      <c r="AP8" s="49"/>
      <c r="AQ8" s="49"/>
      <c r="AR8" s="49"/>
      <c r="AS8" s="49"/>
      <c r="AT8" s="45">
        <f>データ!$S$6</f>
        <v>438.79</v>
      </c>
      <c r="AU8" s="45"/>
      <c r="AV8" s="45"/>
      <c r="AW8" s="45"/>
      <c r="AX8" s="45"/>
      <c r="AY8" s="45"/>
      <c r="AZ8" s="45"/>
      <c r="BA8" s="45"/>
      <c r="BB8" s="45">
        <f>データ!$T$6</f>
        <v>70.349999999999994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0.43</v>
      </c>
      <c r="Q10" s="45"/>
      <c r="R10" s="45"/>
      <c r="S10" s="45"/>
      <c r="T10" s="45"/>
      <c r="U10" s="45"/>
      <c r="V10" s="45"/>
      <c r="W10" s="49">
        <f>データ!$Q$6</f>
        <v>2959</v>
      </c>
      <c r="X10" s="49"/>
      <c r="Y10" s="49"/>
      <c r="Z10" s="49"/>
      <c r="AA10" s="49"/>
      <c r="AB10" s="49"/>
      <c r="AC10" s="49"/>
      <c r="AD10" s="2"/>
      <c r="AE10" s="2"/>
      <c r="AF10" s="2"/>
      <c r="AG10" s="2"/>
      <c r="AH10" s="2"/>
      <c r="AI10" s="2"/>
      <c r="AJ10" s="2"/>
      <c r="AK10" s="2"/>
      <c r="AL10" s="49">
        <f>データ!$U$6</f>
        <v>133</v>
      </c>
      <c r="AM10" s="49"/>
      <c r="AN10" s="49"/>
      <c r="AO10" s="49"/>
      <c r="AP10" s="49"/>
      <c r="AQ10" s="49"/>
      <c r="AR10" s="49"/>
      <c r="AS10" s="49"/>
      <c r="AT10" s="45">
        <f>データ!$V$6</f>
        <v>0.4</v>
      </c>
      <c r="AU10" s="45"/>
      <c r="AV10" s="45"/>
      <c r="AW10" s="45"/>
      <c r="AX10" s="45"/>
      <c r="AY10" s="45"/>
      <c r="AZ10" s="45"/>
      <c r="BA10" s="45"/>
      <c r="BB10" s="45">
        <f>データ!$W$6</f>
        <v>332.5</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121</v>
      </c>
      <c r="BM16" s="69"/>
      <c r="BN16" s="69"/>
      <c r="BO16" s="69"/>
      <c r="BP16" s="69"/>
      <c r="BQ16" s="69"/>
      <c r="BR16" s="69"/>
      <c r="BS16" s="69"/>
      <c r="BT16" s="69"/>
      <c r="BU16" s="69"/>
      <c r="BV16" s="69"/>
      <c r="BW16" s="69"/>
      <c r="BX16" s="69"/>
      <c r="BY16" s="69"/>
      <c r="BZ16" s="7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2">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2">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120</v>
      </c>
      <c r="BM47" s="69"/>
      <c r="BN47" s="69"/>
      <c r="BO47" s="69"/>
      <c r="BP47" s="69"/>
      <c r="BQ47" s="69"/>
      <c r="BR47" s="69"/>
      <c r="BS47" s="69"/>
      <c r="BT47" s="69"/>
      <c r="BU47" s="69"/>
      <c r="BV47" s="69"/>
      <c r="BW47" s="69"/>
      <c r="BX47" s="69"/>
      <c r="BY47" s="69"/>
      <c r="BZ47" s="7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2">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2">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2">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2">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2">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DxuHVjJBRvltWk0io6KBygIHo9pYhfs9VPu3n75ZCACKyW9tBOJZb0h52bq+YRaStuqjy6HNvLf10X18DYEXYw==" saltValue="38PlXTfPr/SYgey32c6lR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x14ac:dyDescent="0.2">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2">
      <c r="A6" s="28" t="s">
        <v>106</v>
      </c>
      <c r="B6" s="33">
        <f>B7</f>
        <v>2017</v>
      </c>
      <c r="C6" s="33">
        <f t="shared" ref="C6:W6" si="3">C7</f>
        <v>452084</v>
      </c>
      <c r="D6" s="33">
        <f t="shared" si="3"/>
        <v>47</v>
      </c>
      <c r="E6" s="33">
        <f t="shared" si="3"/>
        <v>1</v>
      </c>
      <c r="F6" s="33">
        <f t="shared" si="3"/>
        <v>0</v>
      </c>
      <c r="G6" s="33">
        <f t="shared" si="3"/>
        <v>0</v>
      </c>
      <c r="H6" s="33" t="str">
        <f t="shared" si="3"/>
        <v>宮崎県　西都市</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0.43</v>
      </c>
      <c r="Q6" s="34">
        <f t="shared" si="3"/>
        <v>2959</v>
      </c>
      <c r="R6" s="34">
        <f t="shared" si="3"/>
        <v>30867</v>
      </c>
      <c r="S6" s="34">
        <f t="shared" si="3"/>
        <v>438.79</v>
      </c>
      <c r="T6" s="34">
        <f t="shared" si="3"/>
        <v>70.349999999999994</v>
      </c>
      <c r="U6" s="34">
        <f t="shared" si="3"/>
        <v>133</v>
      </c>
      <c r="V6" s="34">
        <f t="shared" si="3"/>
        <v>0.4</v>
      </c>
      <c r="W6" s="34">
        <f t="shared" si="3"/>
        <v>332.5</v>
      </c>
      <c r="X6" s="35">
        <f>IF(X7="",NA(),X7)</f>
        <v>71.099999999999994</v>
      </c>
      <c r="Y6" s="35">
        <f t="shared" ref="Y6:AG6" si="4">IF(Y7="",NA(),Y7)</f>
        <v>71.88</v>
      </c>
      <c r="Z6" s="35">
        <f t="shared" si="4"/>
        <v>74.78</v>
      </c>
      <c r="AA6" s="35">
        <f t="shared" si="4"/>
        <v>116.38</v>
      </c>
      <c r="AB6" s="35">
        <f t="shared" si="4"/>
        <v>30.04</v>
      </c>
      <c r="AC6" s="35">
        <f t="shared" si="4"/>
        <v>76.09</v>
      </c>
      <c r="AD6" s="35">
        <f t="shared" si="4"/>
        <v>75.87</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1350.87</v>
      </c>
      <c r="BF6" s="35">
        <f t="shared" ref="BF6:BN6" si="7">IF(BF7="",NA(),BF7)</f>
        <v>2028.68</v>
      </c>
      <c r="BG6" s="35">
        <f t="shared" si="7"/>
        <v>3363.71</v>
      </c>
      <c r="BH6" s="35">
        <f t="shared" si="7"/>
        <v>3462.3</v>
      </c>
      <c r="BI6" s="35">
        <f t="shared" si="7"/>
        <v>10979.9</v>
      </c>
      <c r="BJ6" s="35">
        <f t="shared" si="7"/>
        <v>1113.76</v>
      </c>
      <c r="BK6" s="35">
        <f t="shared" si="7"/>
        <v>1125.69</v>
      </c>
      <c r="BL6" s="35">
        <f t="shared" si="7"/>
        <v>1510.14</v>
      </c>
      <c r="BM6" s="35">
        <f t="shared" si="7"/>
        <v>1595.62</v>
      </c>
      <c r="BN6" s="35">
        <f t="shared" si="7"/>
        <v>1302.33</v>
      </c>
      <c r="BO6" s="34" t="str">
        <f>IF(BO7="","",IF(BO7="-","【-】","【"&amp;SUBSTITUTE(TEXT(BO7,"#,##0.00"),"-","△")&amp;"】"))</f>
        <v>【1,141.75】</v>
      </c>
      <c r="BP6" s="35">
        <f>IF(BP7="",NA(),BP7)</f>
        <v>53.8</v>
      </c>
      <c r="BQ6" s="35">
        <f t="shared" ref="BQ6:BY6" si="8">IF(BQ7="",NA(),BQ7)</f>
        <v>48.38</v>
      </c>
      <c r="BR6" s="35">
        <f t="shared" si="8"/>
        <v>29.79</v>
      </c>
      <c r="BS6" s="35">
        <f t="shared" si="8"/>
        <v>25.77</v>
      </c>
      <c r="BT6" s="35">
        <f t="shared" si="8"/>
        <v>6.83</v>
      </c>
      <c r="BU6" s="35">
        <f t="shared" si="8"/>
        <v>34.25</v>
      </c>
      <c r="BV6" s="35">
        <f t="shared" si="8"/>
        <v>46.48</v>
      </c>
      <c r="BW6" s="35">
        <f t="shared" si="8"/>
        <v>22.67</v>
      </c>
      <c r="BX6" s="35">
        <f t="shared" si="8"/>
        <v>37.92</v>
      </c>
      <c r="BY6" s="35">
        <f t="shared" si="8"/>
        <v>40.89</v>
      </c>
      <c r="BZ6" s="34" t="str">
        <f>IF(BZ7="","",IF(BZ7="-","【-】","【"&amp;SUBSTITUTE(TEXT(BZ7,"#,##0.00"),"-","△")&amp;"】"))</f>
        <v>【54.93】</v>
      </c>
      <c r="CA6" s="35">
        <f>IF(CA7="",NA(),CA7)</f>
        <v>307.52</v>
      </c>
      <c r="CB6" s="35">
        <f t="shared" ref="CB6:CJ6" si="9">IF(CB7="",NA(),CB7)</f>
        <v>333.56</v>
      </c>
      <c r="CC6" s="35">
        <f t="shared" si="9"/>
        <v>571.64</v>
      </c>
      <c r="CD6" s="35">
        <f t="shared" si="9"/>
        <v>611.79</v>
      </c>
      <c r="CE6" s="35">
        <f t="shared" si="9"/>
        <v>2826.01</v>
      </c>
      <c r="CF6" s="35">
        <f t="shared" si="9"/>
        <v>501.18</v>
      </c>
      <c r="CG6" s="35">
        <f t="shared" si="9"/>
        <v>376.61</v>
      </c>
      <c r="CH6" s="35">
        <f t="shared" si="9"/>
        <v>789.62</v>
      </c>
      <c r="CI6" s="35">
        <f t="shared" si="9"/>
        <v>423.18</v>
      </c>
      <c r="CJ6" s="35">
        <f t="shared" si="9"/>
        <v>383.2</v>
      </c>
      <c r="CK6" s="34" t="str">
        <f>IF(CK7="","",IF(CK7="-","【-】","【"&amp;SUBSTITUTE(TEXT(CK7,"#,##0.00"),"-","△")&amp;"】"))</f>
        <v>【292.18】</v>
      </c>
      <c r="CL6" s="35">
        <f>IF(CL7="",NA(),CL7)</f>
        <v>62.98</v>
      </c>
      <c r="CM6" s="35">
        <f t="shared" ref="CM6:CU6" si="10">IF(CM7="",NA(),CM7)</f>
        <v>60.96</v>
      </c>
      <c r="CN6" s="35">
        <f t="shared" si="10"/>
        <v>45.46</v>
      </c>
      <c r="CO6" s="35">
        <f t="shared" si="10"/>
        <v>50.11</v>
      </c>
      <c r="CP6" s="35">
        <f t="shared" si="10"/>
        <v>51.69</v>
      </c>
      <c r="CQ6" s="35">
        <f t="shared" si="10"/>
        <v>57.55</v>
      </c>
      <c r="CR6" s="35">
        <f t="shared" si="10"/>
        <v>57.43</v>
      </c>
      <c r="CS6" s="35">
        <f t="shared" si="10"/>
        <v>48.7</v>
      </c>
      <c r="CT6" s="35">
        <f t="shared" si="10"/>
        <v>46.9</v>
      </c>
      <c r="CU6" s="35">
        <f t="shared" si="10"/>
        <v>47.95</v>
      </c>
      <c r="CV6" s="34" t="str">
        <f>IF(CV7="","",IF(CV7="-","【-】","【"&amp;SUBSTITUTE(TEXT(CV7,"#,##0.00"),"-","△")&amp;"】"))</f>
        <v>【56.91】</v>
      </c>
      <c r="CW6" s="35">
        <f>IF(CW7="",NA(),CW7)</f>
        <v>76.72</v>
      </c>
      <c r="CX6" s="35">
        <f t="shared" ref="CX6:DF6" si="11">IF(CX7="",NA(),CX7)</f>
        <v>77.540000000000006</v>
      </c>
      <c r="CY6" s="35">
        <f t="shared" si="11"/>
        <v>80.209999999999994</v>
      </c>
      <c r="CZ6" s="35">
        <f t="shared" si="11"/>
        <v>73.14</v>
      </c>
      <c r="DA6" s="35">
        <f t="shared" si="11"/>
        <v>60.73</v>
      </c>
      <c r="DB6" s="35">
        <f t="shared" si="11"/>
        <v>74.14</v>
      </c>
      <c r="DC6" s="35">
        <f t="shared" si="11"/>
        <v>73.83</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0.16</v>
      </c>
      <c r="EE6" s="35">
        <f t="shared" ref="EE6:EM6" si="14">IF(EE7="",NA(),EE7)</f>
        <v>0.26</v>
      </c>
      <c r="EF6" s="35">
        <f t="shared" si="14"/>
        <v>0.12</v>
      </c>
      <c r="EG6" s="35">
        <f t="shared" si="14"/>
        <v>0.68</v>
      </c>
      <c r="EH6" s="35">
        <f t="shared" si="14"/>
        <v>1.1399999999999999</v>
      </c>
      <c r="EI6" s="35">
        <f t="shared" si="14"/>
        <v>0.8</v>
      </c>
      <c r="EJ6" s="35">
        <f t="shared" si="14"/>
        <v>0.69</v>
      </c>
      <c r="EK6" s="35">
        <f t="shared" si="14"/>
        <v>1.26</v>
      </c>
      <c r="EL6" s="35">
        <f t="shared" si="14"/>
        <v>0.78</v>
      </c>
      <c r="EM6" s="35">
        <f t="shared" si="14"/>
        <v>0.56999999999999995</v>
      </c>
      <c r="EN6" s="34" t="str">
        <f>IF(EN7="","",IF(EN7="-","【-】","【"&amp;SUBSTITUTE(TEXT(EN7,"#,##0.00"),"-","△")&amp;"】"))</f>
        <v>【0.72】</v>
      </c>
    </row>
    <row r="7" spans="1:144" s="36" customFormat="1" x14ac:dyDescent="0.2">
      <c r="A7" s="28"/>
      <c r="B7" s="37">
        <v>2017</v>
      </c>
      <c r="C7" s="37">
        <v>452084</v>
      </c>
      <c r="D7" s="37">
        <v>47</v>
      </c>
      <c r="E7" s="37">
        <v>1</v>
      </c>
      <c r="F7" s="37">
        <v>0</v>
      </c>
      <c r="G7" s="37">
        <v>0</v>
      </c>
      <c r="H7" s="37" t="s">
        <v>107</v>
      </c>
      <c r="I7" s="37" t="s">
        <v>108</v>
      </c>
      <c r="J7" s="37" t="s">
        <v>109</v>
      </c>
      <c r="K7" s="37" t="s">
        <v>110</v>
      </c>
      <c r="L7" s="37" t="s">
        <v>111</v>
      </c>
      <c r="M7" s="37" t="s">
        <v>112</v>
      </c>
      <c r="N7" s="38" t="s">
        <v>113</v>
      </c>
      <c r="O7" s="38" t="s">
        <v>114</v>
      </c>
      <c r="P7" s="38">
        <v>0.43</v>
      </c>
      <c r="Q7" s="38">
        <v>2959</v>
      </c>
      <c r="R7" s="38">
        <v>30867</v>
      </c>
      <c r="S7" s="38">
        <v>438.79</v>
      </c>
      <c r="T7" s="38">
        <v>70.349999999999994</v>
      </c>
      <c r="U7" s="38">
        <v>133</v>
      </c>
      <c r="V7" s="38">
        <v>0.4</v>
      </c>
      <c r="W7" s="38">
        <v>332.5</v>
      </c>
      <c r="X7" s="38">
        <v>71.099999999999994</v>
      </c>
      <c r="Y7" s="38">
        <v>71.88</v>
      </c>
      <c r="Z7" s="38">
        <v>74.78</v>
      </c>
      <c r="AA7" s="38">
        <v>116.38</v>
      </c>
      <c r="AB7" s="38">
        <v>30.04</v>
      </c>
      <c r="AC7" s="38">
        <v>76.09</v>
      </c>
      <c r="AD7" s="38">
        <v>75.87</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1350.87</v>
      </c>
      <c r="BF7" s="38">
        <v>2028.68</v>
      </c>
      <c r="BG7" s="38">
        <v>3363.71</v>
      </c>
      <c r="BH7" s="38">
        <v>3462.3</v>
      </c>
      <c r="BI7" s="38">
        <v>10979.9</v>
      </c>
      <c r="BJ7" s="38">
        <v>1113.76</v>
      </c>
      <c r="BK7" s="38">
        <v>1125.69</v>
      </c>
      <c r="BL7" s="38">
        <v>1510.14</v>
      </c>
      <c r="BM7" s="38">
        <v>1595.62</v>
      </c>
      <c r="BN7" s="38">
        <v>1302.33</v>
      </c>
      <c r="BO7" s="38">
        <v>1141.75</v>
      </c>
      <c r="BP7" s="38">
        <v>53.8</v>
      </c>
      <c r="BQ7" s="38">
        <v>48.38</v>
      </c>
      <c r="BR7" s="38">
        <v>29.79</v>
      </c>
      <c r="BS7" s="38">
        <v>25.77</v>
      </c>
      <c r="BT7" s="38">
        <v>6.83</v>
      </c>
      <c r="BU7" s="38">
        <v>34.25</v>
      </c>
      <c r="BV7" s="38">
        <v>46.48</v>
      </c>
      <c r="BW7" s="38">
        <v>22.67</v>
      </c>
      <c r="BX7" s="38">
        <v>37.92</v>
      </c>
      <c r="BY7" s="38">
        <v>40.89</v>
      </c>
      <c r="BZ7" s="38">
        <v>54.93</v>
      </c>
      <c r="CA7" s="38">
        <v>307.52</v>
      </c>
      <c r="CB7" s="38">
        <v>333.56</v>
      </c>
      <c r="CC7" s="38">
        <v>571.64</v>
      </c>
      <c r="CD7" s="38">
        <v>611.79</v>
      </c>
      <c r="CE7" s="38">
        <v>2826.01</v>
      </c>
      <c r="CF7" s="38">
        <v>501.18</v>
      </c>
      <c r="CG7" s="38">
        <v>376.61</v>
      </c>
      <c r="CH7" s="38">
        <v>789.62</v>
      </c>
      <c r="CI7" s="38">
        <v>423.18</v>
      </c>
      <c r="CJ7" s="38">
        <v>383.2</v>
      </c>
      <c r="CK7" s="38">
        <v>292.18</v>
      </c>
      <c r="CL7" s="38">
        <v>62.98</v>
      </c>
      <c r="CM7" s="38">
        <v>60.96</v>
      </c>
      <c r="CN7" s="38">
        <v>45.46</v>
      </c>
      <c r="CO7" s="38">
        <v>50.11</v>
      </c>
      <c r="CP7" s="38">
        <v>51.69</v>
      </c>
      <c r="CQ7" s="38">
        <v>57.55</v>
      </c>
      <c r="CR7" s="38">
        <v>57.43</v>
      </c>
      <c r="CS7" s="38">
        <v>48.7</v>
      </c>
      <c r="CT7" s="38">
        <v>46.9</v>
      </c>
      <c r="CU7" s="38">
        <v>47.95</v>
      </c>
      <c r="CV7" s="38">
        <v>56.91</v>
      </c>
      <c r="CW7" s="38">
        <v>76.72</v>
      </c>
      <c r="CX7" s="38">
        <v>77.540000000000006</v>
      </c>
      <c r="CY7" s="38">
        <v>80.209999999999994</v>
      </c>
      <c r="CZ7" s="38">
        <v>73.14</v>
      </c>
      <c r="DA7" s="38">
        <v>60.73</v>
      </c>
      <c r="DB7" s="38">
        <v>74.14</v>
      </c>
      <c r="DC7" s="38">
        <v>73.83</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0.16</v>
      </c>
      <c r="EE7" s="38">
        <v>0.26</v>
      </c>
      <c r="EF7" s="38">
        <v>0.12</v>
      </c>
      <c r="EG7" s="38">
        <v>0.68</v>
      </c>
      <c r="EH7" s="38">
        <v>1.1399999999999999</v>
      </c>
      <c r="EI7" s="38">
        <v>0.8</v>
      </c>
      <c r="EJ7" s="38">
        <v>0.69</v>
      </c>
      <c r="EK7" s="38">
        <v>1.26</v>
      </c>
      <c r="EL7" s="38">
        <v>0.78</v>
      </c>
      <c r="EM7" s="38">
        <v>0.56999999999999995</v>
      </c>
      <c r="EN7" s="38">
        <v>0.72</v>
      </c>
    </row>
    <row r="8" spans="1:144" x14ac:dyDescent="0.2">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2">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2019-02-08T05:27:04Z</cp:lastPrinted>
  <dcterms:created xsi:type="dcterms:W3CDTF">2018-12-03T08:46:18Z</dcterms:created>
  <dcterms:modified xsi:type="dcterms:W3CDTF">2019-02-25T05:06:39Z</dcterms:modified>
  <cp:category/>
</cp:coreProperties>
</file>