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4DA6C878-96B5-417A-818F-B5510061D42C}" xr6:coauthVersionLast="40" xr6:coauthVersionMax="40" xr10:uidLastSave="{00000000-0000-0000-0000-000000000000}"/>
  <workbookProtection workbookAlgorithmName="SHA-512" workbookHashValue="kzifIbeSfar77eMc74BF5DiwO+j8lVLGgm71Sn/t0cGynHGspCGAWLhmTWHi/5IFNicdx8EyG9CLQWhPQSw/ag==" workbookSaltValue="HNIyXHdHg3m7EV0KFNQXp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<sst xmlns="http://schemas.openxmlformats.org/spreadsheetml/2006/main" count="237" uniqueCount="125">
  <si>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</si>
  <si>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</si>
  <si>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</si>
  <si>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</si>
  <si>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</si>
  <si>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</si>
  <si>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</si>
  <si>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</si>
  <si>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</si>
  <si>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</si>
  <si>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</si>
  <si>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</si>
  <si>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</si>
  <si>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</si>
  <si>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</si>
  <si>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</si>
  <si>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</si>
  <si>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</si>
  <si>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</si>
  <si>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</si>
  <si>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</si>
  <si>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</si>
  <si>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</si>
  <si>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</si>
  <si>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</si>
  <si>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</si>
  <si>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</si>
  <si>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</si>
  <si>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</si>
  <si>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</si>
  <si>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</si>
  <si>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</si>
  <si>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</si>
  <si>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</si>
  <si>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</si>
  <si>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</si>
  <si>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</si>
  <si>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</si>
  <si>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</si>
  <si>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</si>
  <si>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</si>
  <si>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</si>
  <si>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</si>
  <si>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</si>
  <si>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</si>
  <si>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</si>
  <si>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</si>
  <si>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</si>
  <si>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</si>
  <si>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</si>
  <si>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</si>
  <si>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</si>
  <si>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</si>
  <si>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</si>
  <si>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</si>
  <si>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</si>
  <si>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</si>
  <si>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</si>
  <si>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</si>
  <si>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</si>
  <si>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</si>
  <si>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</si>
  <si>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</si>
  <si>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</si>
  <si>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</si>
  <si>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</si>
  <si>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</si>
  <si>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</si>
  <si>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</si>
  <si>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</si>
  <si>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</si>
  <si>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</si>
  <si>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</si>
  <si>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</si>
  <si>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</si>
  <si>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</si>
  <si>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</si>
  <si>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</si>
  <si>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</si>
  <si>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</si>
  <si>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</si>
  <si>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</si>
  <si>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</si>
  <si>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</si>
  <si>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</si>
  <si>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</si>
  <si>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</si>
  <si>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</si>
  <si>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</si>
  <si>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</si>
  <si>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</si>
  <si>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</si>
  <si>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</si>
  <si>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</si>
  <si>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</si>
  <si>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</si>
  <si>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</si>
  <si>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</si>
  <si>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</si>
  <si>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</si>
  <si>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</si>
  <si>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</si>
  <si>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</si>
  <si>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</si>
  <si>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</si>
  <si>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</si>
  <si>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</si>
  <si>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</si>
  <si>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</si>
  <si>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</si>
  <si>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</si>
  <si>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</si>
  <si>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</si>
  <si>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</si>
  <si>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</si>
  <si>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</si>
  <si>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</si>
  <si>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</si>
  <si>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</si>
  <si>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</si>
  <si>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</si>
  <si>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</si>
  <si>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ている管路、浄水場について平成２３年度から２９年度にかけて計画的に更新を行っており耐震性等は大幅に上昇しているが、区域によっては敷設年度を把握できていない区域があるため、今後把握につとめたい。</t>
    <rPh sb="1" eb="4">
      <t>ロウキュウカ</t>
    </rPh>
    <rPh sb="8" eb="10">
      <t>カンロ</t>
    </rPh>
    <rPh sb="11" eb="14">
      <t>ジョウスイジョウ</t>
    </rPh>
    <rPh sb="18" eb="20">
      <t>ヘイセイ</t>
    </rPh>
    <rPh sb="22" eb="24">
      <t>ネンド</t>
    </rPh>
    <rPh sb="28" eb="30">
      <t>ネンド</t>
    </rPh>
    <rPh sb="34" eb="37">
      <t>ケイカクテキ</t>
    </rPh>
    <rPh sb="38" eb="40">
      <t>コウシン</t>
    </rPh>
    <rPh sb="41" eb="42">
      <t>オコナ</t>
    </rPh>
    <rPh sb="46" eb="49">
      <t>タイシンセイ</t>
    </rPh>
    <rPh sb="49" eb="50">
      <t>トウ</t>
    </rPh>
    <rPh sb="51" eb="53">
      <t>オオハバ</t>
    </rPh>
    <rPh sb="54" eb="56">
      <t>ジョウショウ</t>
    </rPh>
    <rPh sb="62" eb="64">
      <t>クイキ</t>
    </rPh>
    <rPh sb="69" eb="71">
      <t>フセツ</t>
    </rPh>
    <rPh sb="71" eb="73">
      <t>ネンド</t>
    </rPh>
    <rPh sb="74" eb="76">
      <t>ハアク</t>
    </rPh>
    <rPh sb="82" eb="84">
      <t>クイキ</t>
    </rPh>
    <rPh sb="90" eb="92">
      <t>コンゴ</t>
    </rPh>
    <rPh sb="92" eb="94">
      <t>ハアク</t>
    </rPh>
    <phoneticPr fontId="4"/>
  </si>
  <si>
    <t>　本村は緩速ろ過方式を採用し自然流下方式で配水しているため動力費や機器修繕費用を低い水準に抑え、維持管理費用の削減に努めているが地方債償還金の返済が経営を圧迫している。本村のような小規模自治体の簡易水道事業は運営基盤が脆弱なため使用料収入のみで経営することが難しいが、今後ともコスト縮減を意識した運営を行い、安全で安定した飲料水供給を行い住民の生活環境向上に寄与したい。
 なお、経営戦略については平成３２年度中に策定予定である。</t>
    <rPh sb="1" eb="3">
      <t>ホンソン</t>
    </rPh>
    <rPh sb="4" eb="6">
      <t>カンソク</t>
    </rPh>
    <rPh sb="7" eb="8">
      <t>カ</t>
    </rPh>
    <rPh sb="8" eb="10">
      <t>ホウシキ</t>
    </rPh>
    <rPh sb="11" eb="13">
      <t>サイヨウ</t>
    </rPh>
    <rPh sb="14" eb="16">
      <t>シゼン</t>
    </rPh>
    <rPh sb="16" eb="18">
      <t>リュウカ</t>
    </rPh>
    <rPh sb="18" eb="20">
      <t>ホウシキ</t>
    </rPh>
    <rPh sb="21" eb="23">
      <t>ハイスイ</t>
    </rPh>
    <rPh sb="29" eb="31">
      <t>ドウリョク</t>
    </rPh>
    <rPh sb="31" eb="32">
      <t>ヒ</t>
    </rPh>
    <rPh sb="33" eb="35">
      <t>キキ</t>
    </rPh>
    <rPh sb="35" eb="37">
      <t>シュウゼン</t>
    </rPh>
    <rPh sb="37" eb="39">
      <t>ヒヨウ</t>
    </rPh>
    <rPh sb="40" eb="41">
      <t>ヒク</t>
    </rPh>
    <rPh sb="42" eb="44">
      <t>スイジュン</t>
    </rPh>
    <rPh sb="45" eb="46">
      <t>オサ</t>
    </rPh>
    <rPh sb="48" eb="50">
      <t>イジ</t>
    </rPh>
    <rPh sb="50" eb="52">
      <t>カンリ</t>
    </rPh>
    <rPh sb="52" eb="54">
      <t>ヒヨウ</t>
    </rPh>
    <rPh sb="55" eb="57">
      <t>サクゲン</t>
    </rPh>
    <rPh sb="58" eb="59">
      <t>ツト</t>
    </rPh>
    <rPh sb="64" eb="66">
      <t>チホウ</t>
    </rPh>
    <rPh sb="66" eb="67">
      <t>サイ</t>
    </rPh>
    <rPh sb="67" eb="70">
      <t>ショウカンキン</t>
    </rPh>
    <rPh sb="71" eb="73">
      <t>ヘンサイ</t>
    </rPh>
    <rPh sb="74" eb="76">
      <t>ケイエイ</t>
    </rPh>
    <rPh sb="77" eb="79">
      <t>アッパク</t>
    </rPh>
    <rPh sb="84" eb="86">
      <t>ホンソン</t>
    </rPh>
    <rPh sb="90" eb="93">
      <t>ショウキボ</t>
    </rPh>
    <rPh sb="93" eb="96">
      <t>ジチタイ</t>
    </rPh>
    <rPh sb="97" eb="99">
      <t>カンイ</t>
    </rPh>
    <rPh sb="99" eb="101">
      <t>スイドウ</t>
    </rPh>
    <rPh sb="101" eb="103">
      <t>ジギョウ</t>
    </rPh>
    <rPh sb="104" eb="106">
      <t>ウンエイ</t>
    </rPh>
    <rPh sb="106" eb="108">
      <t>キバン</t>
    </rPh>
    <rPh sb="109" eb="111">
      <t>ゼイジャク</t>
    </rPh>
    <rPh sb="114" eb="117">
      <t>シヨウリョウ</t>
    </rPh>
    <rPh sb="117" eb="119">
      <t>シュウニュウ</t>
    </rPh>
    <rPh sb="122" eb="124">
      <t>ケイエイ</t>
    </rPh>
    <rPh sb="129" eb="130">
      <t>ムズカ</t>
    </rPh>
    <rPh sb="134" eb="136">
      <t>コンゴ</t>
    </rPh>
    <rPh sb="141" eb="143">
      <t>シュクゲン</t>
    </rPh>
    <rPh sb="144" eb="146">
      <t>イシキ</t>
    </rPh>
    <rPh sb="148" eb="150">
      <t>ウンエイ</t>
    </rPh>
    <rPh sb="151" eb="152">
      <t>オコナ</t>
    </rPh>
    <rPh sb="154" eb="156">
      <t>アンゼン</t>
    </rPh>
    <rPh sb="157" eb="159">
      <t>アンテイ</t>
    </rPh>
    <rPh sb="161" eb="164">
      <t>インリョウスイ</t>
    </rPh>
    <rPh sb="164" eb="166">
      <t>キョウキュウ</t>
    </rPh>
    <rPh sb="167" eb="168">
      <t>オコナ</t>
    </rPh>
    <rPh sb="169" eb="171">
      <t>ジュウミン</t>
    </rPh>
    <rPh sb="172" eb="174">
      <t>セイカツ</t>
    </rPh>
    <rPh sb="174" eb="176">
      <t>カンキョウ</t>
    </rPh>
    <rPh sb="176" eb="178">
      <t>コウジョウ</t>
    </rPh>
    <rPh sb="179" eb="181">
      <t>キヨ</t>
    </rPh>
    <rPh sb="190" eb="192">
      <t>ケイエイ</t>
    </rPh>
    <rPh sb="192" eb="194">
      <t>センリャク</t>
    </rPh>
    <rPh sb="199" eb="201">
      <t>ヘイセイ</t>
    </rPh>
    <rPh sb="203" eb="205">
      <t>ネンド</t>
    </rPh>
    <rPh sb="205" eb="206">
      <t>チュウ</t>
    </rPh>
    <rPh sb="207" eb="209">
      <t>サクテイ</t>
    </rPh>
    <rPh sb="209" eb="211">
      <t>ヨテイ</t>
    </rPh>
    <phoneticPr fontId="4"/>
  </si>
  <si>
    <t xml:space="preserve">①. 収益的収支比率
　比率が減少傾向にあり、類似団体平均値を下回っている。これは２３年度から実施している施設等更新により償還金額が上昇したことに起因している。今後も継続して現在高に注目し計画的な維持管理を行いたい。
④．企業債残高対給水収益比率
　補助事業を利用した管路更新を行ったため比率が上昇した。
⑤．料金回収率
　平成２３年度から２８年度にかけて比率が下がっているがこれは給水費用の上昇によるものである。２９年度に関しては償還金支払額が２８年度支払い分と比較し多かったため、料金回収率が低下した。
⑥．給水原価
　平成２３年度より償還金及び利子の増加のため原価が高騰している。２９年度から３４年度にかけてが返済のピークであり、今後ともこの傾向が続くのではないかと思われる。継続して維持管理費の縮減に努めたい。
⑦．施設利用率
　２７年度から２９年度にかけて計測機器の整備、管路等の更新を行い、配水量の把握量が増えたため２７年度は一時的に利用率が大幅に増加した。２８年度からは横ばいの状況が続いているものの90％程度の利用率にあり、施設規模は適正なものであると判断し今後とも適正な運用を図りたい。
⑧．有収率
　２７年度は機器更新により正確な配水量を測定することが可能となったため、一時的に大きく有収水量が減少した。しかし、２８、２９年度にかけての管路更新により漏水が減少したため、有収率は上がっている。継続して適正な管理を行いたい。
</t>
    <rPh sb="3" eb="6">
      <t>シュウエキテキ</t>
    </rPh>
    <rPh sb="6" eb="8">
      <t>シュウシ</t>
    </rPh>
    <rPh sb="8" eb="10">
      <t>ヒリツ</t>
    </rPh>
    <rPh sb="12" eb="14">
      <t>ヒリツ</t>
    </rPh>
    <rPh sb="15" eb="17">
      <t>ゲンショウ</t>
    </rPh>
    <rPh sb="17" eb="19">
      <t>ケイコウ</t>
    </rPh>
    <rPh sb="23" eb="25">
      <t>ルイジ</t>
    </rPh>
    <rPh sb="25" eb="27">
      <t>ダンタイ</t>
    </rPh>
    <rPh sb="27" eb="29">
      <t>ヘイキン</t>
    </rPh>
    <rPh sb="29" eb="30">
      <t>アタイ</t>
    </rPh>
    <rPh sb="31" eb="33">
      <t>シタマワ</t>
    </rPh>
    <rPh sb="43" eb="45">
      <t>ネンド</t>
    </rPh>
    <rPh sb="47" eb="49">
      <t>ジッシ</t>
    </rPh>
    <rPh sb="53" eb="55">
      <t>シセツ</t>
    </rPh>
    <rPh sb="55" eb="56">
      <t>トウ</t>
    </rPh>
    <rPh sb="56" eb="58">
      <t>コウシン</t>
    </rPh>
    <rPh sb="61" eb="63">
      <t>ショウカン</t>
    </rPh>
    <rPh sb="63" eb="65">
      <t>キンガク</t>
    </rPh>
    <rPh sb="66" eb="68">
      <t>ジョウショウ</t>
    </rPh>
    <rPh sb="73" eb="75">
      <t>キイン</t>
    </rPh>
    <rPh sb="80" eb="82">
      <t>コンゴ</t>
    </rPh>
    <rPh sb="83" eb="85">
      <t>ケイゾク</t>
    </rPh>
    <rPh sb="87" eb="90">
      <t>ゲンザイダカ</t>
    </rPh>
    <rPh sb="91" eb="93">
      <t>チュウモク</t>
    </rPh>
    <rPh sb="98" eb="100">
      <t>イジ</t>
    </rPh>
    <rPh sb="100" eb="102">
      <t>カンリ</t>
    </rPh>
    <rPh sb="103" eb="104">
      <t>オコナ</t>
    </rPh>
    <rPh sb="112" eb="115">
      <t>キギョウサイ</t>
    </rPh>
    <rPh sb="126" eb="128">
      <t>ホジョ</t>
    </rPh>
    <rPh sb="128" eb="130">
      <t>ジギョウ</t>
    </rPh>
    <rPh sb="131" eb="133">
      <t>リヨウ</t>
    </rPh>
    <rPh sb="135" eb="137">
      <t>カンロ</t>
    </rPh>
    <rPh sb="137" eb="139">
      <t>コウシン</t>
    </rPh>
    <rPh sb="140" eb="141">
      <t>オコナ</t>
    </rPh>
    <rPh sb="145" eb="147">
      <t>ヒリツ</t>
    </rPh>
    <rPh sb="148" eb="150">
      <t>ジョウショウ</t>
    </rPh>
    <rPh sb="157" eb="159">
      <t>リョウキン</t>
    </rPh>
    <rPh sb="159" eb="161">
      <t>カイシュウ</t>
    </rPh>
    <rPh sb="161" eb="162">
      <t>リツ</t>
    </rPh>
    <rPh sb="164" eb="166">
      <t>ヘイセイ</t>
    </rPh>
    <rPh sb="168" eb="170">
      <t>ネンド</t>
    </rPh>
    <rPh sb="174" eb="176">
      <t>ネンド</t>
    </rPh>
    <rPh sb="180" eb="182">
      <t>ヒリツ</t>
    </rPh>
    <rPh sb="183" eb="184">
      <t>サ</t>
    </rPh>
    <rPh sb="193" eb="195">
      <t>キュウスイ</t>
    </rPh>
    <rPh sb="195" eb="197">
      <t>ヒヨウ</t>
    </rPh>
    <rPh sb="198" eb="200">
      <t>ジョウショウ</t>
    </rPh>
    <rPh sb="211" eb="213">
      <t>ネンド</t>
    </rPh>
    <rPh sb="214" eb="215">
      <t>カン</t>
    </rPh>
    <rPh sb="218" eb="220">
      <t>ショウカン</t>
    </rPh>
    <rPh sb="227" eb="229">
      <t>ネンド</t>
    </rPh>
    <rPh sb="229" eb="231">
      <t>シハラ</t>
    </rPh>
    <rPh sb="232" eb="233">
      <t>ブン</t>
    </rPh>
    <rPh sb="234" eb="236">
      <t>ヒカク</t>
    </rPh>
    <rPh sb="237" eb="238">
      <t>オオ</t>
    </rPh>
    <rPh sb="244" eb="246">
      <t>リョウキン</t>
    </rPh>
    <rPh sb="246" eb="249">
      <t>カイシュウリツ</t>
    </rPh>
    <rPh sb="250" eb="252">
      <t>テイカ</t>
    </rPh>
    <rPh sb="259" eb="261">
      <t>キュウスイ</t>
    </rPh>
    <rPh sb="261" eb="263">
      <t>ゲンカ</t>
    </rPh>
    <rPh sb="265" eb="267">
      <t>ヘイセイ</t>
    </rPh>
    <rPh sb="269" eb="271">
      <t>ネンド</t>
    </rPh>
    <rPh sb="273" eb="276">
      <t>ショウカンキン</t>
    </rPh>
    <rPh sb="276" eb="277">
      <t>オヨ</t>
    </rPh>
    <rPh sb="278" eb="280">
      <t>リシ</t>
    </rPh>
    <rPh sb="281" eb="283">
      <t>ゾウカ</t>
    </rPh>
    <rPh sb="286" eb="288">
      <t>ゲンカ</t>
    </rPh>
    <rPh sb="289" eb="291">
      <t>コウトウ</t>
    </rPh>
    <rPh sb="298" eb="300">
      <t>ネンド</t>
    </rPh>
    <rPh sb="304" eb="306">
      <t>ネンド</t>
    </rPh>
    <rPh sb="311" eb="313">
      <t>ヘンサイ</t>
    </rPh>
    <rPh sb="321" eb="323">
      <t>コンゴ</t>
    </rPh>
    <rPh sb="327" eb="329">
      <t>ケイコウ</t>
    </rPh>
    <rPh sb="330" eb="331">
      <t>ツヅ</t>
    </rPh>
    <rPh sb="339" eb="340">
      <t>オモ</t>
    </rPh>
    <rPh sb="344" eb="346">
      <t>ケイゾク</t>
    </rPh>
    <rPh sb="348" eb="350">
      <t>イジ</t>
    </rPh>
    <rPh sb="350" eb="353">
      <t>カンリヒ</t>
    </rPh>
    <rPh sb="354" eb="356">
      <t>シュクゲン</t>
    </rPh>
    <rPh sb="357" eb="358">
      <t>ツト</t>
    </rPh>
    <rPh sb="366" eb="368">
      <t>シセツ</t>
    </rPh>
    <rPh sb="368" eb="371">
      <t>リヨウリツ</t>
    </rPh>
    <rPh sb="375" eb="377">
      <t>ネンド</t>
    </rPh>
    <rPh sb="381" eb="383">
      <t>ネンド</t>
    </rPh>
    <rPh sb="387" eb="389">
      <t>ケイソク</t>
    </rPh>
    <rPh sb="389" eb="391">
      <t>キキ</t>
    </rPh>
    <rPh sb="392" eb="394">
      <t>セイビ</t>
    </rPh>
    <rPh sb="395" eb="397">
      <t>カンロ</t>
    </rPh>
    <rPh sb="397" eb="398">
      <t>トウ</t>
    </rPh>
    <rPh sb="399" eb="401">
      <t>コウシン</t>
    </rPh>
    <rPh sb="402" eb="403">
      <t>オコナ</t>
    </rPh>
    <rPh sb="405" eb="408">
      <t>ハイスイリョウ</t>
    </rPh>
    <rPh sb="409" eb="411">
      <t>ハアク</t>
    </rPh>
    <rPh sb="411" eb="412">
      <t>リョウ</t>
    </rPh>
    <rPh sb="413" eb="414">
      <t>フ</t>
    </rPh>
    <rPh sb="420" eb="422">
      <t>ネンド</t>
    </rPh>
    <rPh sb="423" eb="426">
      <t>イチジテキ</t>
    </rPh>
    <rPh sb="427" eb="430">
      <t>リヨウリツ</t>
    </rPh>
    <rPh sb="431" eb="433">
      <t>オオハバ</t>
    </rPh>
    <rPh sb="434" eb="436">
      <t>ゾウカ</t>
    </rPh>
    <rPh sb="441" eb="443">
      <t>ネンド</t>
    </rPh>
    <rPh sb="446" eb="447">
      <t>ヨコ</t>
    </rPh>
    <rPh sb="450" eb="452">
      <t>ジョウキョウ</t>
    </rPh>
    <rPh sb="453" eb="454">
      <t>ツヅ</t>
    </rPh>
    <rPh sb="464" eb="466">
      <t>テイド</t>
    </rPh>
    <rPh sb="467" eb="469">
      <t>リヨウ</t>
    </rPh>
    <rPh sb="469" eb="470">
      <t>リツ</t>
    </rPh>
    <rPh sb="474" eb="476">
      <t>シセツ</t>
    </rPh>
    <rPh sb="476" eb="478">
      <t>キボ</t>
    </rPh>
    <rPh sb="479" eb="481">
      <t>テキセイ</t>
    </rPh>
    <rPh sb="488" eb="490">
      <t>ハンダン</t>
    </rPh>
    <rPh sb="491" eb="493">
      <t>コンゴ</t>
    </rPh>
    <rPh sb="495" eb="497">
      <t>テキセイ</t>
    </rPh>
    <rPh sb="498" eb="500">
      <t>ウンヨウ</t>
    </rPh>
    <rPh sb="501" eb="502">
      <t>ハカ</t>
    </rPh>
    <rPh sb="512" eb="513">
      <t>リツ</t>
    </rPh>
    <rPh sb="517" eb="519">
      <t>ネンド</t>
    </rPh>
    <rPh sb="520" eb="522">
      <t>キキ</t>
    </rPh>
    <rPh sb="522" eb="524">
      <t>コウシン</t>
    </rPh>
    <rPh sb="527" eb="529">
      <t>セイカク</t>
    </rPh>
    <rPh sb="530" eb="532">
      <t>ハイスイ</t>
    </rPh>
    <rPh sb="532" eb="533">
      <t>リョウ</t>
    </rPh>
    <rPh sb="534" eb="536">
      <t>ソクテイ</t>
    </rPh>
    <rPh sb="541" eb="543">
      <t>カノウ</t>
    </rPh>
    <rPh sb="550" eb="553">
      <t>イチジテキ</t>
    </rPh>
    <rPh sb="554" eb="555">
      <t>オオ</t>
    </rPh>
    <rPh sb="562" eb="564">
      <t>ゲンショウ</t>
    </rPh>
    <rPh sb="577" eb="578">
      <t>ド</t>
    </rPh>
    <rPh sb="611" eb="613">
      <t>ケイゾク</t>
    </rPh>
    <rPh sb="615" eb="617">
      <t>テキセイ</t>
    </rPh>
    <rPh sb="618" eb="620">
      <t>カンリ</t>
    </rPh>
    <rPh sb="621" eb="6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</si>
</sst>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7.03</c:v>
                </c:pt>
                <c:pt idx="3" formatCode="#,##0.00;&quot;△&quot;#,##0.00;&quot;-&quot;">
                  <c:v>6.47</c:v>
                </c:pt>
                <c:pt idx="4" formatCode="#,##0.00;&quot;△&quot;#,##0.00;&quot;-&quot;">
                  <c:v>12.19</c:v>
                </c:pt>
              </c:numCache>
            </c:numRef>
          </c:val>
          <c:extLst>
            <c:ext xmlns:c16="http://schemas.microsoft.com/office/drawing/2014/chart" uri="{C3380CC4-5D6E-409C-BE32-E72D297353CC}">
              <c16:uniqueId val="{00000000-FD7C-49C2-B46E-14120F42FBFF}"/>
            </c:ext>
          </c:extLst>
        </c:ser>
        <c:dLbls>
          <c:showLegendKey val="0"/>
          <c:showVal val="0"/>
          <c:showCatName val="0"/>
          <c:showSerName val="0"/>
          <c:showPercent val="0"/>
          <c:showBubbleSize val="0"/>
        </c:dLbls>
        <c:gapWidth val="150"/>
        <c:axId val="193932504"/>
        <c:axId val="19381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FD7C-49C2-B46E-14120F42FBFF}"/>
            </c:ext>
          </c:extLst>
        </c:ser>
        <c:dLbls>
          <c:showLegendKey val="0"/>
          <c:showVal val="0"/>
          <c:showCatName val="0"/>
          <c:showSerName val="0"/>
          <c:showPercent val="0"/>
          <c:showBubbleSize val="0"/>
        </c:dLbls>
        <c:marker val="1"/>
        <c:smooth val="0"/>
        <c:axId val="193932504"/>
        <c:axId val="193813648"/>
      </c:lineChart>
      <c:dateAx>
        <c:axId val="193932504"/>
        <c:scaling>
          <c:orientation val="minMax"/>
        </c:scaling>
        <c:delete val="1"/>
        <c:axPos val="b"/>
        <c:numFmt formatCode="ge" sourceLinked="1"/>
        <c:majorTickMark val="none"/>
        <c:minorTickMark val="none"/>
        <c:tickLblPos val="none"/>
        <c:crossAx val="193813648"/>
        <c:crosses val="autoZero"/>
        <c:auto val="1"/>
        <c:lblOffset val="100"/>
        <c:baseTimeUnit val="years"/>
      </c:dateAx>
      <c:valAx>
        <c:axId val="1938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139.18</c:v>
                </c:pt>
                <c:pt idx="1">
                  <c:v>137.26</c:v>
                </c:pt>
                <c:pt idx="2">
                  <c:v>286.64</c:v>
                </c:pt>
                <c:pt idx="3">
                  <c:v>94.21</c:v>
                </c:pt>
                <c:pt idx="4">
                  <c:v>92.75</c:v>
                </c:pt>
              </c:numCache>
            </c:numRef>
          </c:val>
          <c:extLst>
            <c:ext xmlns:c16="http://schemas.microsoft.com/office/drawing/2014/chart" uri="{C3380CC4-5D6E-409C-BE32-E72D297353CC}">
              <c16:uniqueId val="{00000000-785C-450E-BAB5-6DCEB406A05A}"/>
            </c:ext>
          </c:extLst>
        </c:ser>
        <c:dLbls>
          <c:showLegendKey val="0"/>
          <c:showVal val="0"/>
          <c:showCatName val="0"/>
          <c:showSerName val="0"/>
          <c:showPercent val="0"/>
          <c:showBubbleSize val="0"/>
        </c:dLbls>
        <c:gapWidth val="150"/>
        <c:axId val="305838856"/>
        <c:axId val="30583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785C-450E-BAB5-6DCEB406A05A}"/>
            </c:ext>
          </c:extLst>
        </c:ser>
        <c:dLbls>
          <c:showLegendKey val="0"/>
          <c:showVal val="0"/>
          <c:showCatName val="0"/>
          <c:showSerName val="0"/>
          <c:showPercent val="0"/>
          <c:showBubbleSize val="0"/>
        </c:dLbls>
        <c:marker val="1"/>
        <c:smooth val="0"/>
        <c:axId val="305838856"/>
        <c:axId val="305839248"/>
      </c:lineChart>
      <c:dateAx>
        <c:axId val="305838856"/>
        <c:scaling>
          <c:orientation val="minMax"/>
        </c:scaling>
        <c:delete val="1"/>
        <c:axPos val="b"/>
        <c:numFmt formatCode="ge" sourceLinked="1"/>
        <c:majorTickMark val="none"/>
        <c:minorTickMark val="none"/>
        <c:tickLblPos val="none"/>
        <c:crossAx val="305839248"/>
        <c:crosses val="autoZero"/>
        <c:auto val="1"/>
        <c:lblOffset val="100"/>
        <c:baseTimeUnit val="years"/>
      </c:dateAx>
      <c:valAx>
        <c:axId val="3058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79.849999999999994</c:v>
                </c:pt>
                <c:pt idx="1">
                  <c:v>80.98</c:v>
                </c:pt>
                <c:pt idx="2">
                  <c:v>37.520000000000003</c:v>
                </c:pt>
                <c:pt idx="3">
                  <c:v>90.15</c:v>
                </c:pt>
                <c:pt idx="4">
                  <c:v>94.29</c:v>
                </c:pt>
              </c:numCache>
            </c:numRef>
          </c:val>
          <c:extLst>
            <c:ext xmlns:c16="http://schemas.microsoft.com/office/drawing/2014/chart" uri="{C3380CC4-5D6E-409C-BE32-E72D297353CC}">
              <c16:uniqueId val="{00000000-E739-4DC5-BBCA-B41C105E59C0}"/>
            </c:ext>
          </c:extLst>
        </c:ser>
        <c:dLbls>
          <c:showLegendKey val="0"/>
          <c:showVal val="0"/>
          <c:showCatName val="0"/>
          <c:showSerName val="0"/>
          <c:showPercent val="0"/>
          <c:showBubbleSize val="0"/>
        </c:dLbls>
        <c:gapWidth val="150"/>
        <c:axId val="305840424"/>
        <c:axId val="3058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E739-4DC5-BBCA-B41C105E59C0}"/>
            </c:ext>
          </c:extLst>
        </c:ser>
        <c:dLbls>
          <c:showLegendKey val="0"/>
          <c:showVal val="0"/>
          <c:showCatName val="0"/>
          <c:showSerName val="0"/>
          <c:showPercent val="0"/>
          <c:showBubbleSize val="0"/>
        </c:dLbls>
        <c:marker val="1"/>
        <c:smooth val="0"/>
        <c:axId val="305840424"/>
        <c:axId val="305840816"/>
      </c:lineChart>
      <c:dateAx>
        <c:axId val="305840424"/>
        <c:scaling>
          <c:orientation val="minMax"/>
        </c:scaling>
        <c:delete val="1"/>
        <c:axPos val="b"/>
        <c:numFmt formatCode="ge" sourceLinked="1"/>
        <c:majorTickMark val="none"/>
        <c:minorTickMark val="none"/>
        <c:tickLblPos val="none"/>
        <c:crossAx val="305840816"/>
        <c:crosses val="autoZero"/>
        <c:auto val="1"/>
        <c:lblOffset val="100"/>
        <c:baseTimeUnit val="years"/>
      </c:dateAx>
      <c:valAx>
        <c:axId val="3058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96.25</c:v>
                </c:pt>
                <c:pt idx="1">
                  <c:v>85.86</c:v>
                </c:pt>
                <c:pt idx="2">
                  <c:v>73.819999999999993</c:v>
                </c:pt>
                <c:pt idx="3">
                  <c:v>73.61</c:v>
                </c:pt>
                <c:pt idx="4">
                  <c:v>50.94</c:v>
                </c:pt>
              </c:numCache>
            </c:numRef>
          </c:val>
          <c:extLst>
            <c:ext xmlns:c16="http://schemas.microsoft.com/office/drawing/2014/chart" uri="{C3380CC4-5D6E-409C-BE32-E72D297353CC}">
              <c16:uniqueId val="{00000000-152E-44E3-8AA6-994309E24A2F}"/>
            </c:ext>
          </c:extLst>
        </c:ser>
        <c:dLbls>
          <c:showLegendKey val="0"/>
          <c:showVal val="0"/>
          <c:showCatName val="0"/>
          <c:showSerName val="0"/>
          <c:showPercent val="0"/>
          <c:showBubbleSize val="0"/>
        </c:dLbls>
        <c:gapWidth val="150"/>
        <c:axId val="192929968"/>
        <c:axId val="14267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152E-44E3-8AA6-994309E24A2F}"/>
            </c:ext>
          </c:extLst>
        </c:ser>
        <c:dLbls>
          <c:showLegendKey val="0"/>
          <c:showVal val="0"/>
          <c:showCatName val="0"/>
          <c:showSerName val="0"/>
          <c:showPercent val="0"/>
          <c:showBubbleSize val="0"/>
        </c:dLbls>
        <c:marker val="1"/>
        <c:smooth val="0"/>
        <c:axId val="192929968"/>
        <c:axId val="142675536"/>
      </c:lineChart>
      <c:dateAx>
        <c:axId val="192929968"/>
        <c:scaling>
          <c:orientation val="minMax"/>
        </c:scaling>
        <c:delete val="1"/>
        <c:axPos val="b"/>
        <c:numFmt formatCode="ge" sourceLinked="1"/>
        <c:majorTickMark val="none"/>
        <c:minorTickMark val="none"/>
        <c:tickLblPos val="none"/>
        <c:crossAx val="142675536"/>
        <c:crosses val="autoZero"/>
        <c:auto val="1"/>
        <c:lblOffset val="100"/>
        <c:baseTimeUnit val="years"/>
      </c:dateAx>
      <c:valAx>
        <c:axId val="1426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08-4376-B341-1EF71C04EA96}"/>
            </c:ext>
          </c:extLst>
        </c:ser>
        <c:dLbls>
          <c:showLegendKey val="0"/>
          <c:showVal val="0"/>
          <c:showCatName val="0"/>
          <c:showSerName val="0"/>
          <c:showPercent val="0"/>
          <c:showBubbleSize val="0"/>
        </c:dLbls>
        <c:gapWidth val="150"/>
        <c:axId val="305742352"/>
        <c:axId val="30574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8-4376-B341-1EF71C04EA96}"/>
            </c:ext>
          </c:extLst>
        </c:ser>
        <c:dLbls>
          <c:showLegendKey val="0"/>
          <c:showVal val="0"/>
          <c:showCatName val="0"/>
          <c:showSerName val="0"/>
          <c:showPercent val="0"/>
          <c:showBubbleSize val="0"/>
        </c:dLbls>
        <c:marker val="1"/>
        <c:smooth val="0"/>
        <c:axId val="305742352"/>
        <c:axId val="305744784"/>
      </c:lineChart>
      <c:dateAx>
        <c:axId val="305742352"/>
        <c:scaling>
          <c:orientation val="minMax"/>
        </c:scaling>
        <c:delete val="1"/>
        <c:axPos val="b"/>
        <c:numFmt formatCode="ge" sourceLinked="1"/>
        <c:majorTickMark val="none"/>
        <c:minorTickMark val="none"/>
        <c:tickLblPos val="none"/>
        <c:crossAx val="305744784"/>
        <c:crosses val="autoZero"/>
        <c:auto val="1"/>
        <c:lblOffset val="100"/>
        <c:baseTimeUnit val="years"/>
      </c:dateAx>
      <c:valAx>
        <c:axId val="3057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4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D-48D3-AC89-3C99ACA40648}"/>
            </c:ext>
          </c:extLst>
        </c:ser>
        <c:dLbls>
          <c:showLegendKey val="0"/>
          <c:showVal val="0"/>
          <c:showCatName val="0"/>
          <c:showSerName val="0"/>
          <c:showPercent val="0"/>
          <c:showBubbleSize val="0"/>
        </c:dLbls>
        <c:gapWidth val="150"/>
        <c:axId val="305795240"/>
        <c:axId val="305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D-48D3-AC89-3C99ACA40648}"/>
            </c:ext>
          </c:extLst>
        </c:ser>
        <c:dLbls>
          <c:showLegendKey val="0"/>
          <c:showVal val="0"/>
          <c:showCatName val="0"/>
          <c:showSerName val="0"/>
          <c:showPercent val="0"/>
          <c:showBubbleSize val="0"/>
        </c:dLbls>
        <c:marker val="1"/>
        <c:smooth val="0"/>
        <c:axId val="305795240"/>
        <c:axId val="305309184"/>
      </c:lineChart>
      <c:dateAx>
        <c:axId val="305795240"/>
        <c:scaling>
          <c:orientation val="minMax"/>
        </c:scaling>
        <c:delete val="1"/>
        <c:axPos val="b"/>
        <c:numFmt formatCode="ge" sourceLinked="1"/>
        <c:majorTickMark val="none"/>
        <c:minorTickMark val="none"/>
        <c:tickLblPos val="none"/>
        <c:crossAx val="305309184"/>
        <c:crosses val="autoZero"/>
        <c:auto val="1"/>
        <c:lblOffset val="100"/>
        <c:baseTimeUnit val="years"/>
      </c:dateAx>
      <c:valAx>
        <c:axId val="3053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A-40CE-A884-6DE9D245EE89}"/>
            </c:ext>
          </c:extLst>
        </c:ser>
        <c:dLbls>
          <c:showLegendKey val="0"/>
          <c:showVal val="0"/>
          <c:showCatName val="0"/>
          <c:showSerName val="0"/>
          <c:showPercent val="0"/>
          <c:showBubbleSize val="0"/>
        </c:dLbls>
        <c:gapWidth val="150"/>
        <c:axId val="305310752"/>
        <c:axId val="30531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A-40CE-A884-6DE9D245EE89}"/>
            </c:ext>
          </c:extLst>
        </c:ser>
        <c:dLbls>
          <c:showLegendKey val="0"/>
          <c:showVal val="0"/>
          <c:showCatName val="0"/>
          <c:showSerName val="0"/>
          <c:showPercent val="0"/>
          <c:showBubbleSize val="0"/>
        </c:dLbls>
        <c:marker val="1"/>
        <c:smooth val="0"/>
        <c:axId val="305310752"/>
        <c:axId val="305311144"/>
      </c:lineChart>
      <c:dateAx>
        <c:axId val="305310752"/>
        <c:scaling>
          <c:orientation val="minMax"/>
        </c:scaling>
        <c:delete val="1"/>
        <c:axPos val="b"/>
        <c:numFmt formatCode="ge" sourceLinked="1"/>
        <c:majorTickMark val="none"/>
        <c:minorTickMark val="none"/>
        <c:tickLblPos val="none"/>
        <c:crossAx val="305311144"/>
        <c:crosses val="autoZero"/>
        <c:auto val="1"/>
        <c:lblOffset val="100"/>
        <c:baseTimeUnit val="years"/>
      </c:dateAx>
      <c:valAx>
        <c:axId val="30531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B-468C-80C1-EF1976C696CA}"/>
            </c:ext>
          </c:extLst>
        </c:ser>
        <c:dLbls>
          <c:showLegendKey val="0"/>
          <c:showVal val="0"/>
          <c:showCatName val="0"/>
          <c:showSerName val="0"/>
          <c:showPercent val="0"/>
          <c:showBubbleSize val="0"/>
        </c:dLbls>
        <c:gapWidth val="150"/>
        <c:axId val="305312320"/>
        <c:axId val="30531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B-468C-80C1-EF1976C696CA}"/>
            </c:ext>
          </c:extLst>
        </c:ser>
        <c:dLbls>
          <c:showLegendKey val="0"/>
          <c:showVal val="0"/>
          <c:showCatName val="0"/>
          <c:showSerName val="0"/>
          <c:showPercent val="0"/>
          <c:showBubbleSize val="0"/>
        </c:dLbls>
        <c:marker val="1"/>
        <c:smooth val="0"/>
        <c:axId val="305312320"/>
        <c:axId val="305312712"/>
      </c:lineChart>
      <c:dateAx>
        <c:axId val="305312320"/>
        <c:scaling>
          <c:orientation val="minMax"/>
        </c:scaling>
        <c:delete val="1"/>
        <c:axPos val="b"/>
        <c:numFmt formatCode="ge" sourceLinked="1"/>
        <c:majorTickMark val="none"/>
        <c:minorTickMark val="none"/>
        <c:tickLblPos val="none"/>
        <c:crossAx val="305312712"/>
        <c:crosses val="autoZero"/>
        <c:auto val="1"/>
        <c:lblOffset val="100"/>
        <c:baseTimeUnit val="years"/>
      </c:dateAx>
      <c:valAx>
        <c:axId val="3053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1501.3</c:v>
                </c:pt>
                <c:pt idx="1">
                  <c:v>2270.8200000000002</c:v>
                </c:pt>
                <c:pt idx="2">
                  <c:v>2718.9</c:v>
                </c:pt>
                <c:pt idx="3">
                  <c:v>2994.85</c:v>
                </c:pt>
                <c:pt idx="4">
                  <c:v>3313.86</c:v>
                </c:pt>
              </c:numCache>
            </c:numRef>
          </c:val>
          <c:extLst>
            <c:ext xmlns:c16="http://schemas.microsoft.com/office/drawing/2014/chart" uri="{C3380CC4-5D6E-409C-BE32-E72D297353CC}">
              <c16:uniqueId val="{00000000-5161-46DD-89B2-AF537E6B23D5}"/>
            </c:ext>
          </c:extLst>
        </c:ser>
        <c:dLbls>
          <c:showLegendKey val="0"/>
          <c:showVal val="0"/>
          <c:showCatName val="0"/>
          <c:showSerName val="0"/>
          <c:showPercent val="0"/>
          <c:showBubbleSize val="0"/>
        </c:dLbls>
        <c:gapWidth val="150"/>
        <c:axId val="305423504"/>
        <c:axId val="30542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5161-46DD-89B2-AF537E6B23D5}"/>
            </c:ext>
          </c:extLst>
        </c:ser>
        <c:dLbls>
          <c:showLegendKey val="0"/>
          <c:showVal val="0"/>
          <c:showCatName val="0"/>
          <c:showSerName val="0"/>
          <c:showPercent val="0"/>
          <c:showBubbleSize val="0"/>
        </c:dLbls>
        <c:marker val="1"/>
        <c:smooth val="0"/>
        <c:axId val="305423504"/>
        <c:axId val="305423896"/>
      </c:lineChart>
      <c:dateAx>
        <c:axId val="305423504"/>
        <c:scaling>
          <c:orientation val="minMax"/>
        </c:scaling>
        <c:delete val="1"/>
        <c:axPos val="b"/>
        <c:numFmt formatCode="ge" sourceLinked="1"/>
        <c:majorTickMark val="none"/>
        <c:minorTickMark val="none"/>
        <c:tickLblPos val="none"/>
        <c:crossAx val="305423896"/>
        <c:crosses val="autoZero"/>
        <c:auto val="1"/>
        <c:lblOffset val="100"/>
        <c:baseTimeUnit val="years"/>
      </c:dateAx>
      <c:valAx>
        <c:axId val="3054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2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60.42</c:v>
                </c:pt>
                <c:pt idx="1">
                  <c:v>49.98</c:v>
                </c:pt>
                <c:pt idx="2">
                  <c:v>46.46</c:v>
                </c:pt>
                <c:pt idx="3">
                  <c:v>46.08</c:v>
                </c:pt>
                <c:pt idx="4">
                  <c:v>32.71</c:v>
                </c:pt>
              </c:numCache>
            </c:numRef>
          </c:val>
          <c:extLst>
            <c:ext xmlns:c16="http://schemas.microsoft.com/office/drawing/2014/chart" uri="{C3380CC4-5D6E-409C-BE32-E72D297353CC}">
              <c16:uniqueId val="{00000000-BE08-47CA-B187-DA2C687D3310}"/>
            </c:ext>
          </c:extLst>
        </c:ser>
        <c:dLbls>
          <c:showLegendKey val="0"/>
          <c:showVal val="0"/>
          <c:showCatName val="0"/>
          <c:showSerName val="0"/>
          <c:showPercent val="0"/>
          <c:showBubbleSize val="0"/>
        </c:dLbls>
        <c:gapWidth val="150"/>
        <c:axId val="305425072"/>
        <c:axId val="30542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BE08-47CA-B187-DA2C687D3310}"/>
            </c:ext>
          </c:extLst>
        </c:ser>
        <c:dLbls>
          <c:showLegendKey val="0"/>
          <c:showVal val="0"/>
          <c:showCatName val="0"/>
          <c:showSerName val="0"/>
          <c:showPercent val="0"/>
          <c:showBubbleSize val="0"/>
        </c:dLbls>
        <c:marker val="1"/>
        <c:smooth val="0"/>
        <c:axId val="305425072"/>
        <c:axId val="305425464"/>
      </c:lineChart>
      <c:dateAx>
        <c:axId val="305425072"/>
        <c:scaling>
          <c:orientation val="minMax"/>
        </c:scaling>
        <c:delete val="1"/>
        <c:axPos val="b"/>
        <c:numFmt formatCode="ge" sourceLinked="1"/>
        <c:majorTickMark val="none"/>
        <c:minorTickMark val="none"/>
        <c:tickLblPos val="none"/>
        <c:crossAx val="305425464"/>
        <c:crosses val="autoZero"/>
        <c:auto val="1"/>
        <c:lblOffset val="100"/>
        <c:baseTimeUnit val="years"/>
      </c:dateAx>
      <c:valAx>
        <c:axId val="30542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2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236.25</c:v>
                </c:pt>
                <c:pt idx="1">
                  <c:v>290.05</c:v>
                </c:pt>
                <c:pt idx="2">
                  <c:v>314.62</c:v>
                </c:pt>
                <c:pt idx="3">
                  <c:v>323.32</c:v>
                </c:pt>
                <c:pt idx="4">
                  <c:v>460.07</c:v>
                </c:pt>
              </c:numCache>
            </c:numRef>
          </c:val>
          <c:extLst>
            <c:ext xmlns:c16="http://schemas.microsoft.com/office/drawing/2014/chart" uri="{C3380CC4-5D6E-409C-BE32-E72D297353CC}">
              <c16:uniqueId val="{00000000-C703-43A6-B80C-E04EB436E004}"/>
            </c:ext>
          </c:extLst>
        </c:ser>
        <c:dLbls>
          <c:showLegendKey val="0"/>
          <c:showVal val="0"/>
          <c:showCatName val="0"/>
          <c:showSerName val="0"/>
          <c:showPercent val="0"/>
          <c:showBubbleSize val="0"/>
        </c:dLbls>
        <c:gapWidth val="150"/>
        <c:axId val="305310360"/>
        <c:axId val="30583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C703-43A6-B80C-E04EB436E004}"/>
            </c:ext>
          </c:extLst>
        </c:ser>
        <c:dLbls>
          <c:showLegendKey val="0"/>
          <c:showVal val="0"/>
          <c:showCatName val="0"/>
          <c:showSerName val="0"/>
          <c:showPercent val="0"/>
          <c:showBubbleSize val="0"/>
        </c:dLbls>
        <c:marker val="1"/>
        <c:smooth val="0"/>
        <c:axId val="305310360"/>
        <c:axId val="305837680"/>
      </c:lineChart>
      <c:dateAx>
        <c:axId val="305310360"/>
        <c:scaling>
          <c:orientation val="minMax"/>
        </c:scaling>
        <c:delete val="1"/>
        <c:axPos val="b"/>
        <c:numFmt formatCode="ge" sourceLinked="1"/>
        <c:majorTickMark val="none"/>
        <c:minorTickMark val="none"/>
        <c:tickLblPos val="none"/>
        <c:crossAx val="305837680"/>
        <c:crosses val="autoZero"/>
        <c:auto val="1"/>
        <c:lblOffset val="100"/>
        <c:baseTimeUnit val="years"/>
      </c:dateAx>
      <c:valAx>
        <c:axId val="30583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西米良村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1181</v>
      </c>
      <c r="AM8" s="49"/>
      <c r="AN8" s="49"/>
      <c r="AO8" s="49"/>
      <c r="AP8" s="49"/>
      <c r="AQ8" s="49"/>
      <c r="AR8" s="49"/>
      <c r="AS8" s="49"/>
      <c r="AT8" s="45">
        <f>データ!$S$6</f>
        <v>271.51</v>
      </c>
      <c r="AU8" s="45"/>
      <c r="AV8" s="45"/>
      <c r="AW8" s="45"/>
      <c r="AX8" s="45"/>
      <c r="AY8" s="45"/>
      <c r="AZ8" s="45"/>
      <c r="BA8" s="45"/>
      <c r="BB8" s="45">
        <f>データ!$T$6</f>
        <v>4.3499999999999996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62.64</v>
      </c>
      <c r="Q10" s="45"/>
      <c r="R10" s="45"/>
      <c r="S10" s="45"/>
      <c r="T10" s="45"/>
      <c r="U10" s="45"/>
      <c r="V10" s="45"/>
      <c r="W10" s="49">
        <f>データ!$Q$6</f>
        <v>2451</v>
      </c>
      <c r="X10" s="49"/>
      <c r="Y10" s="49"/>
      <c r="Z10" s="49"/>
      <c r="AA10" s="49"/>
      <c r="AB10" s="49"/>
      <c r="AC10" s="49"/>
      <c r="AD10" s="2"/>
      <c r="AE10" s="2"/>
      <c r="AF10" s="2"/>
      <c r="AG10" s="2"/>
      <c r="AH10" s="2"/>
      <c r="AI10" s="2"/>
      <c r="AJ10" s="2"/>
      <c r="AK10" s="2"/>
      <c r="AL10" s="49">
        <f>データ!$U$6</f>
        <v>721</v>
      </c>
      <c r="AM10" s="49"/>
      <c r="AN10" s="49"/>
      <c r="AO10" s="49"/>
      <c r="AP10" s="49"/>
      <c r="AQ10" s="49"/>
      <c r="AR10" s="49"/>
      <c r="AS10" s="49"/>
      <c r="AT10" s="45">
        <f>データ!$V$6</f>
        <v>0.02</v>
      </c>
      <c r="AU10" s="45"/>
      <c r="AV10" s="45"/>
      <c r="AW10" s="45"/>
      <c r="AX10" s="45"/>
      <c r="AY10" s="45"/>
      <c r="AZ10" s="45"/>
      <c r="BA10" s="45"/>
      <c r="BB10" s="45">
        <f>データ!$W$6</f>
        <v>36050</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31.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32.2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29.2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31.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30"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31.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27.7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32.2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123</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uOoDcJrb/vIzC9VR6dioV4T1Aq654GblTO3ra3A+of5krKP7RLF+GFfeUCBfovoyxPQP7K2Xcy5BXGwTtVk9yg==" saltValue="beGZdH0GByWvjfcyOmCk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2">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2">
      <c r="A6" s="28" t="s">
        <v>108</v>
      </c>
      <c r="B6" s="33">
        <f>B7</f>
        <v>2017</v>
      </c>
      <c r="C6" s="33">
        <f t="shared" ref="C6:W6" si="3">C7</f>
        <v>454036</v>
      </c>
      <c r="D6" s="33">
        <f t="shared" si="3"/>
        <v>47</v>
      </c>
      <c r="E6" s="33">
        <f t="shared" si="3"/>
        <v>1</v>
      </c>
      <c r="F6" s="33">
        <f t="shared" si="3"/>
        <v>0</v>
      </c>
      <c r="G6" s="33">
        <f t="shared" si="3"/>
        <v>0</v>
      </c>
      <c r="H6" s="33" t="str">
        <f t="shared" si="3"/>
        <v>宮崎県　西米良村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62.64</v>
      </c>
      <c r="Q6" s="34">
        <f t="shared" si="3"/>
        <v>2451</v>
      </c>
      <c r="R6" s="34">
        <f t="shared" si="3"/>
        <v>1181</v>
      </c>
      <c r="S6" s="34">
        <f t="shared" si="3"/>
        <v>271.51</v>
      </c>
      <c r="T6" s="34">
        <f t="shared" si="3"/>
        <v>4.3499999999999996</v>
      </c>
      <c r="U6" s="34">
        <f t="shared" si="3"/>
        <v>721</v>
      </c>
      <c r="V6" s="34">
        <f t="shared" si="3"/>
        <v>0.02</v>
      </c>
      <c r="W6" s="34">
        <f t="shared" si="3"/>
        <v>36050</v>
      </c>
      <c r="X6" s="35">
        <f>IF(X7="",NA(),X7)</f>
        <v>96.25</v>
      </c>
      <c r="Y6" s="35">
        <f t="shared" ref="Y6:AG6" si="4">IF(Y7="",NA(),Y7)</f>
        <v>85.86</v>
      </c>
      <c r="Z6" s="35">
        <f t="shared" si="4"/>
        <v>73.819999999999993</v>
      </c>
      <c r="AA6" s="35">
        <f t="shared" si="4"/>
        <v>73.61</v>
      </c>
      <c r="AB6" s="35">
        <f t="shared" si="4"/>
        <v>50.94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1501.3</v>
      </c>
      <c r="BF6" s="35">
        <f t="shared" ref="BF6:BN6" si="7">IF(BF7="",NA(),BF7)</f>
        <v>2270.8200000000002</v>
      </c>
      <c r="BG6" s="35">
        <f t="shared" si="7"/>
        <v>2718.9</v>
      </c>
      <c r="BH6" s="35">
        <f t="shared" si="7"/>
        <v>2994.85</v>
      </c>
      <c r="BI6" s="35">
        <f t="shared" si="7"/>
        <v>3313.86</v>
      </c>
      <c r="BJ6" s="35">
        <f t="shared" si="7"/>
        <v>1462.56</v>
      </c>
      <c r="BK6" s="35">
        <f t="shared" si="7"/>
        <v>1486.62</v>
      </c>
      <c r="BL6" s="35">
        <f t="shared" si="7"/>
        <v>1510.14</v>
      </c>
      <c r="BM6" s="35">
        <f t="shared" si="7"/>
        <v>1595.62</v>
      </c>
      <c r="BN6" s="35">
        <f t="shared" si="7"/>
        <v>1302.33</v>
      </c>
      <c r="BO6" s="34" t="str">
        <f>IF(BO7="","",IF(BO7="-","【-】","【"&amp;SUBSTITUTE(TEXT(BO7,"#,##0.00"),"-","△")&amp;"】"))</f>
        <v>【1,141.75】</v>
      </c>
      <c r="BP6" s="35">
        <f>IF(BP7="",NA(),BP7)</f>
        <v>60.42</v>
      </c>
      <c r="BQ6" s="35">
        <f t="shared" ref="BQ6:BY6" si="8">IF(BQ7="",NA(),BQ7)</f>
        <v>49.98</v>
      </c>
      <c r="BR6" s="35">
        <f t="shared" si="8"/>
        <v>46.46</v>
      </c>
      <c r="BS6" s="35">
        <f t="shared" si="8"/>
        <v>46.08</v>
      </c>
      <c r="BT6" s="35">
        <f t="shared" si="8"/>
        <v>32.71</v>
      </c>
      <c r="BU6" s="35">
        <f t="shared" si="8"/>
        <v>32.39</v>
      </c>
      <c r="BV6" s="35">
        <f t="shared" si="8"/>
        <v>24.39</v>
      </c>
      <c r="BW6" s="35">
        <f t="shared" si="8"/>
        <v>22.67</v>
      </c>
      <c r="BX6" s="35">
        <f t="shared" si="8"/>
        <v>37.92</v>
      </c>
      <c r="BY6" s="35">
        <f t="shared" si="8"/>
        <v>40.89</v>
      </c>
      <c r="BZ6" s="34" t="str">
        <f>IF(BZ7="","",IF(BZ7="-","【-】","【"&amp;SUBSTITUTE(TEXT(BZ7,"#,##0.00"),"-","△")&amp;"】"))</f>
        <v>【54.93】</v>
      </c>
      <c r="CA6" s="35">
        <f>IF(CA7="",NA(),CA7)</f>
        <v>236.25</v>
      </c>
      <c r="CB6" s="35">
        <f t="shared" ref="CB6:CJ6" si="9">IF(CB7="",NA(),CB7)</f>
        <v>290.05</v>
      </c>
      <c r="CC6" s="35">
        <f t="shared" si="9"/>
        <v>314.62</v>
      </c>
      <c r="CD6" s="35">
        <f t="shared" si="9"/>
        <v>323.32</v>
      </c>
      <c r="CE6" s="35">
        <f t="shared" si="9"/>
        <v>460.07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139.18</v>
      </c>
      <c r="CM6" s="35">
        <f t="shared" ref="CM6:CU6" si="10">IF(CM7="",NA(),CM7)</f>
        <v>137.26</v>
      </c>
      <c r="CN6" s="35">
        <f t="shared" si="10"/>
        <v>286.64</v>
      </c>
      <c r="CO6" s="35">
        <f t="shared" si="10"/>
        <v>94.21</v>
      </c>
      <c r="CP6" s="35">
        <f t="shared" si="10"/>
        <v>92.75</v>
      </c>
      <c r="CQ6" s="35">
        <f t="shared" si="10"/>
        <v>50.49</v>
      </c>
      <c r="CR6" s="35">
        <f t="shared" si="10"/>
        <v>48.36</v>
      </c>
      <c r="CS6" s="35">
        <f t="shared" si="10"/>
        <v>48.7</v>
      </c>
      <c r="CT6" s="35">
        <f t="shared" si="10"/>
        <v>46.9</v>
      </c>
      <c r="CU6" s="35">
        <f t="shared" si="10"/>
        <v>47.95</v>
      </c>
      <c r="CV6" s="34" t="str">
        <f>IF(CV7="","",IF(CV7="-","【-】","【"&amp;SUBSTITUTE(TEXT(CV7,"#,##0.00"),"-","△")&amp;"】"))</f>
        <v>【56.91】</v>
      </c>
      <c r="CW6" s="35">
        <f>IF(CW7="",NA(),CW7)</f>
        <v>79.849999999999994</v>
      </c>
      <c r="CX6" s="35">
        <f t="shared" ref="CX6:DF6" si="11">IF(CX7="",NA(),CX7)</f>
        <v>80.98</v>
      </c>
      <c r="CY6" s="35">
        <f t="shared" si="11"/>
        <v>37.520000000000003</v>
      </c>
      <c r="CZ6" s="35">
        <f t="shared" si="11"/>
        <v>90.15</v>
      </c>
      <c r="DA6" s="35">
        <f t="shared" si="11"/>
        <v>94.29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7.03</v>
      </c>
      <c r="EG6" s="35">
        <f t="shared" si="14"/>
        <v>6.47</v>
      </c>
      <c r="EH6" s="35">
        <f t="shared" si="14"/>
        <v>12.19</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454036</v>
      </c>
      <c r="D7" s="37">
        <v>47</v>
      </c>
      <c r="E7" s="37">
        <v>1</v>
      </c>
      <c r="F7" s="37">
        <v>0</v>
      </c>
      <c r="G7" s="37">
        <v>0</v>
      </c>
      <c r="H7" s="37" t="s">
        <v>109</v>
      </c>
      <c r="I7" s="37" t="s">
        <v>110</v>
      </c>
      <c r="J7" s="37" t="s">
        <v>111</v>
      </c>
      <c r="K7" s="37" t="s">
        <v>112</v>
      </c>
      <c r="L7" s="37" t="s">
        <v>113</v>
      </c>
      <c r="M7" s="37" t="s">
        <v>114</v>
      </c>
      <c r="N7" s="38" t="s">
        <v>115</v>
      </c>
      <c r="O7" s="38" t="s">
        <v>116</v>
      </c>
      <c r="P7" s="38">
        <v>62.64</v>
      </c>
      <c r="Q7" s="38">
        <v>2451</v>
      </c>
      <c r="R7" s="38">
        <v>1181</v>
      </c>
      <c r="S7" s="38">
        <v>271.51</v>
      </c>
      <c r="T7" s="38">
        <v>4.3499999999999996</v>
      </c>
      <c r="U7" s="38">
        <v>721</v>
      </c>
      <c r="V7" s="38">
        <v>0.02</v>
      </c>
      <c r="W7" s="38">
        <v>36050</v>
      </c>
      <c r="X7" s="38">
        <v>96.25</v>
      </c>
      <c r="Y7" s="38">
        <v>85.86</v>
      </c>
      <c r="Z7" s="38">
        <v>73.819999999999993</v>
      </c>
      <c r="AA7" s="38">
        <v>73.61</v>
      </c>
      <c r="AB7" s="38">
        <v>50.94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1501.3</v>
      </c>
      <c r="BF7" s="38">
        <v>2270.8200000000002</v>
      </c>
      <c r="BG7" s="38">
        <v>2718.9</v>
      </c>
      <c r="BH7" s="38">
        <v>2994.85</v>
      </c>
      <c r="BI7" s="38">
        <v>3313.86</v>
      </c>
      <c r="BJ7" s="38">
        <v>1462.56</v>
      </c>
      <c r="BK7" s="38">
        <v>1486.62</v>
      </c>
      <c r="BL7" s="38">
        <v>1510.14</v>
      </c>
      <c r="BM7" s="38">
        <v>1595.62</v>
      </c>
      <c r="BN7" s="38">
        <v>1302.33</v>
      </c>
      <c r="BO7" s="38">
        <v>1141.75</v>
      </c>
      <c r="BP7" s="38">
        <v>60.42</v>
      </c>
      <c r="BQ7" s="38">
        <v>49.98</v>
      </c>
      <c r="BR7" s="38">
        <v>46.46</v>
      </c>
      <c r="BS7" s="38">
        <v>46.08</v>
      </c>
      <c r="BT7" s="38">
        <v>32.71</v>
      </c>
      <c r="BU7" s="38">
        <v>32.39</v>
      </c>
      <c r="BV7" s="38">
        <v>24.39</v>
      </c>
      <c r="BW7" s="38">
        <v>22.67</v>
      </c>
      <c r="BX7" s="38">
        <v>37.92</v>
      </c>
      <c r="BY7" s="38">
        <v>40.89</v>
      </c>
      <c r="BZ7" s="38">
        <v>54.93</v>
      </c>
      <c r="CA7" s="38">
        <v>236.25</v>
      </c>
      <c r="CB7" s="38">
        <v>290.05</v>
      </c>
      <c r="CC7" s="38">
        <v>314.62</v>
      </c>
      <c r="CD7" s="38">
        <v>323.32</v>
      </c>
      <c r="CE7" s="38">
        <v>460.07</v>
      </c>
      <c r="CF7" s="38">
        <v>530.83000000000004</v>
      </c>
      <c r="CG7" s="38">
        <v>734.18</v>
      </c>
      <c r="CH7" s="38">
        <v>789.62</v>
      </c>
      <c r="CI7" s="38">
        <v>423.18</v>
      </c>
      <c r="CJ7" s="38">
        <v>383.2</v>
      </c>
      <c r="CK7" s="38">
        <v>292.18</v>
      </c>
      <c r="CL7" s="38">
        <v>139.18</v>
      </c>
      <c r="CM7" s="38">
        <v>137.26</v>
      </c>
      <c r="CN7" s="38">
        <v>286.64</v>
      </c>
      <c r="CO7" s="38">
        <v>94.21</v>
      </c>
      <c r="CP7" s="38">
        <v>92.75</v>
      </c>
      <c r="CQ7" s="38">
        <v>50.49</v>
      </c>
      <c r="CR7" s="38">
        <v>48.36</v>
      </c>
      <c r="CS7" s="38">
        <v>48.7</v>
      </c>
      <c r="CT7" s="38">
        <v>46.9</v>
      </c>
      <c r="CU7" s="38">
        <v>47.95</v>
      </c>
      <c r="CV7" s="38">
        <v>56.91</v>
      </c>
      <c r="CW7" s="38">
        <v>79.849999999999994</v>
      </c>
      <c r="CX7" s="38">
        <v>80.98</v>
      </c>
      <c r="CY7" s="38">
        <v>37.520000000000003</v>
      </c>
      <c r="CZ7" s="38">
        <v>90.15</v>
      </c>
      <c r="DA7" s="38">
        <v>94.29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7.03</v>
      </c>
      <c r="EG7" s="38">
        <v>6.47</v>
      </c>
      <c r="EH7" s="38">
        <v>12.19</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2019-02-15T08:19:54Z</cp:lastPrinted>
  <dcterms:created xsi:type="dcterms:W3CDTF">2018-12-03T08:46:19Z</dcterms:created>
  <dcterms:modified xsi:type="dcterms:W3CDTF">2019-02-20T08:47:53Z</dcterms:modified>
  <cp:category/>
</cp:coreProperties>
</file>