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E:\新共有ドライブ\03-02 【決　算】公営企業(公営企業全般含む)\平成３０年度\01 各種照会・回答\310111【　】（分析依頼）H29決算経営比較分析表\03市町村→県\02_簡易水道（法非適）\"/>
    </mc:Choice>
  </mc:AlternateContent>
  <xr:revisionPtr revIDLastSave="0" documentId="13_ncr:1_{943575C2-C15A-44D8-B052-D4ED9DC04C65}" xr6:coauthVersionLast="40" xr6:coauthVersionMax="40" xr10:uidLastSave="{00000000-0000-0000-0000-000000000000}"/>
  <workbookProtection workbookAlgorithmName="SHA-512" workbookHashValue="QWtGUZULFkudOD9qnOggylgCsHIrHTvjO0O35Xu9flIh5Y1oO/tX5734OeJjxrbvSFlx3qRnKzPu31qjrEG1rw==" workbookSaltValue="7Iu7rXZpJSGfJaJPf8PAGQ=="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BB10" i="4"/>
  <c r="AT10" i="4"/>
  <c r="P10" i="4"/>
  <c r="BB8" i="4"/>
  <c r="AT8" i="4"/>
  <c r="AL8" i="4"/>
  <c r="AD8" i="4"/>
  <c r="W8" i="4"/>
  <c r="P8" i="4"/>
  <c r="I8" i="4"/>
  <c r="B8" i="4"/>
  <c r="B6" i="4"/>
  <c r="D10" i="5" l="1"/>
  <c r="C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<sst xmlns="http://schemas.openxmlformats.org/spreadsheetml/2006/main" count="237" uniqueCount="123">
  <si>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</si>
  <si>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</si>
  <si>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</si>
  <si>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</si>
  <si>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</si>
  <si>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</si>
  <si>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</si>
  <si>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</si>
  <si>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</si>
  <si>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</si>
  <si>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</si>
  <si>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</si>
  <si>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</si>
  <si>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</si>
  <si>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</si>
  <si>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</si>
  <si>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</si>
  <si>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</si>
  <si>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</si>
  <si>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</si>
  <si>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</si>
  <si>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</si>
  <si>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</si>
  <si>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</si>
  <si>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</si>
  <si>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</si>
  <si>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</si>
  <si>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</si>
  <si>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</si>
  <si>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</si>
  <si>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</si>
  <si>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</si>
  <si>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</si>
  <si>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</si>
  <si>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</si>
  <si>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</si>
  <si>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</si>
  <si>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</si>
  <si>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</si>
  <si>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</si>
  <si>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</si>
  <si>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</si>
  <si>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</si>
  <si>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</si>
  <si>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</si>
  <si>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</si>
  <si>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</si>
  <si>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</si>
  <si>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</si>
  <si>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</si>
  <si>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</si>
  <si>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</si>
  <si>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</si>
  <si>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</si>
  <si>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</si>
  <si>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</si>
  <si>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</si>
  <si>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</si>
  <si>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</si>
  <si>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</si>
  <si>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</si>
  <si>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</si>
  <si>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</si>
  <si>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</si>
  <si>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</si>
  <si>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</si>
  <si>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</si>
  <si>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</si>
  <si>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</si>
  <si>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</si>
  <si>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</si>
  <si>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</si>
  <si>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</si>
  <si>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</si>
  <si>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</si>
  <si>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</si>
  <si>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</si>
  <si>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</si>
  <si>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</si>
  <si>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</si>
  <si>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</si>
  <si>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</si>
  <si>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</si>
  <si>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</si>
  <si>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</si>
  <si>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</si>
  <si>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</si>
  <si>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</si>
  <si>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</si>
  <si>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</si>
  <si>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</si>
  <si>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</si>
  <si>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</si>
  <si>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</si>
  <si>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</si>
  <si>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</si>
  <si>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</si>
  <si>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</si>
  <si>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</si>
  <si>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</si>
  <si>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</si>
  <si>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</si>
  <si>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</si>
  <si>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</si>
  <si>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</si>
  <si>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</si>
  <si>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</si>
  <si>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高千穂町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</si>
  <si>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</si>
  <si>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</si>
  <si>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</si>
  <si>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</si>
  <si>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</si>
  <si>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</si>
  <si>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</si>
  <si>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</si>
  <si>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</si>
  <si>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</si>
  <si>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</si>
  <si>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</si>
  <si>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等３０年以上経過している箇所もあり、各簡水組合で補助金制度等を利用して、施設の改修、管路の更新等老朽化に対応しているが、組合員の減少、高齢化により組合員の負担が大きくなり老朽化への対応が厳しくなってきているのが現状である。
老朽化への対応を行ううえでも、早期統合を目指していく必要がある。</t>
    <rPh sb="0" eb="2">
      <t>シセツ</t>
    </rPh>
    <rPh sb="2" eb="3">
      <t>トウ</t>
    </rPh>
    <rPh sb="5" eb="6">
      <t>ネン</t>
    </rPh>
    <rPh sb="6" eb="8">
      <t>イジョウ</t>
    </rPh>
    <rPh sb="8" eb="10">
      <t>ケイカ</t>
    </rPh>
    <rPh sb="14" eb="16">
      <t>カショ</t>
    </rPh>
    <rPh sb="20" eb="21">
      <t>カク</t>
    </rPh>
    <rPh sb="21" eb="23">
      <t>カンスイ</t>
    </rPh>
    <rPh sb="23" eb="25">
      <t>クミアイ</t>
    </rPh>
    <rPh sb="26" eb="29">
      <t>ホジョキン</t>
    </rPh>
    <rPh sb="29" eb="31">
      <t>セイド</t>
    </rPh>
    <rPh sb="31" eb="32">
      <t>トウ</t>
    </rPh>
    <rPh sb="33" eb="35">
      <t>リヨウ</t>
    </rPh>
    <rPh sb="38" eb="40">
      <t>シセツ</t>
    </rPh>
    <rPh sb="41" eb="43">
      <t>カイシュウ</t>
    </rPh>
    <rPh sb="44" eb="46">
      <t>カンロ</t>
    </rPh>
    <rPh sb="47" eb="49">
      <t>コウシン</t>
    </rPh>
    <rPh sb="49" eb="50">
      <t>トウ</t>
    </rPh>
    <rPh sb="50" eb="53">
      <t>ロウキュウカ</t>
    </rPh>
    <rPh sb="54" eb="56">
      <t>タイオウ</t>
    </rPh>
    <rPh sb="62" eb="65">
      <t>クミアイイン</t>
    </rPh>
    <rPh sb="66" eb="68">
      <t>ゲンショウ</t>
    </rPh>
    <rPh sb="69" eb="72">
      <t>コウレイカ</t>
    </rPh>
    <rPh sb="75" eb="78">
      <t>クミアイイン</t>
    </rPh>
    <rPh sb="79" eb="81">
      <t>フタン</t>
    </rPh>
    <rPh sb="82" eb="83">
      <t>オオ</t>
    </rPh>
    <rPh sb="87" eb="90">
      <t>ロウキュウカ</t>
    </rPh>
    <rPh sb="92" eb="94">
      <t>タイオウ</t>
    </rPh>
    <rPh sb="95" eb="96">
      <t>キビ</t>
    </rPh>
    <rPh sb="107" eb="109">
      <t>ゲンジョウ</t>
    </rPh>
    <rPh sb="114" eb="117">
      <t>ロウキュウカ</t>
    </rPh>
    <rPh sb="119" eb="121">
      <t>タイオウ</t>
    </rPh>
    <rPh sb="122" eb="123">
      <t>オコナ</t>
    </rPh>
    <rPh sb="129" eb="131">
      <t>ソウキ</t>
    </rPh>
    <rPh sb="131" eb="133">
      <t>トウゴウ</t>
    </rPh>
    <rPh sb="134" eb="136">
      <t>メザ</t>
    </rPh>
    <rPh sb="140" eb="142">
      <t>ヒツヨウ</t>
    </rPh>
    <phoneticPr fontId="4"/>
  </si>
  <si>
    <t>①「収益的収支比率」は、高水準といえるが、給水収益と一般会計からの繰入金で管理運営しているため、繰入金で賄っている部分も大きい。給水収益を上げるためには料金の見直しも必要かと思われるが、上水道への統合が行われれば、かなりの給水収益増が見込まれるので、統合に向けた早期対応が必要である。
②「料金回収率」も高く安定した経営状態であると思われるが、不足分については一般会計からの繰入金で補填しているのが現状である。上水道へ統合することにより料金収入増が見込まれる。
③「給水原価」は、管理する費用がかなり抑えられているため、低く抑えられている。費用の効率性は良好である。
④「施設の効率性」は、各施設とも安定した配水が行われているが、施設の老朽化がみられる組合もあり、その対応が課題となってくる。
⑤「有収率」は、類似団体と比較して若干低く、施設の老朽化による漏水等も考えられる。
　現在、上水道との統合を進めており、統合後にはすべての組合が上水道と同じ水道料金になる。給水収益が増となり、町で管理運営を行うことになり、安定した経営が行える。
一方、統合に向けた町の体制づくりが必要となってくる。</t>
    <rPh sb="2" eb="5">
      <t>シュウエキテキ</t>
    </rPh>
    <rPh sb="5" eb="7">
      <t>シュウシ</t>
    </rPh>
    <rPh sb="7" eb="9">
      <t>ヒリツ</t>
    </rPh>
    <rPh sb="12" eb="13">
      <t>コウ</t>
    </rPh>
    <rPh sb="13" eb="15">
      <t>スイジュン</t>
    </rPh>
    <rPh sb="21" eb="23">
      <t>キュウスイ</t>
    </rPh>
    <rPh sb="23" eb="25">
      <t>シュウエキ</t>
    </rPh>
    <rPh sb="26" eb="28">
      <t>イッパン</t>
    </rPh>
    <rPh sb="28" eb="30">
      <t>カイケイ</t>
    </rPh>
    <rPh sb="33" eb="36">
      <t>クリイレキン</t>
    </rPh>
    <rPh sb="37" eb="39">
      <t>カンリ</t>
    </rPh>
    <rPh sb="39" eb="41">
      <t>ウンエイ</t>
    </rPh>
    <rPh sb="48" eb="51">
      <t>クリイレキン</t>
    </rPh>
    <rPh sb="52" eb="53">
      <t>マカナ</t>
    </rPh>
    <rPh sb="57" eb="59">
      <t>ブブン</t>
    </rPh>
    <rPh sb="60" eb="61">
      <t>オオ</t>
    </rPh>
    <rPh sb="64" eb="66">
      <t>キュウスイ</t>
    </rPh>
    <rPh sb="66" eb="68">
      <t>シュウエキ</t>
    </rPh>
    <rPh sb="69" eb="70">
      <t>ア</t>
    </rPh>
    <rPh sb="76" eb="78">
      <t>リョウキン</t>
    </rPh>
    <rPh sb="79" eb="81">
      <t>ミナオ</t>
    </rPh>
    <rPh sb="83" eb="85">
      <t>ヒツヨウ</t>
    </rPh>
    <rPh sb="87" eb="88">
      <t>オモ</t>
    </rPh>
    <rPh sb="93" eb="96">
      <t>ジョウスイドウ</t>
    </rPh>
    <rPh sb="98" eb="100">
      <t>トウゴウ</t>
    </rPh>
    <rPh sb="101" eb="102">
      <t>オコナ</t>
    </rPh>
    <rPh sb="111" eb="113">
      <t>キュウスイ</t>
    </rPh>
    <rPh sb="113" eb="115">
      <t>シュウエキ</t>
    </rPh>
    <rPh sb="115" eb="116">
      <t>ゾウ</t>
    </rPh>
    <rPh sb="117" eb="119">
      <t>ミコ</t>
    </rPh>
    <rPh sb="125" eb="127">
      <t>トウゴウ</t>
    </rPh>
    <rPh sb="128" eb="129">
      <t>ム</t>
    </rPh>
    <rPh sb="131" eb="133">
      <t>ソウキ</t>
    </rPh>
    <rPh sb="133" eb="135">
      <t>タイオウ</t>
    </rPh>
    <rPh sb="136" eb="138">
      <t>ヒツヨウ</t>
    </rPh>
    <rPh sb="145" eb="147">
      <t>リョウキン</t>
    </rPh>
    <rPh sb="147" eb="150">
      <t>カイシュウリツ</t>
    </rPh>
    <rPh sb="152" eb="153">
      <t>タカ</t>
    </rPh>
    <rPh sb="154" eb="156">
      <t>アンテイ</t>
    </rPh>
    <rPh sb="158" eb="160">
      <t>ケイエイ</t>
    </rPh>
    <rPh sb="160" eb="162">
      <t>ジョウタイ</t>
    </rPh>
    <rPh sb="166" eb="167">
      <t>オモ</t>
    </rPh>
    <rPh sb="172" eb="174">
      <t>フソク</t>
    </rPh>
    <rPh sb="174" eb="175">
      <t>ブン</t>
    </rPh>
    <rPh sb="180" eb="182">
      <t>イッパン</t>
    </rPh>
    <rPh sb="182" eb="184">
      <t>カイケイ</t>
    </rPh>
    <rPh sb="187" eb="190">
      <t>クリイレキン</t>
    </rPh>
    <rPh sb="191" eb="193">
      <t>ホテン</t>
    </rPh>
    <rPh sb="199" eb="201">
      <t>ゲンジョウ</t>
    </rPh>
    <rPh sb="205" eb="208">
      <t>ジョウスイドウ</t>
    </rPh>
    <rPh sb="209" eb="211">
      <t>トウゴウ</t>
    </rPh>
    <rPh sb="218" eb="220">
      <t>リョウキン</t>
    </rPh>
    <rPh sb="220" eb="222">
      <t>シュウニュウ</t>
    </rPh>
    <rPh sb="222" eb="223">
      <t>ゾウ</t>
    </rPh>
    <rPh sb="224" eb="226">
      <t>ミコ</t>
    </rPh>
    <rPh sb="233" eb="235">
      <t>キュウスイ</t>
    </rPh>
    <rPh sb="235" eb="237">
      <t>ゲンカ</t>
    </rPh>
    <rPh sb="240" eb="242">
      <t>カンリ</t>
    </rPh>
    <rPh sb="244" eb="246">
      <t>ヒヨウ</t>
    </rPh>
    <rPh sb="250" eb="251">
      <t>オサ</t>
    </rPh>
    <rPh sb="260" eb="261">
      <t>ヒク</t>
    </rPh>
    <rPh sb="262" eb="263">
      <t>オサ</t>
    </rPh>
    <rPh sb="270" eb="272">
      <t>ヒヨウ</t>
    </rPh>
    <rPh sb="273" eb="276">
      <t>コウリツセイ</t>
    </rPh>
    <rPh sb="277" eb="279">
      <t>リョウコウ</t>
    </rPh>
    <rPh sb="286" eb="288">
      <t>シセツ</t>
    </rPh>
    <rPh sb="289" eb="292">
      <t>コウリツセイ</t>
    </rPh>
    <rPh sb="295" eb="296">
      <t>カク</t>
    </rPh>
    <rPh sb="296" eb="298">
      <t>シセツ</t>
    </rPh>
    <rPh sb="300" eb="302">
      <t>アンテイ</t>
    </rPh>
    <rPh sb="304" eb="306">
      <t>ハイスイ</t>
    </rPh>
    <rPh sb="307" eb="308">
      <t>オコナ</t>
    </rPh>
    <rPh sb="315" eb="317">
      <t>シセツ</t>
    </rPh>
    <rPh sb="349" eb="351">
      <t>ユウシュウ</t>
    </rPh>
    <rPh sb="351" eb="352">
      <t>リツ</t>
    </rPh>
    <rPh sb="355" eb="357">
      <t>ルイジ</t>
    </rPh>
    <rPh sb="357" eb="359">
      <t>ダンタイ</t>
    </rPh>
    <rPh sb="360" eb="362">
      <t>ヒカク</t>
    </rPh>
    <rPh sb="364" eb="366">
      <t>ジャッカン</t>
    </rPh>
    <rPh sb="366" eb="367">
      <t>ヒク</t>
    </rPh>
    <rPh sb="369" eb="371">
      <t>シセツ</t>
    </rPh>
    <rPh sb="372" eb="375">
      <t>ロウキュウカ</t>
    </rPh>
    <rPh sb="378" eb="380">
      <t>ロウスイ</t>
    </rPh>
    <rPh sb="380" eb="381">
      <t>トウ</t>
    </rPh>
    <rPh sb="382" eb="383">
      <t>カンガ</t>
    </rPh>
    <rPh sb="390" eb="392">
      <t>ゲンザイ</t>
    </rPh>
    <rPh sb="393" eb="396">
      <t>ジョウスイドウ</t>
    </rPh>
    <rPh sb="398" eb="400">
      <t>トウゴウ</t>
    </rPh>
    <rPh sb="401" eb="402">
      <t>スス</t>
    </rPh>
    <rPh sb="407" eb="409">
      <t>トウゴウ</t>
    </rPh>
    <rPh sb="409" eb="410">
      <t>ゴ</t>
    </rPh>
    <rPh sb="416" eb="418">
      <t>クミアイ</t>
    </rPh>
    <rPh sb="419" eb="422">
      <t>ジョウスイドウ</t>
    </rPh>
    <rPh sb="423" eb="424">
      <t>オナ</t>
    </rPh>
    <rPh sb="425" eb="427">
      <t>スイドウ</t>
    </rPh>
    <rPh sb="427" eb="429">
      <t>リョウキン</t>
    </rPh>
    <rPh sb="433" eb="435">
      <t>キュウスイ</t>
    </rPh>
    <rPh sb="435" eb="437">
      <t>シュウエキ</t>
    </rPh>
    <rPh sb="438" eb="439">
      <t>ゾウ</t>
    </rPh>
    <rPh sb="443" eb="444">
      <t>チョウ</t>
    </rPh>
    <rPh sb="445" eb="447">
      <t>カンリ</t>
    </rPh>
    <rPh sb="447" eb="449">
      <t>ウンエイ</t>
    </rPh>
    <rPh sb="450" eb="451">
      <t>オコナ</t>
    </rPh>
    <rPh sb="458" eb="460">
      <t>アンテイ</t>
    </rPh>
    <rPh sb="462" eb="464">
      <t>ケイエイ</t>
    </rPh>
    <rPh sb="465" eb="466">
      <t>オコナ</t>
    </rPh>
    <rPh sb="470" eb="472">
      <t>イッポウ</t>
    </rPh>
    <rPh sb="473" eb="475">
      <t>トウゴウ</t>
    </rPh>
    <rPh sb="476" eb="477">
      <t>ム</t>
    </rPh>
    <rPh sb="479" eb="480">
      <t>チョウ</t>
    </rPh>
    <rPh sb="481" eb="483">
      <t>タイセイ</t>
    </rPh>
    <rPh sb="487" eb="489">
      <t>ヒツヨウ</t>
    </rPh>
    <phoneticPr fontId="4"/>
  </si>
  <si>
    <t>各簡水組合とも高齢化が進み、施設等の管理運営が段々と厳しくなってきているのが現状である。
施設等の管理運営をすべて町で行うことにより、施設の管理、老朽化による管路更新などの問題点に対応していかなければならない。そのためにも、早期の統合が必要となってきており、現在統合に向けての協議を各組合と行っているところである。
経営戦略については、統合の状況を踏まえ、平成32年度までに策定の予定である。</t>
    <rPh sb="0" eb="1">
      <t>カク</t>
    </rPh>
    <rPh sb="1" eb="3">
      <t>カンスイ</t>
    </rPh>
    <rPh sb="3" eb="5">
      <t>クミアイ</t>
    </rPh>
    <rPh sb="7" eb="10">
      <t>コウレイカ</t>
    </rPh>
    <rPh sb="11" eb="12">
      <t>スス</t>
    </rPh>
    <rPh sb="14" eb="16">
      <t>シセツ</t>
    </rPh>
    <rPh sb="16" eb="17">
      <t>トウ</t>
    </rPh>
    <rPh sb="18" eb="20">
      <t>カンリ</t>
    </rPh>
    <rPh sb="20" eb="22">
      <t>ウンエイ</t>
    </rPh>
    <rPh sb="23" eb="25">
      <t>ダンダン</t>
    </rPh>
    <rPh sb="26" eb="27">
      <t>キビ</t>
    </rPh>
    <rPh sb="38" eb="40">
      <t>ゲンジョウ</t>
    </rPh>
    <rPh sb="45" eb="47">
      <t>シセツ</t>
    </rPh>
    <rPh sb="47" eb="48">
      <t>トウ</t>
    </rPh>
    <rPh sb="49" eb="51">
      <t>カンリ</t>
    </rPh>
    <rPh sb="51" eb="53">
      <t>ウンエイ</t>
    </rPh>
    <rPh sb="57" eb="58">
      <t>チョウ</t>
    </rPh>
    <rPh sb="59" eb="60">
      <t>オコナ</t>
    </rPh>
    <rPh sb="67" eb="69">
      <t>シセツ</t>
    </rPh>
    <rPh sb="70" eb="72">
      <t>カンリ</t>
    </rPh>
    <rPh sb="73" eb="76">
      <t>ロウキュウカ</t>
    </rPh>
    <rPh sb="79" eb="81">
      <t>カンロ</t>
    </rPh>
    <rPh sb="81" eb="83">
      <t>コウシン</t>
    </rPh>
    <rPh sb="86" eb="89">
      <t>モンダイテン</t>
    </rPh>
    <rPh sb="90" eb="92">
      <t>タイオウ</t>
    </rPh>
    <rPh sb="112" eb="114">
      <t>ソウキ</t>
    </rPh>
    <rPh sb="115" eb="117">
      <t>トウゴウ</t>
    </rPh>
    <rPh sb="118" eb="120">
      <t>ヒツヨウ</t>
    </rPh>
    <rPh sb="129" eb="131">
      <t>ゲンザイ</t>
    </rPh>
    <rPh sb="131" eb="133">
      <t>トウゴウ</t>
    </rPh>
    <rPh sb="134" eb="135">
      <t>ム</t>
    </rPh>
    <rPh sb="138" eb="140">
      <t>キョウギ</t>
    </rPh>
    <rPh sb="141" eb="142">
      <t>カク</t>
    </rPh>
    <rPh sb="142" eb="144">
      <t>クミアイ</t>
    </rPh>
    <rPh sb="145" eb="146">
      <t>オコナ</t>
    </rPh>
    <rPh sb="168" eb="170">
      <t>トウゴウ</t>
    </rPh>
    <rPh sb="171" eb="173">
      <t>ジョウキョウ</t>
    </rPh>
    <rPh sb="174" eb="175">
      <t>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</si>
</sst>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formatCode="#,##0.00;&quot;△&quot;#,##0.00;&quot;-&quot;">
                  <c:v>7.0000000000000007E-2</c:v>
                </c:pt>
              </c:numCache>
            </c:numRef>
          </c:val>
          <c:extLst>
            <c:ext xmlns:c16="http://schemas.microsoft.com/office/drawing/2014/chart" uri="{C3380CC4-5D6E-409C-BE32-E72D297353CC}">
              <c16:uniqueId val="{00000000-5A34-4D64-BA86-84AA5B92AD71}"/>
            </c:ext>
          </c:extLst>
        </c:ser>
        <c:dLbls>
          <c:showLegendKey val="0"/>
          <c:showVal val="0"/>
          <c:showCatName val="0"/>
          <c:showSerName val="0"/>
          <c:showPercent val="0"/>
          <c:showBubbleSize val="0"/>
        </c:dLbls>
        <c:gapWidth val="150"/>
        <c:axId val="199150832"/>
        <c:axId val="19895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0.72</c:v>
                </c:pt>
              </c:numCache>
            </c:numRef>
          </c:val>
          <c:smooth val="0"/>
          <c:extLst>
            <c:ext xmlns:c16="http://schemas.microsoft.com/office/drawing/2014/chart" uri="{C3380CC4-5D6E-409C-BE32-E72D297353CC}">
              <c16:uniqueId val="{00000001-5A34-4D64-BA86-84AA5B92AD71}"/>
            </c:ext>
          </c:extLst>
        </c:ser>
        <c:dLbls>
          <c:showLegendKey val="0"/>
          <c:showVal val="0"/>
          <c:showCatName val="0"/>
          <c:showSerName val="0"/>
          <c:showPercent val="0"/>
          <c:showBubbleSize val="0"/>
        </c:dLbls>
        <c:marker val="1"/>
        <c:smooth val="0"/>
        <c:axId val="199150832"/>
        <c:axId val="198952824"/>
      </c:lineChart>
      <c:dateAx>
        <c:axId val="199150832"/>
        <c:scaling>
          <c:orientation val="minMax"/>
        </c:scaling>
        <c:delete val="1"/>
        <c:axPos val="b"/>
        <c:numFmt formatCode="ge" sourceLinked="1"/>
        <c:majorTickMark val="none"/>
        <c:minorTickMark val="none"/>
        <c:tickLblPos val="none"/>
        <c:crossAx val="198952824"/>
        <c:crosses val="autoZero"/>
        <c:auto val="1"/>
        <c:lblOffset val="100"/>
        <c:baseTimeUnit val="years"/>
      </c:dateAx>
      <c:valAx>
        <c:axId val="19895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15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50.57</c:v>
                </c:pt>
                <c:pt idx="1">
                  <c:v>48.6</c:v>
                </c:pt>
                <c:pt idx="2">
                  <c:v>48.23</c:v>
                </c:pt>
                <c:pt idx="3">
                  <c:v>48.82</c:v>
                </c:pt>
                <c:pt idx="4">
                  <c:v>58.68</c:v>
                </c:pt>
              </c:numCache>
            </c:numRef>
          </c:val>
          <c:extLst>
            <c:ext xmlns:c16="http://schemas.microsoft.com/office/drawing/2014/chart" uri="{C3380CC4-5D6E-409C-BE32-E72D297353CC}">
              <c16:uniqueId val="{00000000-A232-4DFE-9215-7C23FBB0BBF3}"/>
            </c:ext>
          </c:extLst>
        </c:ser>
        <c:dLbls>
          <c:showLegendKey val="0"/>
          <c:showVal val="0"/>
          <c:showCatName val="0"/>
          <c:showSerName val="0"/>
          <c:showPercent val="0"/>
          <c:showBubbleSize val="0"/>
        </c:dLbls>
        <c:gapWidth val="150"/>
        <c:axId val="199632232"/>
        <c:axId val="19963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57.3</c:v>
                </c:pt>
              </c:numCache>
            </c:numRef>
          </c:val>
          <c:smooth val="0"/>
          <c:extLst>
            <c:ext xmlns:c16="http://schemas.microsoft.com/office/drawing/2014/chart" uri="{C3380CC4-5D6E-409C-BE32-E72D297353CC}">
              <c16:uniqueId val="{00000001-A232-4DFE-9215-7C23FBB0BBF3}"/>
            </c:ext>
          </c:extLst>
        </c:ser>
        <c:dLbls>
          <c:showLegendKey val="0"/>
          <c:showVal val="0"/>
          <c:showCatName val="0"/>
          <c:showSerName val="0"/>
          <c:showPercent val="0"/>
          <c:showBubbleSize val="0"/>
        </c:dLbls>
        <c:marker val="1"/>
        <c:smooth val="0"/>
        <c:axId val="199632232"/>
        <c:axId val="199632624"/>
      </c:lineChart>
      <c:dateAx>
        <c:axId val="199632232"/>
        <c:scaling>
          <c:orientation val="minMax"/>
        </c:scaling>
        <c:delete val="1"/>
        <c:axPos val="b"/>
        <c:numFmt formatCode="ge" sourceLinked="1"/>
        <c:majorTickMark val="none"/>
        <c:minorTickMark val="none"/>
        <c:tickLblPos val="none"/>
        <c:crossAx val="199632624"/>
        <c:crosses val="autoZero"/>
        <c:auto val="1"/>
        <c:lblOffset val="100"/>
        <c:baseTimeUnit val="years"/>
      </c:dateAx>
      <c:valAx>
        <c:axId val="19963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63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c:v>
                </c:pt>
                <c:pt idx="1">
                  <c:v>83</c:v>
                </c:pt>
                <c:pt idx="2">
                  <c:v>83</c:v>
                </c:pt>
                <c:pt idx="3">
                  <c:v>83</c:v>
                </c:pt>
                <c:pt idx="4">
                  <c:v>70</c:v>
                </c:pt>
              </c:numCache>
            </c:numRef>
          </c:val>
          <c:extLst>
            <c:ext xmlns:c16="http://schemas.microsoft.com/office/drawing/2014/chart" uri="{C3380CC4-5D6E-409C-BE32-E72D297353CC}">
              <c16:uniqueId val="{00000000-6BE2-45E9-AC2E-2EB4B6F834AA}"/>
            </c:ext>
          </c:extLst>
        </c:ser>
        <c:dLbls>
          <c:showLegendKey val="0"/>
          <c:showVal val="0"/>
          <c:showCatName val="0"/>
          <c:showSerName val="0"/>
          <c:showPercent val="0"/>
          <c:showBubbleSize val="0"/>
        </c:dLbls>
        <c:gapWidth val="150"/>
        <c:axId val="199633800"/>
        <c:axId val="19963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72.42</c:v>
                </c:pt>
              </c:numCache>
            </c:numRef>
          </c:val>
          <c:smooth val="0"/>
          <c:extLst>
            <c:ext xmlns:c16="http://schemas.microsoft.com/office/drawing/2014/chart" uri="{C3380CC4-5D6E-409C-BE32-E72D297353CC}">
              <c16:uniqueId val="{00000001-6BE2-45E9-AC2E-2EB4B6F834AA}"/>
            </c:ext>
          </c:extLst>
        </c:ser>
        <c:dLbls>
          <c:showLegendKey val="0"/>
          <c:showVal val="0"/>
          <c:showCatName val="0"/>
          <c:showSerName val="0"/>
          <c:showPercent val="0"/>
          <c:showBubbleSize val="0"/>
        </c:dLbls>
        <c:marker val="1"/>
        <c:smooth val="0"/>
        <c:axId val="199633800"/>
        <c:axId val="199634192"/>
      </c:lineChart>
      <c:dateAx>
        <c:axId val="199633800"/>
        <c:scaling>
          <c:orientation val="minMax"/>
        </c:scaling>
        <c:delete val="1"/>
        <c:axPos val="b"/>
        <c:numFmt formatCode="ge" sourceLinked="1"/>
        <c:majorTickMark val="none"/>
        <c:minorTickMark val="none"/>
        <c:tickLblPos val="none"/>
        <c:crossAx val="199634192"/>
        <c:crosses val="autoZero"/>
        <c:auto val="1"/>
        <c:lblOffset val="100"/>
        <c:baseTimeUnit val="years"/>
      </c:dateAx>
      <c:valAx>
        <c:axId val="19963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63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111.1</c:v>
                </c:pt>
                <c:pt idx="1">
                  <c:v>118.16</c:v>
                </c:pt>
                <c:pt idx="2">
                  <c:v>130</c:v>
                </c:pt>
                <c:pt idx="3">
                  <c:v>108.85</c:v>
                </c:pt>
                <c:pt idx="4">
                  <c:v>124.23</c:v>
                </c:pt>
              </c:numCache>
            </c:numRef>
          </c:val>
          <c:extLst>
            <c:ext xmlns:c16="http://schemas.microsoft.com/office/drawing/2014/chart" uri="{C3380CC4-5D6E-409C-BE32-E72D297353CC}">
              <c16:uniqueId val="{00000000-A72B-461D-A3E2-A32E6D4F0D7F}"/>
            </c:ext>
          </c:extLst>
        </c:ser>
        <c:dLbls>
          <c:showLegendKey val="0"/>
          <c:showVal val="0"/>
          <c:showCatName val="0"/>
          <c:showSerName val="0"/>
          <c:showPercent val="0"/>
          <c:showBubbleSize val="0"/>
        </c:dLbls>
        <c:gapWidth val="150"/>
        <c:axId val="199758176"/>
        <c:axId val="19975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78.510000000000005</c:v>
                </c:pt>
              </c:numCache>
            </c:numRef>
          </c:val>
          <c:smooth val="0"/>
          <c:extLst>
            <c:ext xmlns:c16="http://schemas.microsoft.com/office/drawing/2014/chart" uri="{C3380CC4-5D6E-409C-BE32-E72D297353CC}">
              <c16:uniqueId val="{00000001-A72B-461D-A3E2-A32E6D4F0D7F}"/>
            </c:ext>
          </c:extLst>
        </c:ser>
        <c:dLbls>
          <c:showLegendKey val="0"/>
          <c:showVal val="0"/>
          <c:showCatName val="0"/>
          <c:showSerName val="0"/>
          <c:showPercent val="0"/>
          <c:showBubbleSize val="0"/>
        </c:dLbls>
        <c:marker val="1"/>
        <c:smooth val="0"/>
        <c:axId val="199758176"/>
        <c:axId val="199758560"/>
      </c:lineChart>
      <c:dateAx>
        <c:axId val="199758176"/>
        <c:scaling>
          <c:orientation val="minMax"/>
        </c:scaling>
        <c:delete val="1"/>
        <c:axPos val="b"/>
        <c:numFmt formatCode="ge" sourceLinked="1"/>
        <c:majorTickMark val="none"/>
        <c:minorTickMark val="none"/>
        <c:tickLblPos val="none"/>
        <c:crossAx val="199758560"/>
        <c:crosses val="autoZero"/>
        <c:auto val="1"/>
        <c:lblOffset val="100"/>
        <c:baseTimeUnit val="years"/>
      </c:dateAx>
      <c:valAx>
        <c:axId val="19975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75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C8-4215-992B-85AB4C53DEF5}"/>
            </c:ext>
          </c:extLst>
        </c:ser>
        <c:dLbls>
          <c:showLegendKey val="0"/>
          <c:showVal val="0"/>
          <c:showCatName val="0"/>
          <c:showSerName val="0"/>
          <c:showPercent val="0"/>
          <c:showBubbleSize val="0"/>
        </c:dLbls>
        <c:gapWidth val="150"/>
        <c:axId val="199836000"/>
        <c:axId val="19983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C8-4215-992B-85AB4C53DEF5}"/>
            </c:ext>
          </c:extLst>
        </c:ser>
        <c:dLbls>
          <c:showLegendKey val="0"/>
          <c:showVal val="0"/>
          <c:showCatName val="0"/>
          <c:showSerName val="0"/>
          <c:showPercent val="0"/>
          <c:showBubbleSize val="0"/>
        </c:dLbls>
        <c:marker val="1"/>
        <c:smooth val="0"/>
        <c:axId val="199836000"/>
        <c:axId val="199836384"/>
      </c:lineChart>
      <c:dateAx>
        <c:axId val="199836000"/>
        <c:scaling>
          <c:orientation val="minMax"/>
        </c:scaling>
        <c:delete val="1"/>
        <c:axPos val="b"/>
        <c:numFmt formatCode="ge" sourceLinked="1"/>
        <c:majorTickMark val="none"/>
        <c:minorTickMark val="none"/>
        <c:tickLblPos val="none"/>
        <c:crossAx val="199836384"/>
        <c:crosses val="autoZero"/>
        <c:auto val="1"/>
        <c:lblOffset val="100"/>
        <c:baseTimeUnit val="years"/>
      </c:dateAx>
      <c:valAx>
        <c:axId val="1998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83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71-456E-9A8C-D5EF08450400}"/>
            </c:ext>
          </c:extLst>
        </c:ser>
        <c:dLbls>
          <c:showLegendKey val="0"/>
          <c:showVal val="0"/>
          <c:showCatName val="0"/>
          <c:showSerName val="0"/>
          <c:showPercent val="0"/>
          <c:showBubbleSize val="0"/>
        </c:dLbls>
        <c:gapWidth val="150"/>
        <c:axId val="199812000"/>
        <c:axId val="19981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71-456E-9A8C-D5EF08450400}"/>
            </c:ext>
          </c:extLst>
        </c:ser>
        <c:dLbls>
          <c:showLegendKey val="0"/>
          <c:showVal val="0"/>
          <c:showCatName val="0"/>
          <c:showSerName val="0"/>
          <c:showPercent val="0"/>
          <c:showBubbleSize val="0"/>
        </c:dLbls>
        <c:marker val="1"/>
        <c:smooth val="0"/>
        <c:axId val="199812000"/>
        <c:axId val="199812384"/>
      </c:lineChart>
      <c:dateAx>
        <c:axId val="199812000"/>
        <c:scaling>
          <c:orientation val="minMax"/>
        </c:scaling>
        <c:delete val="1"/>
        <c:axPos val="b"/>
        <c:numFmt formatCode="ge" sourceLinked="1"/>
        <c:majorTickMark val="none"/>
        <c:minorTickMark val="none"/>
        <c:tickLblPos val="none"/>
        <c:crossAx val="199812384"/>
        <c:crosses val="autoZero"/>
        <c:auto val="1"/>
        <c:lblOffset val="100"/>
        <c:baseTimeUnit val="years"/>
      </c:dateAx>
      <c:valAx>
        <c:axId val="19981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81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85-47FD-8106-C95507ECED30}"/>
            </c:ext>
          </c:extLst>
        </c:ser>
        <c:dLbls>
          <c:showLegendKey val="0"/>
          <c:showVal val="0"/>
          <c:showCatName val="0"/>
          <c:showSerName val="0"/>
          <c:showPercent val="0"/>
          <c:showBubbleSize val="0"/>
        </c:dLbls>
        <c:gapWidth val="150"/>
        <c:axId val="198190000"/>
        <c:axId val="19819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85-47FD-8106-C95507ECED30}"/>
            </c:ext>
          </c:extLst>
        </c:ser>
        <c:dLbls>
          <c:showLegendKey val="0"/>
          <c:showVal val="0"/>
          <c:showCatName val="0"/>
          <c:showSerName val="0"/>
          <c:showPercent val="0"/>
          <c:showBubbleSize val="0"/>
        </c:dLbls>
        <c:marker val="1"/>
        <c:smooth val="0"/>
        <c:axId val="198190000"/>
        <c:axId val="198190392"/>
      </c:lineChart>
      <c:dateAx>
        <c:axId val="198190000"/>
        <c:scaling>
          <c:orientation val="minMax"/>
        </c:scaling>
        <c:delete val="1"/>
        <c:axPos val="b"/>
        <c:numFmt formatCode="ge" sourceLinked="1"/>
        <c:majorTickMark val="none"/>
        <c:minorTickMark val="none"/>
        <c:tickLblPos val="none"/>
        <c:crossAx val="198190392"/>
        <c:crosses val="autoZero"/>
        <c:auto val="1"/>
        <c:lblOffset val="100"/>
        <c:baseTimeUnit val="years"/>
      </c:dateAx>
      <c:valAx>
        <c:axId val="19819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19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13-4CFB-B340-A514BC64712E}"/>
            </c:ext>
          </c:extLst>
        </c:ser>
        <c:dLbls>
          <c:showLegendKey val="0"/>
          <c:showVal val="0"/>
          <c:showCatName val="0"/>
          <c:showSerName val="0"/>
          <c:showPercent val="0"/>
          <c:showBubbleSize val="0"/>
        </c:dLbls>
        <c:gapWidth val="150"/>
        <c:axId val="198191960"/>
        <c:axId val="19955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13-4CFB-B340-A514BC64712E}"/>
            </c:ext>
          </c:extLst>
        </c:ser>
        <c:dLbls>
          <c:showLegendKey val="0"/>
          <c:showVal val="0"/>
          <c:showCatName val="0"/>
          <c:showSerName val="0"/>
          <c:showPercent val="0"/>
          <c:showBubbleSize val="0"/>
        </c:dLbls>
        <c:marker val="1"/>
        <c:smooth val="0"/>
        <c:axId val="198191960"/>
        <c:axId val="199552816"/>
      </c:lineChart>
      <c:dateAx>
        <c:axId val="198191960"/>
        <c:scaling>
          <c:orientation val="minMax"/>
        </c:scaling>
        <c:delete val="1"/>
        <c:axPos val="b"/>
        <c:numFmt formatCode="ge" sourceLinked="1"/>
        <c:majorTickMark val="none"/>
        <c:minorTickMark val="none"/>
        <c:tickLblPos val="none"/>
        <c:crossAx val="199552816"/>
        <c:crosses val="autoZero"/>
        <c:auto val="1"/>
        <c:lblOffset val="100"/>
        <c:baseTimeUnit val="years"/>
      </c:dateAx>
      <c:valAx>
        <c:axId val="19955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19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05-497E-890C-C2F382C62C8E}"/>
            </c:ext>
          </c:extLst>
        </c:ser>
        <c:dLbls>
          <c:showLegendKey val="0"/>
          <c:showVal val="0"/>
          <c:showCatName val="0"/>
          <c:showSerName val="0"/>
          <c:showPercent val="0"/>
          <c:showBubbleSize val="0"/>
        </c:dLbls>
        <c:gapWidth val="150"/>
        <c:axId val="199553992"/>
        <c:axId val="19955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1061.58</c:v>
                </c:pt>
              </c:numCache>
            </c:numRef>
          </c:val>
          <c:smooth val="0"/>
          <c:extLst>
            <c:ext xmlns:c16="http://schemas.microsoft.com/office/drawing/2014/chart" uri="{C3380CC4-5D6E-409C-BE32-E72D297353CC}">
              <c16:uniqueId val="{00000001-2A05-497E-890C-C2F382C62C8E}"/>
            </c:ext>
          </c:extLst>
        </c:ser>
        <c:dLbls>
          <c:showLegendKey val="0"/>
          <c:showVal val="0"/>
          <c:showCatName val="0"/>
          <c:showSerName val="0"/>
          <c:showPercent val="0"/>
          <c:showBubbleSize val="0"/>
        </c:dLbls>
        <c:marker val="1"/>
        <c:smooth val="0"/>
        <c:axId val="199553992"/>
        <c:axId val="199554384"/>
      </c:lineChart>
      <c:dateAx>
        <c:axId val="199553992"/>
        <c:scaling>
          <c:orientation val="minMax"/>
        </c:scaling>
        <c:delete val="1"/>
        <c:axPos val="b"/>
        <c:numFmt formatCode="ge" sourceLinked="1"/>
        <c:majorTickMark val="none"/>
        <c:minorTickMark val="none"/>
        <c:tickLblPos val="none"/>
        <c:crossAx val="199554384"/>
        <c:crosses val="autoZero"/>
        <c:auto val="1"/>
        <c:lblOffset val="100"/>
        <c:baseTimeUnit val="years"/>
      </c:dateAx>
      <c:valAx>
        <c:axId val="19955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5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81.569999999999993</c:v>
                </c:pt>
                <c:pt idx="1">
                  <c:v>89.64</c:v>
                </c:pt>
                <c:pt idx="2">
                  <c:v>94.72</c:v>
                </c:pt>
                <c:pt idx="3">
                  <c:v>81.8</c:v>
                </c:pt>
                <c:pt idx="4">
                  <c:v>98.99</c:v>
                </c:pt>
              </c:numCache>
            </c:numRef>
          </c:val>
          <c:extLst>
            <c:ext xmlns:c16="http://schemas.microsoft.com/office/drawing/2014/chart" uri="{C3380CC4-5D6E-409C-BE32-E72D297353CC}">
              <c16:uniqueId val="{00000000-D165-456E-BAA8-C993CF990517}"/>
            </c:ext>
          </c:extLst>
        </c:ser>
        <c:dLbls>
          <c:showLegendKey val="0"/>
          <c:showVal val="0"/>
          <c:showCatName val="0"/>
          <c:showSerName val="0"/>
          <c:showPercent val="0"/>
          <c:showBubbleSize val="0"/>
        </c:dLbls>
        <c:gapWidth val="150"/>
        <c:axId val="198191568"/>
        <c:axId val="199555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58.52</c:v>
                </c:pt>
              </c:numCache>
            </c:numRef>
          </c:val>
          <c:smooth val="0"/>
          <c:extLst>
            <c:ext xmlns:c16="http://schemas.microsoft.com/office/drawing/2014/chart" uri="{C3380CC4-5D6E-409C-BE32-E72D297353CC}">
              <c16:uniqueId val="{00000001-D165-456E-BAA8-C993CF990517}"/>
            </c:ext>
          </c:extLst>
        </c:ser>
        <c:dLbls>
          <c:showLegendKey val="0"/>
          <c:showVal val="0"/>
          <c:showCatName val="0"/>
          <c:showSerName val="0"/>
          <c:showPercent val="0"/>
          <c:showBubbleSize val="0"/>
        </c:dLbls>
        <c:marker val="1"/>
        <c:smooth val="0"/>
        <c:axId val="198191568"/>
        <c:axId val="199555560"/>
      </c:lineChart>
      <c:dateAx>
        <c:axId val="198191568"/>
        <c:scaling>
          <c:orientation val="minMax"/>
        </c:scaling>
        <c:delete val="1"/>
        <c:axPos val="b"/>
        <c:numFmt formatCode="ge" sourceLinked="1"/>
        <c:majorTickMark val="none"/>
        <c:minorTickMark val="none"/>
        <c:tickLblPos val="none"/>
        <c:crossAx val="199555560"/>
        <c:crosses val="autoZero"/>
        <c:auto val="1"/>
        <c:lblOffset val="100"/>
        <c:baseTimeUnit val="years"/>
      </c:dateAx>
      <c:valAx>
        <c:axId val="19955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19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97.06</c:v>
                </c:pt>
                <c:pt idx="1">
                  <c:v>97.23</c:v>
                </c:pt>
                <c:pt idx="2">
                  <c:v>92.99</c:v>
                </c:pt>
                <c:pt idx="3">
                  <c:v>111.21</c:v>
                </c:pt>
                <c:pt idx="4">
                  <c:v>98.91</c:v>
                </c:pt>
              </c:numCache>
            </c:numRef>
          </c:val>
          <c:extLst>
            <c:ext xmlns:c16="http://schemas.microsoft.com/office/drawing/2014/chart" uri="{C3380CC4-5D6E-409C-BE32-E72D297353CC}">
              <c16:uniqueId val="{00000000-0C9B-43D5-B491-11EAC181361C}"/>
            </c:ext>
          </c:extLst>
        </c:ser>
        <c:dLbls>
          <c:showLegendKey val="0"/>
          <c:showVal val="0"/>
          <c:showCatName val="0"/>
          <c:showSerName val="0"/>
          <c:showPercent val="0"/>
          <c:showBubbleSize val="0"/>
        </c:dLbls>
        <c:gapWidth val="150"/>
        <c:axId val="199630664"/>
        <c:axId val="19963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296.3</c:v>
                </c:pt>
              </c:numCache>
            </c:numRef>
          </c:val>
          <c:smooth val="0"/>
          <c:extLst>
            <c:ext xmlns:c16="http://schemas.microsoft.com/office/drawing/2014/chart" uri="{C3380CC4-5D6E-409C-BE32-E72D297353CC}">
              <c16:uniqueId val="{00000001-0C9B-43D5-B491-11EAC181361C}"/>
            </c:ext>
          </c:extLst>
        </c:ser>
        <c:dLbls>
          <c:showLegendKey val="0"/>
          <c:showVal val="0"/>
          <c:showCatName val="0"/>
          <c:showSerName val="0"/>
          <c:showPercent val="0"/>
          <c:showBubbleSize val="0"/>
        </c:dLbls>
        <c:marker val="1"/>
        <c:smooth val="0"/>
        <c:axId val="199630664"/>
        <c:axId val="199631056"/>
      </c:lineChart>
      <c:dateAx>
        <c:axId val="199630664"/>
        <c:scaling>
          <c:orientation val="minMax"/>
        </c:scaling>
        <c:delete val="1"/>
        <c:axPos val="b"/>
        <c:numFmt formatCode="ge" sourceLinked="1"/>
        <c:majorTickMark val="none"/>
        <c:minorTickMark val="none"/>
        <c:tickLblPos val="none"/>
        <c:crossAx val="199631056"/>
        <c:crosses val="autoZero"/>
        <c:auto val="1"/>
        <c:lblOffset val="100"/>
        <c:baseTimeUnit val="years"/>
      </c:dateAx>
      <c:valAx>
        <c:axId val="19963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63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1" zoomScale="80" zoomScaleNormal="8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高千穂町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12563</v>
      </c>
      <c r="AM8" s="66"/>
      <c r="AN8" s="66"/>
      <c r="AO8" s="66"/>
      <c r="AP8" s="66"/>
      <c r="AQ8" s="66"/>
      <c r="AR8" s="66"/>
      <c r="AS8" s="66"/>
      <c r="AT8" s="65">
        <f>データ!$S$6</f>
        <v>237.54</v>
      </c>
      <c r="AU8" s="65"/>
      <c r="AV8" s="65"/>
      <c r="AW8" s="65"/>
      <c r="AX8" s="65"/>
      <c r="AY8" s="65"/>
      <c r="AZ8" s="65"/>
      <c r="BA8" s="65"/>
      <c r="BB8" s="65">
        <f>データ!$T$6</f>
        <v>52.89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37.770000000000003</v>
      </c>
      <c r="Q10" s="65"/>
      <c r="R10" s="65"/>
      <c r="S10" s="65"/>
      <c r="T10" s="65"/>
      <c r="U10" s="65"/>
      <c r="V10" s="65"/>
      <c r="W10" s="66">
        <f>データ!$Q$6</f>
        <v>1470</v>
      </c>
      <c r="X10" s="66"/>
      <c r="Y10" s="66"/>
      <c r="Z10" s="66"/>
      <c r="AA10" s="66"/>
      <c r="AB10" s="66"/>
      <c r="AC10" s="66"/>
      <c r="AD10" s="2"/>
      <c r="AE10" s="2"/>
      <c r="AF10" s="2"/>
      <c r="AG10" s="2"/>
      <c r="AH10" s="2"/>
      <c r="AI10" s="2"/>
      <c r="AJ10" s="2"/>
      <c r="AK10" s="2"/>
      <c r="AL10" s="66">
        <f>データ!$U$6</f>
        <v>4683</v>
      </c>
      <c r="AM10" s="66"/>
      <c r="AN10" s="66"/>
      <c r="AO10" s="66"/>
      <c r="AP10" s="66"/>
      <c r="AQ10" s="66"/>
      <c r="AR10" s="66"/>
      <c r="AS10" s="66"/>
      <c r="AT10" s="65">
        <f>データ!$V$6</f>
        <v>36</v>
      </c>
      <c r="AU10" s="65"/>
      <c r="AV10" s="65"/>
      <c r="AW10" s="65"/>
      <c r="AX10" s="65"/>
      <c r="AY10" s="65"/>
      <c r="AZ10" s="65"/>
      <c r="BA10" s="65"/>
      <c r="BB10" s="65">
        <f>データ!$W$6</f>
        <v>130.08000000000001</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2">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2">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2">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2">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2">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2">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2">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EPt+N7lbSWuRZirCfJkOs5TWkHaT4ckcAdq9VD6n72dCP9YdkApxsfn2yFBjxcT+nEVBtQHK4mzAy+P9uKvaEQ==" saltValue="iTwqWQCIXnYvdDMVsn2hc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2">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2">
      <c r="A6" s="28" t="s">
        <v>106</v>
      </c>
      <c r="B6" s="33">
        <f>B7</f>
        <v>2017</v>
      </c>
      <c r="C6" s="33">
        <f t="shared" ref="C6:W6" si="3">C7</f>
        <v>454419</v>
      </c>
      <c r="D6" s="33">
        <f t="shared" si="3"/>
        <v>47</v>
      </c>
      <c r="E6" s="33">
        <f t="shared" si="3"/>
        <v>1</v>
      </c>
      <c r="F6" s="33">
        <f t="shared" si="3"/>
        <v>0</v>
      </c>
      <c r="G6" s="33">
        <f t="shared" si="3"/>
        <v>0</v>
      </c>
      <c r="H6" s="33" t="str">
        <f t="shared" si="3"/>
        <v>宮崎県　高千穂町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37.770000000000003</v>
      </c>
      <c r="Q6" s="34">
        <f t="shared" si="3"/>
        <v>1470</v>
      </c>
      <c r="R6" s="34">
        <f t="shared" si="3"/>
        <v>12563</v>
      </c>
      <c r="S6" s="34">
        <f t="shared" si="3"/>
        <v>237.54</v>
      </c>
      <c r="T6" s="34">
        <f t="shared" si="3"/>
        <v>52.89</v>
      </c>
      <c r="U6" s="34">
        <f t="shared" si="3"/>
        <v>4683</v>
      </c>
      <c r="V6" s="34">
        <f t="shared" si="3"/>
        <v>36</v>
      </c>
      <c r="W6" s="34">
        <f t="shared" si="3"/>
        <v>130.08000000000001</v>
      </c>
      <c r="X6" s="35">
        <f>IF(X7="",NA(),X7)</f>
        <v>111.1</v>
      </c>
      <c r="Y6" s="35">
        <f t="shared" ref="Y6:AG6" si="4">IF(Y7="",NA(),Y7)</f>
        <v>118.16</v>
      </c>
      <c r="Z6" s="35">
        <f t="shared" si="4"/>
        <v>130</v>
      </c>
      <c r="AA6" s="35">
        <f t="shared" si="4"/>
        <v>108.85</v>
      </c>
      <c r="AB6" s="35">
        <f t="shared" si="4"/>
        <v>124.23</v>
      </c>
      <c r="AC6" s="35">
        <f t="shared" si="4"/>
        <v>75.709999999999994</v>
      </c>
      <c r="AD6" s="35">
        <f t="shared" si="4"/>
        <v>75.09</v>
      </c>
      <c r="AE6" s="35">
        <f t="shared" si="4"/>
        <v>75.34</v>
      </c>
      <c r="AF6" s="35">
        <f t="shared" si="4"/>
        <v>76.650000000000006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4">
        <f>IF(BE7="",NA(),BE7)</f>
        <v>0</v>
      </c>
      <c r="BF6" s="34">
        <f t="shared" ref="BF6:BN6" si="7">IF(BF7="",NA(),BF7)</f>
        <v>0</v>
      </c>
      <c r="BG6" s="34">
        <f t="shared" si="7"/>
        <v>0</v>
      </c>
      <c r="BH6" s="34">
        <f t="shared" si="7"/>
        <v>0</v>
      </c>
      <c r="BI6" s="34">
        <f t="shared" si="7"/>
        <v>0</v>
      </c>
      <c r="BJ6" s="35">
        <f t="shared" si="7"/>
        <v>1167.7</v>
      </c>
      <c r="BK6" s="35">
        <f t="shared" si="7"/>
        <v>1228.58</v>
      </c>
      <c r="BL6" s="35">
        <f t="shared" si="7"/>
        <v>1280.18</v>
      </c>
      <c r="BM6" s="35">
        <f t="shared" si="7"/>
        <v>1346.23</v>
      </c>
      <c r="BN6" s="35">
        <f t="shared" si="7"/>
        <v>1061.58</v>
      </c>
      <c r="BO6" s="34" t="str">
        <f>IF(BO7="","",IF(BO7="-","【-】","【"&amp;SUBSTITUTE(TEXT(BO7,"#,##0.00"),"-","△")&amp;"】"))</f>
        <v>【1,141.75】</v>
      </c>
      <c r="BP6" s="35">
        <f>IF(BP7="",NA(),BP7)</f>
        <v>81.569999999999993</v>
      </c>
      <c r="BQ6" s="35">
        <f t="shared" ref="BQ6:BY6" si="8">IF(BQ7="",NA(),BQ7)</f>
        <v>89.64</v>
      </c>
      <c r="BR6" s="35">
        <f t="shared" si="8"/>
        <v>94.72</v>
      </c>
      <c r="BS6" s="35">
        <f t="shared" si="8"/>
        <v>81.8</v>
      </c>
      <c r="BT6" s="35">
        <f t="shared" si="8"/>
        <v>98.99</v>
      </c>
      <c r="BU6" s="35">
        <f t="shared" si="8"/>
        <v>54.43</v>
      </c>
      <c r="BV6" s="35">
        <f t="shared" si="8"/>
        <v>53.81</v>
      </c>
      <c r="BW6" s="35">
        <f t="shared" si="8"/>
        <v>53.62</v>
      </c>
      <c r="BX6" s="35">
        <f t="shared" si="8"/>
        <v>53.41</v>
      </c>
      <c r="BY6" s="35">
        <f t="shared" si="8"/>
        <v>58.52</v>
      </c>
      <c r="BZ6" s="34" t="str">
        <f>IF(BZ7="","",IF(BZ7="-","【-】","【"&amp;SUBSTITUTE(TEXT(BZ7,"#,##0.00"),"-","△")&amp;"】"))</f>
        <v>【54.93】</v>
      </c>
      <c r="CA6" s="35">
        <f>IF(CA7="",NA(),CA7)</f>
        <v>97.06</v>
      </c>
      <c r="CB6" s="35">
        <f t="shared" ref="CB6:CJ6" si="9">IF(CB7="",NA(),CB7)</f>
        <v>97.23</v>
      </c>
      <c r="CC6" s="35">
        <f t="shared" si="9"/>
        <v>92.99</v>
      </c>
      <c r="CD6" s="35">
        <f t="shared" si="9"/>
        <v>111.21</v>
      </c>
      <c r="CE6" s="35">
        <f t="shared" si="9"/>
        <v>98.91</v>
      </c>
      <c r="CF6" s="35">
        <f t="shared" si="9"/>
        <v>279.8</v>
      </c>
      <c r="CG6" s="35">
        <f t="shared" si="9"/>
        <v>284.64999999999998</v>
      </c>
      <c r="CH6" s="35">
        <f t="shared" si="9"/>
        <v>287.7</v>
      </c>
      <c r="CI6" s="35">
        <f t="shared" si="9"/>
        <v>277.39999999999998</v>
      </c>
      <c r="CJ6" s="35">
        <f t="shared" si="9"/>
        <v>296.3</v>
      </c>
      <c r="CK6" s="34" t="str">
        <f>IF(CK7="","",IF(CK7="-","【-】","【"&amp;SUBSTITUTE(TEXT(CK7,"#,##0.00"),"-","△")&amp;"】"))</f>
        <v>【292.18】</v>
      </c>
      <c r="CL6" s="35">
        <f>IF(CL7="",NA(),CL7)</f>
        <v>50.57</v>
      </c>
      <c r="CM6" s="35">
        <f t="shared" ref="CM6:CU6" si="10">IF(CM7="",NA(),CM7)</f>
        <v>48.6</v>
      </c>
      <c r="CN6" s="35">
        <f t="shared" si="10"/>
        <v>48.23</v>
      </c>
      <c r="CO6" s="35">
        <f t="shared" si="10"/>
        <v>48.82</v>
      </c>
      <c r="CP6" s="35">
        <f t="shared" si="10"/>
        <v>58.68</v>
      </c>
      <c r="CQ6" s="35">
        <f t="shared" si="10"/>
        <v>60.17</v>
      </c>
      <c r="CR6" s="35">
        <f t="shared" si="10"/>
        <v>58.96</v>
      </c>
      <c r="CS6" s="35">
        <f t="shared" si="10"/>
        <v>58.1</v>
      </c>
      <c r="CT6" s="35">
        <f t="shared" si="10"/>
        <v>56.19</v>
      </c>
      <c r="CU6" s="35">
        <f t="shared" si="10"/>
        <v>57.3</v>
      </c>
      <c r="CV6" s="34" t="str">
        <f>IF(CV7="","",IF(CV7="-","【-】","【"&amp;SUBSTITUTE(TEXT(CV7,"#,##0.00"),"-","△")&amp;"】"))</f>
        <v>【56.91】</v>
      </c>
      <c r="CW6" s="35">
        <f>IF(CW7="",NA(),CW7)</f>
        <v>83</v>
      </c>
      <c r="CX6" s="35">
        <f t="shared" ref="CX6:DF6" si="11">IF(CX7="",NA(),CX7)</f>
        <v>83</v>
      </c>
      <c r="CY6" s="35">
        <f t="shared" si="11"/>
        <v>83</v>
      </c>
      <c r="CZ6" s="35">
        <f t="shared" si="11"/>
        <v>83</v>
      </c>
      <c r="DA6" s="35">
        <f t="shared" si="11"/>
        <v>70</v>
      </c>
      <c r="DB6" s="35">
        <f t="shared" si="11"/>
        <v>76.680000000000007</v>
      </c>
      <c r="DC6" s="35">
        <f t="shared" si="11"/>
        <v>76.58</v>
      </c>
      <c r="DD6" s="35">
        <f t="shared" si="11"/>
        <v>76.69</v>
      </c>
      <c r="DE6" s="35">
        <f t="shared" si="11"/>
        <v>77.180000000000007</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5">
        <f t="shared" si="14"/>
        <v>7.0000000000000007E-2</v>
      </c>
      <c r="EI6" s="35">
        <f t="shared" si="14"/>
        <v>0.89</v>
      </c>
      <c r="EJ6" s="35">
        <f t="shared" si="14"/>
        <v>0.98</v>
      </c>
      <c r="EK6" s="35">
        <f t="shared" si="14"/>
        <v>0.76</v>
      </c>
      <c r="EL6" s="35">
        <f t="shared" si="14"/>
        <v>0.8</v>
      </c>
      <c r="EM6" s="35">
        <f t="shared" si="14"/>
        <v>0.72</v>
      </c>
      <c r="EN6" s="34" t="str">
        <f>IF(EN7="","",IF(EN7="-","【-】","【"&amp;SUBSTITUTE(TEXT(EN7,"#,##0.00"),"-","△")&amp;"】"))</f>
        <v>【0.72】</v>
      </c>
    </row>
    <row r="7" spans="1:144" s="36" customFormat="1" x14ac:dyDescent="0.2">
      <c r="A7" s="28"/>
      <c r="B7" s="37">
        <v>2017</v>
      </c>
      <c r="C7" s="37">
        <v>454419</v>
      </c>
      <c r="D7" s="37">
        <v>47</v>
      </c>
      <c r="E7" s="37">
        <v>1</v>
      </c>
      <c r="F7" s="37">
        <v>0</v>
      </c>
      <c r="G7" s="37">
        <v>0</v>
      </c>
      <c r="H7" s="37" t="s">
        <v>107</v>
      </c>
      <c r="I7" s="37" t="s">
        <v>108</v>
      </c>
      <c r="J7" s="37" t="s">
        <v>109</v>
      </c>
      <c r="K7" s="37" t="s">
        <v>110</v>
      </c>
      <c r="L7" s="37" t="s">
        <v>111</v>
      </c>
      <c r="M7" s="37" t="s">
        <v>112</v>
      </c>
      <c r="N7" s="38" t="s">
        <v>113</v>
      </c>
      <c r="O7" s="38" t="s">
        <v>114</v>
      </c>
      <c r="P7" s="38">
        <v>37.770000000000003</v>
      </c>
      <c r="Q7" s="38">
        <v>1470</v>
      </c>
      <c r="R7" s="38">
        <v>12563</v>
      </c>
      <c r="S7" s="38">
        <v>237.54</v>
      </c>
      <c r="T7" s="38">
        <v>52.89</v>
      </c>
      <c r="U7" s="38">
        <v>4683</v>
      </c>
      <c r="V7" s="38">
        <v>36</v>
      </c>
      <c r="W7" s="38">
        <v>130.08000000000001</v>
      </c>
      <c r="X7" s="38">
        <v>111.1</v>
      </c>
      <c r="Y7" s="38">
        <v>118.16</v>
      </c>
      <c r="Z7" s="38">
        <v>130</v>
      </c>
      <c r="AA7" s="38">
        <v>108.85</v>
      </c>
      <c r="AB7" s="38">
        <v>124.23</v>
      </c>
      <c r="AC7" s="38">
        <v>75.709999999999994</v>
      </c>
      <c r="AD7" s="38">
        <v>75.09</v>
      </c>
      <c r="AE7" s="38">
        <v>75.34</v>
      </c>
      <c r="AF7" s="38">
        <v>76.650000000000006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0</v>
      </c>
      <c r="BF7" s="38">
        <v>0</v>
      </c>
      <c r="BG7" s="38">
        <v>0</v>
      </c>
      <c r="BH7" s="38">
        <v>0</v>
      </c>
      <c r="BI7" s="38">
        <v>0</v>
      </c>
      <c r="BJ7" s="38">
        <v>1167.7</v>
      </c>
      <c r="BK7" s="38">
        <v>1228.58</v>
      </c>
      <c r="BL7" s="38">
        <v>1280.18</v>
      </c>
      <c r="BM7" s="38">
        <v>1346.23</v>
      </c>
      <c r="BN7" s="38">
        <v>1061.58</v>
      </c>
      <c r="BO7" s="38">
        <v>1141.75</v>
      </c>
      <c r="BP7" s="38">
        <v>81.569999999999993</v>
      </c>
      <c r="BQ7" s="38">
        <v>89.64</v>
      </c>
      <c r="BR7" s="38">
        <v>94.72</v>
      </c>
      <c r="BS7" s="38">
        <v>81.8</v>
      </c>
      <c r="BT7" s="38">
        <v>98.99</v>
      </c>
      <c r="BU7" s="38">
        <v>54.43</v>
      </c>
      <c r="BV7" s="38">
        <v>53.81</v>
      </c>
      <c r="BW7" s="38">
        <v>53.62</v>
      </c>
      <c r="BX7" s="38">
        <v>53.41</v>
      </c>
      <c r="BY7" s="38">
        <v>58.52</v>
      </c>
      <c r="BZ7" s="38">
        <v>54.93</v>
      </c>
      <c r="CA7" s="38">
        <v>97.06</v>
      </c>
      <c r="CB7" s="38">
        <v>97.23</v>
      </c>
      <c r="CC7" s="38">
        <v>92.99</v>
      </c>
      <c r="CD7" s="38">
        <v>111.21</v>
      </c>
      <c r="CE7" s="38">
        <v>98.91</v>
      </c>
      <c r="CF7" s="38">
        <v>279.8</v>
      </c>
      <c r="CG7" s="38">
        <v>284.64999999999998</v>
      </c>
      <c r="CH7" s="38">
        <v>287.7</v>
      </c>
      <c r="CI7" s="38">
        <v>277.39999999999998</v>
      </c>
      <c r="CJ7" s="38">
        <v>296.3</v>
      </c>
      <c r="CK7" s="38">
        <v>292.18</v>
      </c>
      <c r="CL7" s="38">
        <v>50.57</v>
      </c>
      <c r="CM7" s="38">
        <v>48.6</v>
      </c>
      <c r="CN7" s="38">
        <v>48.23</v>
      </c>
      <c r="CO7" s="38">
        <v>48.82</v>
      </c>
      <c r="CP7" s="38">
        <v>58.68</v>
      </c>
      <c r="CQ7" s="38">
        <v>60.17</v>
      </c>
      <c r="CR7" s="38">
        <v>58.96</v>
      </c>
      <c r="CS7" s="38">
        <v>58.1</v>
      </c>
      <c r="CT7" s="38">
        <v>56.19</v>
      </c>
      <c r="CU7" s="38">
        <v>57.3</v>
      </c>
      <c r="CV7" s="38">
        <v>56.91</v>
      </c>
      <c r="CW7" s="38">
        <v>83</v>
      </c>
      <c r="CX7" s="38">
        <v>83</v>
      </c>
      <c r="CY7" s="38">
        <v>83</v>
      </c>
      <c r="CZ7" s="38">
        <v>83</v>
      </c>
      <c r="DA7" s="38">
        <v>70</v>
      </c>
      <c r="DB7" s="38">
        <v>76.680000000000007</v>
      </c>
      <c r="DC7" s="38">
        <v>76.58</v>
      </c>
      <c r="DD7" s="38">
        <v>76.69</v>
      </c>
      <c r="DE7" s="38">
        <v>77.180000000000007</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7.0000000000000007E-2</v>
      </c>
      <c r="EI7" s="38">
        <v>0.89</v>
      </c>
      <c r="EJ7" s="38">
        <v>0.98</v>
      </c>
      <c r="EK7" s="38">
        <v>0.76</v>
      </c>
      <c r="EL7" s="38">
        <v>0.8</v>
      </c>
      <c r="EM7" s="38">
        <v>0.72</v>
      </c>
      <c r="EN7" s="38">
        <v>0.72</v>
      </c>
    </row>
    <row r="8" spans="1:144" x14ac:dyDescent="0.2">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2">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2019-01-24T00:51:56Z</cp:lastPrinted>
  <dcterms:created xsi:type="dcterms:W3CDTF">2018-12-03T08:46:25Z</dcterms:created>
  <dcterms:modified xsi:type="dcterms:W3CDTF">2019-02-25T05:26:06Z</dcterms:modified>
  <cp:category/>
</cp:coreProperties>
</file>