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新共有ドライブ\03-02 【決　算】公営企業(公営企業全般含む)\平成３０年度\01 各種照会・回答\310111【　】（分析依頼）H29決算経営比較分析表\05ホームページ掲載\10公共下水道事業（法非適用）\"/>
    </mc:Choice>
  </mc:AlternateContent>
  <xr:revisionPtr revIDLastSave="0" documentId="13_ncr:1_{6AB2BE33-4F5E-4E8F-BA36-2FFDC26FEDDC}" xr6:coauthVersionLast="40" xr6:coauthVersionMax="40" xr10:uidLastSave="{00000000-0000-0000-0000-000000000000}"/>
  <workbookProtection workbookAlgorithmName="SHA-512" workbookHashValue="TzGip/+m+uTomkrpRVHxiqWG1UT41O92LBrSwlrU0zsUEOMr6/0pfFggNkP3w3fNTaxyGbJbYLaZ/m4Nje+IUg==" workbookSaltValue="hxdJia1HfET3XebyqCnG7g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BB10" i="4"/>
  <c r="AT10" i="4"/>
  <c r="AL10" i="4"/>
  <c r="P10" i="4"/>
  <c r="I10" i="4"/>
  <c r="BB8" i="4"/>
  <c r="AT8" i="4"/>
  <c r="AL8" i="4"/>
  <c r="W8" i="4"/>
  <c r="P8" i="4"/>
  <c r="B6" i="4"/>
  <c r="B10" i="5" l="1"/>
  <c r="F10" i="5"/>
  <c r="C10" i="5"/>
  <c r="D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<sst xmlns="http://schemas.openxmlformats.org/spreadsheetml/2006/main" count="240" uniqueCount="126">
  <si>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</si>
  <si>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</si>
  <si>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</si>
  <si>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</si>
  <si>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</si>
  <si>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</si>
  <si>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</si>
  <si>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</si>
  <si>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</si>
  <si>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</si>
  <si>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</si>
  <si>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</si>
  <si>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</si>
  <si>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</si>
  <si>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</si>
  <si>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</si>
  <si>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</si>
  <si>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</si>
  <si>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</si>
  <si>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</si>
  <si>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</si>
  <si>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</si>
  <si>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</si>
  <si>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</si>
  <si>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</si>
  <si>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</si>
  <si>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</si>
  <si>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</si>
  <si>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</si>
  <si>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</si>
  <si>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</si>
  <si>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</si>
  <si>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</si>
  <si>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</si>
  <si>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</si>
  <si>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</si>
  <si>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</si>
  <si>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</si>
  <si>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</si>
  <si>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</si>
  <si>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</si>
  <si>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</si>
  <si>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</si>
  <si>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</si>
  <si>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</si>
  <si>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</si>
  <si>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</si>
  <si>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</si>
  <si>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</si>
  <si>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</si>
  <si>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</si>
  <si>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</si>
  <si>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</si>
  <si>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</si>
  <si>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</si>
  <si>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</si>
  <si>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</si>
  <si>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</si>
  <si>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</si>
  <si>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</si>
  <si>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</si>
  <si>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</si>
  <si>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</si>
  <si>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</si>
  <si>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</si>
  <si>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</si>
  <si>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</si>
  <si>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</si>
  <si>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</si>
  <si>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</si>
  <si>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</si>
  <si>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</si>
  <si>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</si>
  <si>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</si>
  <si>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</si>
  <si>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</si>
  <si>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</si>
  <si>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</si>
  <si>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</si>
  <si>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</si>
  <si>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</si>
  <si>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</si>
  <si>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</si>
  <si>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</si>
  <si>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</si>
  <si>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</si>
  <si>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</si>
  <si>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</si>
  <si>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</si>
  <si>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</si>
  <si>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</si>
  <si>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</si>
  <si>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</si>
  <si>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</si>
  <si>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</si>
  <si>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</si>
  <si>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</si>
  <si>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</si>
  <si>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</si>
  <si>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</si>
  <si>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</si>
  <si>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</si>
  <si>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</si>
  <si>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</si>
  <si>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</si>
  <si>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</si>
  <si>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</si>
  <si>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</si>
  <si>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</si>
  <si>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</si>
  <si>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</si>
  <si>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</si>
  <si>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</si>
  <si>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</si>
  <si>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</si>
  <si>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</si>
  <si>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</si>
  <si>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</si>
  <si>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</si>
  <si>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</si>
  <si>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</si>
  <si>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</si>
  <si>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</si>
  <si>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の公共下水道は、平成１７年に共用開始し１３年が経過しています。しかし普及率は39.86％と低い水準のため、事業整備投資に対し使用料金収入が低いことから①「収益的収支比率」が100％を下回っています。このことにより、経営の健全性が確保されているとはいえない状況です。　　　　　　　　　　　　　しかし、近年は接続件数の増加により使用料金収入が増え「収益的収支比率」は徐々に改善されてきています。④「企業債残高事業規模比率」は、Ｈ２９年度まで、一般会計繰入金により賄われている状況でありますが、今後は使用料金の増加に伴い、起債償還への充当が見込めることから、一般会計繰入金が減少し、企業債比率が改善されると予想されます。また⑤「経費回収率」については、類似団体平均値75.70％に対し本町は92.47％と上回っており、経営の改善が進んでいることが確認できます。⑥「汚水処理原価」については、Ｈ２６年度より類似団体平均値を下回っていますが、今後は施設の更新等が出てくることから「汚水処理原価」が高くなることが予想されます。そのため、施設の延命化に努める必要が出てきます。⑦「施設利用率」は、平成２５年度から類似団体平均値を上回っていますが、更に効率性の向上に努める必要があります。⑧「水洗化率」は類似団体平均値を下回っており、接続推進に努める必要があります。</t>
    <rPh sb="23" eb="24">
      <t>ネン</t>
    </rPh>
    <phoneticPr fontId="4"/>
  </si>
  <si>
    <t>平成１７年の供用開始から１３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rPh sb="99" eb="100">
      <t>ムカ</t>
    </rPh>
    <phoneticPr fontId="4"/>
  </si>
  <si>
    <t>平成28年度に策定した経営戦略により、経営の健全性と効率性を高めるため、水洗化率の向上による使用料金の増と、汚水処理施設の統合による、効率性の向上が必要です。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</si>
</sst>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B-4957-A236-3953A84C4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698152"/>
        <c:axId val="43769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0.33</c:v>
                </c:pt>
                <c:pt idx="3">
                  <c:v>0.21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B-4957-A236-3953A84C4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98152"/>
        <c:axId val="437697760"/>
      </c:lineChart>
      <c:dateAx>
        <c:axId val="43769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697760"/>
        <c:crosses val="autoZero"/>
        <c:auto val="1"/>
        <c:lblOffset val="100"/>
        <c:baseTimeUnit val="years"/>
      </c:dateAx>
      <c:valAx>
        <c:axId val="43769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69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50.48</c:v>
                </c:pt>
                <c:pt idx="2">
                  <c:v>55.38</c:v>
                </c:pt>
                <c:pt idx="3">
                  <c:v>60.67</c:v>
                </c:pt>
                <c:pt idx="4">
                  <c:v>65.38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A-40CC-8346-AEABC701C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03840"/>
        <c:axId val="36120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44.89</c:v>
                </c:pt>
                <c:pt idx="3">
                  <c:v>40.75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A-40CC-8346-AEABC701C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03840"/>
        <c:axId val="361200704"/>
      </c:lineChart>
      <c:dateAx>
        <c:axId val="3612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200704"/>
        <c:crosses val="autoZero"/>
        <c:auto val="1"/>
        <c:lblOffset val="100"/>
        <c:baseTimeUnit val="years"/>
      </c:dateAx>
      <c:valAx>
        <c:axId val="36120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20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47.12</c:v>
                </c:pt>
                <c:pt idx="1">
                  <c:v>53.51</c:v>
                </c:pt>
                <c:pt idx="2">
                  <c:v>53.99</c:v>
                </c:pt>
                <c:pt idx="3">
                  <c:v>56.23</c:v>
                </c:pt>
                <c:pt idx="4">
                  <c:v>55.87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5-45F2-9672-5836C777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03056"/>
        <c:axId val="36120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64.89</c:v>
                </c:pt>
                <c:pt idx="3">
                  <c:v>64.97</c:v>
                </c:pt>
                <c:pt idx="4">
                  <c:v>65.77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5-45F2-9672-5836C777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03056"/>
        <c:axId val="361201488"/>
      </c:lineChart>
      <c:dateAx>
        <c:axId val="36120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201488"/>
        <c:crosses val="autoZero"/>
        <c:auto val="1"/>
        <c:lblOffset val="100"/>
        <c:baseTimeUnit val="years"/>
      </c:dateAx>
      <c:valAx>
        <c:axId val="36120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20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68.17</c:v>
                </c:pt>
                <c:pt idx="1">
                  <c:v>79.34</c:v>
                </c:pt>
                <c:pt idx="2">
                  <c:v>85.14</c:v>
                </c:pt>
                <c:pt idx="3">
                  <c:v>84.67</c:v>
                </c:pt>
                <c:pt idx="4">
                  <c:v>93.86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9-48B2-B14B-696EEAD4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697368"/>
        <c:axId val="53070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9-48B2-B14B-696EEAD4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97368"/>
        <c:axId val="530703784"/>
      </c:lineChart>
      <c:dateAx>
        <c:axId val="437697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703784"/>
        <c:crosses val="autoZero"/>
        <c:auto val="1"/>
        <c:lblOffset val="100"/>
        <c:baseTimeUnit val="years"/>
      </c:dateAx>
      <c:valAx>
        <c:axId val="53070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697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2-4C98-958B-5A75640B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701432"/>
        <c:axId val="53070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2-4C98-958B-5A75640B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701432"/>
        <c:axId val="530704176"/>
      </c:lineChart>
      <c:dateAx>
        <c:axId val="53070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704176"/>
        <c:crosses val="autoZero"/>
        <c:auto val="1"/>
        <c:lblOffset val="100"/>
        <c:baseTimeUnit val="years"/>
      </c:dateAx>
      <c:valAx>
        <c:axId val="53070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70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F-4E47-BF96-4146614EA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702608"/>
        <c:axId val="53070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F-4E47-BF96-4146614EA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702608"/>
        <c:axId val="530703000"/>
      </c:lineChart>
      <c:dateAx>
        <c:axId val="53070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703000"/>
        <c:crosses val="autoZero"/>
        <c:auto val="1"/>
        <c:lblOffset val="100"/>
        <c:baseTimeUnit val="years"/>
      </c:dateAx>
      <c:valAx>
        <c:axId val="53070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70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7-4067-83B1-2E279AF02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339472"/>
        <c:axId val="52733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7-4067-83B1-2E279AF02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39472"/>
        <c:axId val="527337512"/>
      </c:lineChart>
      <c:dateAx>
        <c:axId val="52733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337512"/>
        <c:crosses val="autoZero"/>
        <c:auto val="1"/>
        <c:lblOffset val="100"/>
        <c:baseTimeUnit val="years"/>
      </c:dateAx>
      <c:valAx>
        <c:axId val="52733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33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D2-A8DC-7AC3FCB5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338688"/>
        <c:axId val="52733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F-40D2-A8DC-7AC3FCB5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38688"/>
        <c:axId val="527339080"/>
      </c:lineChart>
      <c:dateAx>
        <c:axId val="5273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339080"/>
        <c:crosses val="autoZero"/>
        <c:auto val="1"/>
        <c:lblOffset val="100"/>
        <c:baseTimeUnit val="years"/>
      </c:dateAx>
      <c:valAx>
        <c:axId val="52733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33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3009</c:v>
                </c:pt>
                <c:pt idx="1">
                  <c:v>2140</c:v>
                </c:pt>
                <c:pt idx="2">
                  <c:v>2064.21</c:v>
                </c:pt>
                <c:pt idx="3" formatCode="#,##0.00;&quot;△&quot;#,##0.00;&quot;-&quot;">
                  <c:v>1910.13</c:v>
                </c:pt>
                <c:pt idx="4" formatCode="#,##0.00;&quot;△&quot;#,##0.00;&quot;-&quot;">
                  <c:v>1398.93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F-4CB8-AC75-F052F6701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341040"/>
        <c:axId val="52734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1240.1600000000001</c:v>
                </c:pt>
                <c:pt idx="3">
                  <c:v>1193.49</c:v>
                </c:pt>
                <c:pt idx="4">
                  <c:v>876.19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F-4CB8-AC75-F052F6701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41040"/>
        <c:axId val="527343968"/>
      </c:lineChart>
      <c:dateAx>
        <c:axId val="52734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343968"/>
        <c:crosses val="autoZero"/>
        <c:auto val="1"/>
        <c:lblOffset val="100"/>
        <c:baseTimeUnit val="years"/>
      </c:dateAx>
      <c:valAx>
        <c:axId val="52734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34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58.28</c:v>
                </c:pt>
                <c:pt idx="1">
                  <c:v>70.94</c:v>
                </c:pt>
                <c:pt idx="2">
                  <c:v>78.95</c:v>
                </c:pt>
                <c:pt idx="3">
                  <c:v>79.47</c:v>
                </c:pt>
                <c:pt idx="4">
                  <c:v>92.47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0-4874-929A-79BF1BAD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342008"/>
        <c:axId val="52734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60.17</c:v>
                </c:pt>
                <c:pt idx="3">
                  <c:v>65.569999999999993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0-4874-929A-79BF1BAD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42008"/>
        <c:axId val="527342400"/>
      </c:lineChart>
      <c:dateAx>
        <c:axId val="52734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342400"/>
        <c:crosses val="autoZero"/>
        <c:auto val="1"/>
        <c:lblOffset val="100"/>
        <c:baseTimeUnit val="years"/>
      </c:dateAx>
      <c:valAx>
        <c:axId val="52734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34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316.27</c:v>
                </c:pt>
                <c:pt idx="1">
                  <c:v>263.41000000000003</c:v>
                </c:pt>
                <c:pt idx="2">
                  <c:v>239.86</c:v>
                </c:pt>
                <c:pt idx="3">
                  <c:v>240.19</c:v>
                </c:pt>
                <c:pt idx="4">
                  <c:v>206.93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383-81D0-64DE2E00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344360"/>
        <c:axId val="52734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281.52999999999997</c:v>
                </c:pt>
                <c:pt idx="3">
                  <c:v>263.04000000000002</c:v>
                </c:pt>
                <c:pt idx="4">
                  <c:v>230.04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D-4383-81D0-64DE2E00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44360"/>
        <c:axId val="527343184"/>
      </c:lineChart>
      <c:dateAx>
        <c:axId val="52734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343184"/>
        <c:crosses val="autoZero"/>
        <c:auto val="1"/>
        <c:lblOffset val="100"/>
        <c:baseTimeUnit val="years"/>
      </c:dateAx>
      <c:valAx>
        <c:axId val="52734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34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P1" zoomScale="90" zoomScaleNormal="9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2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2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2" t="str">
        <f>データ!H6</f>
        <v>宮崎県　三股町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26048</v>
      </c>
      <c r="AM8" s="49"/>
      <c r="AN8" s="49"/>
      <c r="AO8" s="49"/>
      <c r="AP8" s="49"/>
      <c r="AQ8" s="49"/>
      <c r="AR8" s="49"/>
      <c r="AS8" s="49"/>
      <c r="AT8" s="44">
        <f>データ!T6</f>
        <v>110.02</v>
      </c>
      <c r="AU8" s="44"/>
      <c r="AV8" s="44"/>
      <c r="AW8" s="44"/>
      <c r="AX8" s="44"/>
      <c r="AY8" s="44"/>
      <c r="AZ8" s="44"/>
      <c r="BA8" s="44"/>
      <c r="BB8" s="44">
        <f>データ!U6</f>
        <v>236.76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39.86</v>
      </c>
      <c r="Q10" s="44"/>
      <c r="R10" s="44"/>
      <c r="S10" s="44"/>
      <c r="T10" s="44"/>
      <c r="U10" s="44"/>
      <c r="V10" s="44"/>
      <c r="W10" s="44">
        <f>データ!Q6</f>
        <v>99.94</v>
      </c>
      <c r="X10" s="44"/>
      <c r="Y10" s="44"/>
      <c r="Z10" s="44"/>
      <c r="AA10" s="44"/>
      <c r="AB10" s="44"/>
      <c r="AC10" s="44"/>
      <c r="AD10" s="49">
        <f>データ!R6</f>
        <v>3326</v>
      </c>
      <c r="AE10" s="49"/>
      <c r="AF10" s="49"/>
      <c r="AG10" s="49"/>
      <c r="AH10" s="49"/>
      <c r="AI10" s="49"/>
      <c r="AJ10" s="49"/>
      <c r="AK10" s="2"/>
      <c r="AL10" s="49">
        <f>データ!V6</f>
        <v>10363</v>
      </c>
      <c r="AM10" s="49"/>
      <c r="AN10" s="49"/>
      <c r="AO10" s="49"/>
      <c r="AP10" s="49"/>
      <c r="AQ10" s="49"/>
      <c r="AR10" s="49"/>
      <c r="AS10" s="49"/>
      <c r="AT10" s="44">
        <f>データ!W6</f>
        <v>3.03</v>
      </c>
      <c r="AU10" s="44"/>
      <c r="AV10" s="44"/>
      <c r="AW10" s="44"/>
      <c r="AX10" s="44"/>
      <c r="AY10" s="44"/>
      <c r="AZ10" s="44"/>
      <c r="BA10" s="44"/>
      <c r="BB10" s="44">
        <f>データ!X6</f>
        <v>3420.13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2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123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2">
      <c r="A34" s="2"/>
      <c r="B34" s="16"/>
      <c r="C34" s="68" t="s">
        <v>27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9"/>
      <c r="R34" s="68" t="s">
        <v>28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9"/>
      <c r="AG34" s="68" t="s">
        <v>29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9"/>
      <c r="AV34" s="68" t="s">
        <v>30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2">
      <c r="A35" s="2"/>
      <c r="B35" s="1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9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9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9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124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2">
      <c r="A56" s="2"/>
      <c r="B56" s="16"/>
      <c r="C56" s="68" t="s">
        <v>32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9"/>
      <c r="R56" s="68" t="s">
        <v>33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9"/>
      <c r="AG56" s="68" t="s">
        <v>34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9"/>
      <c r="AV56" s="68" t="s">
        <v>35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2">
      <c r="A57" s="2"/>
      <c r="B57" s="16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9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9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9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2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2">
      <c r="A79" s="2"/>
      <c r="B79" s="16"/>
      <c r="C79" s="68" t="s">
        <v>38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9"/>
      <c r="V79" s="19"/>
      <c r="W79" s="68" t="s">
        <v>39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9"/>
      <c r="AP79" s="19"/>
      <c r="AQ79" s="68" t="s">
        <v>40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2">
      <c r="A80" s="2"/>
      <c r="B80" s="16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9"/>
      <c r="V80" s="19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9"/>
      <c r="AP80" s="19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j2Fi4pXvX3elo+VgzFusf8NsCr2tNMtzOkZfWeOHdUxayORYpleNHKNC13U7LWkAfv4m3ELPuG+TukUDKv8Mxw==" saltValue="i4tDxOpnAWx3RIhDWH4iq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topLeftCell="AX1" workbookViewId="0">
      <selection activeCell="BI8" sqref="BI8"/>
    </sheetView>
  </sheetViews>
  <sheetFormatPr defaultRowHeight="13.2" x14ac:dyDescent="0.2"/>
  <cols>
    <col min="2" max="144" width="11.88671875" customWidth="1"/>
  </cols>
  <sheetData>
    <row r="1" spans="1:145" x14ac:dyDescent="0.2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0" t="s">
        <v>66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67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68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 x14ac:dyDescent="0.2">
      <c r="A4" s="27" t="s">
        <v>69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70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71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72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73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74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75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76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77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78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79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80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 x14ac:dyDescent="0.2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2">
      <c r="A6" s="27" t="s">
        <v>109</v>
      </c>
      <c r="B6" s="32">
        <f>B7</f>
        <v>2017</v>
      </c>
      <c r="C6" s="32">
        <f t="shared" ref="C6:X6" si="3">C7</f>
        <v>453412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宮崎県　三股町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39.86</v>
      </c>
      <c r="Q6" s="33">
        <f t="shared" si="3"/>
        <v>99.94</v>
      </c>
      <c r="R6" s="33">
        <f t="shared" si="3"/>
        <v>3326</v>
      </c>
      <c r="S6" s="33">
        <f t="shared" si="3"/>
        <v>26048</v>
      </c>
      <c r="T6" s="33">
        <f t="shared" si="3"/>
        <v>110.02</v>
      </c>
      <c r="U6" s="33">
        <f t="shared" si="3"/>
        <v>236.76</v>
      </c>
      <c r="V6" s="33">
        <f t="shared" si="3"/>
        <v>10363</v>
      </c>
      <c r="W6" s="33">
        <f t="shared" si="3"/>
        <v>3.03</v>
      </c>
      <c r="X6" s="33">
        <f t="shared" si="3"/>
        <v>3420.13</v>
      </c>
      <c r="Y6" s="34">
        <f>IF(Y7="",NA(),Y7)</f>
        <v>68.17</v>
      </c>
      <c r="Z6" s="34">
        <f t="shared" ref="Z6:AH6" si="4">IF(Z7="",NA(),Z7)</f>
        <v>79.34</v>
      </c>
      <c r="AA6" s="34">
        <f t="shared" si="4"/>
        <v>85.14</v>
      </c>
      <c r="AB6" s="34">
        <f t="shared" si="4"/>
        <v>84.67</v>
      </c>
      <c r="AC6" s="34">
        <f t="shared" si="4"/>
        <v>93.86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3009</v>
      </c>
      <c r="BG6" s="33">
        <f t="shared" ref="BG6:BO6" si="7">IF(BG7="",NA(),BG7)</f>
        <v>2140</v>
      </c>
      <c r="BH6" s="33">
        <f t="shared" si="7"/>
        <v>2064.21</v>
      </c>
      <c r="BI6" s="34">
        <f t="shared" si="7"/>
        <v>1910.13</v>
      </c>
      <c r="BJ6" s="34">
        <f t="shared" si="7"/>
        <v>1398.93</v>
      </c>
      <c r="BK6" s="34">
        <f t="shared" si="7"/>
        <v>1506.51</v>
      </c>
      <c r="BL6" s="34">
        <f t="shared" si="7"/>
        <v>1315.67</v>
      </c>
      <c r="BM6" s="34">
        <f t="shared" si="7"/>
        <v>1240.1600000000001</v>
      </c>
      <c r="BN6" s="34">
        <f t="shared" si="7"/>
        <v>1193.49</v>
      </c>
      <c r="BO6" s="34">
        <f t="shared" si="7"/>
        <v>876.19</v>
      </c>
      <c r="BP6" s="33" t="str">
        <f>IF(BP7="","",IF(BP7="-","【-】","【"&amp;SUBSTITUTE(TEXT(BP7,"#,##0.00"),"-","△")&amp;"】"))</f>
        <v>【707.33】</v>
      </c>
      <c r="BQ6" s="34">
        <f>IF(BQ7="",NA(),BQ7)</f>
        <v>58.28</v>
      </c>
      <c r="BR6" s="34">
        <f t="shared" ref="BR6:BZ6" si="8">IF(BR7="",NA(),BR7)</f>
        <v>70.94</v>
      </c>
      <c r="BS6" s="34">
        <f t="shared" si="8"/>
        <v>78.95</v>
      </c>
      <c r="BT6" s="34">
        <f t="shared" si="8"/>
        <v>79.47</v>
      </c>
      <c r="BU6" s="34">
        <f t="shared" si="8"/>
        <v>92.47</v>
      </c>
      <c r="BV6" s="34">
        <f t="shared" si="8"/>
        <v>57.33</v>
      </c>
      <c r="BW6" s="34">
        <f t="shared" si="8"/>
        <v>60.78</v>
      </c>
      <c r="BX6" s="34">
        <f t="shared" si="8"/>
        <v>60.17</v>
      </c>
      <c r="BY6" s="34">
        <f t="shared" si="8"/>
        <v>65.569999999999993</v>
      </c>
      <c r="BZ6" s="34">
        <f t="shared" si="8"/>
        <v>75.7</v>
      </c>
      <c r="CA6" s="33" t="str">
        <f>IF(CA7="","",IF(CA7="-","【-】","【"&amp;SUBSTITUTE(TEXT(CA7,"#,##0.00"),"-","△")&amp;"】"))</f>
        <v>【101.26】</v>
      </c>
      <c r="CB6" s="34">
        <f>IF(CB7="",NA(),CB7)</f>
        <v>316.27</v>
      </c>
      <c r="CC6" s="34">
        <f t="shared" ref="CC6:CK6" si="9">IF(CC7="",NA(),CC7)</f>
        <v>263.41000000000003</v>
      </c>
      <c r="CD6" s="34">
        <f t="shared" si="9"/>
        <v>239.86</v>
      </c>
      <c r="CE6" s="34">
        <f t="shared" si="9"/>
        <v>240.19</v>
      </c>
      <c r="CF6" s="34">
        <f t="shared" si="9"/>
        <v>206.93</v>
      </c>
      <c r="CG6" s="34">
        <f t="shared" si="9"/>
        <v>284.52999999999997</v>
      </c>
      <c r="CH6" s="34">
        <f t="shared" si="9"/>
        <v>276.26</v>
      </c>
      <c r="CI6" s="34">
        <f t="shared" si="9"/>
        <v>281.52999999999997</v>
      </c>
      <c r="CJ6" s="34">
        <f t="shared" si="9"/>
        <v>263.04000000000002</v>
      </c>
      <c r="CK6" s="34">
        <f t="shared" si="9"/>
        <v>230.04</v>
      </c>
      <c r="CL6" s="33" t="str">
        <f>IF(CL7="","",IF(CL7="-","【-】","【"&amp;SUBSTITUTE(TEXT(CL7,"#,##0.00"),"-","△")&amp;"】"))</f>
        <v>【136.39】</v>
      </c>
      <c r="CM6" s="34">
        <f>IF(CM7="",NA(),CM7)</f>
        <v>45.33</v>
      </c>
      <c r="CN6" s="34">
        <f t="shared" ref="CN6:CV6" si="10">IF(CN7="",NA(),CN7)</f>
        <v>50.48</v>
      </c>
      <c r="CO6" s="34">
        <f t="shared" si="10"/>
        <v>55.38</v>
      </c>
      <c r="CP6" s="34">
        <f t="shared" si="10"/>
        <v>60.67</v>
      </c>
      <c r="CQ6" s="34">
        <f t="shared" si="10"/>
        <v>65.38</v>
      </c>
      <c r="CR6" s="34">
        <f t="shared" si="10"/>
        <v>39.92</v>
      </c>
      <c r="CS6" s="34">
        <f t="shared" si="10"/>
        <v>41.63</v>
      </c>
      <c r="CT6" s="34">
        <f t="shared" si="10"/>
        <v>44.89</v>
      </c>
      <c r="CU6" s="34">
        <f t="shared" si="10"/>
        <v>40.75</v>
      </c>
      <c r="CV6" s="34">
        <f t="shared" si="10"/>
        <v>42.4</v>
      </c>
      <c r="CW6" s="33" t="str">
        <f>IF(CW7="","",IF(CW7="-","【-】","【"&amp;SUBSTITUTE(TEXT(CW7,"#,##0.00"),"-","△")&amp;"】"))</f>
        <v>【60.13】</v>
      </c>
      <c r="CX6" s="34">
        <f>IF(CX7="",NA(),CX7)</f>
        <v>47.12</v>
      </c>
      <c r="CY6" s="34">
        <f t="shared" ref="CY6:DG6" si="11">IF(CY7="",NA(),CY7)</f>
        <v>53.51</v>
      </c>
      <c r="CZ6" s="34">
        <f t="shared" si="11"/>
        <v>53.99</v>
      </c>
      <c r="DA6" s="34">
        <f t="shared" si="11"/>
        <v>56.23</v>
      </c>
      <c r="DB6" s="34">
        <f t="shared" si="11"/>
        <v>55.87</v>
      </c>
      <c r="DC6" s="34">
        <f t="shared" si="11"/>
        <v>65.86</v>
      </c>
      <c r="DD6" s="34">
        <f t="shared" si="11"/>
        <v>66.33</v>
      </c>
      <c r="DE6" s="34">
        <f t="shared" si="11"/>
        <v>64.89</v>
      </c>
      <c r="DF6" s="34">
        <f t="shared" si="11"/>
        <v>64.97</v>
      </c>
      <c r="DG6" s="34">
        <f t="shared" si="11"/>
        <v>65.77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0.16</v>
      </c>
      <c r="EL6" s="34">
        <f t="shared" si="14"/>
        <v>0.33</v>
      </c>
      <c r="EM6" s="34">
        <f t="shared" si="14"/>
        <v>0.21</v>
      </c>
      <c r="EN6" s="34">
        <f t="shared" si="14"/>
        <v>0.15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2">
      <c r="A7" s="27"/>
      <c r="B7" s="36">
        <v>2017</v>
      </c>
      <c r="C7" s="36">
        <v>453412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39.86</v>
      </c>
      <c r="Q7" s="37">
        <v>99.94</v>
      </c>
      <c r="R7" s="37">
        <v>3326</v>
      </c>
      <c r="S7" s="37">
        <v>26048</v>
      </c>
      <c r="T7" s="37">
        <v>110.02</v>
      </c>
      <c r="U7" s="37">
        <v>236.76</v>
      </c>
      <c r="V7" s="37">
        <v>10363</v>
      </c>
      <c r="W7" s="37">
        <v>3.03</v>
      </c>
      <c r="X7" s="37">
        <v>3420.13</v>
      </c>
      <c r="Y7" s="37">
        <v>68.17</v>
      </c>
      <c r="Z7" s="37">
        <v>79.34</v>
      </c>
      <c r="AA7" s="37">
        <v>85.14</v>
      </c>
      <c r="AB7" s="37">
        <v>84.67</v>
      </c>
      <c r="AC7" s="37">
        <v>93.86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3009</v>
      </c>
      <c r="BG7" s="37">
        <v>2140</v>
      </c>
      <c r="BH7" s="37">
        <v>2064.21</v>
      </c>
      <c r="BI7" s="37">
        <v>1910.13</v>
      </c>
      <c r="BJ7" s="37">
        <v>1398.93</v>
      </c>
      <c r="BK7" s="37">
        <v>1506.51</v>
      </c>
      <c r="BL7" s="37">
        <v>1315.67</v>
      </c>
      <c r="BM7" s="37">
        <v>1240.1600000000001</v>
      </c>
      <c r="BN7" s="37">
        <v>1193.49</v>
      </c>
      <c r="BO7" s="37">
        <v>876.19</v>
      </c>
      <c r="BP7" s="37">
        <v>707.33</v>
      </c>
      <c r="BQ7" s="37">
        <v>58.28</v>
      </c>
      <c r="BR7" s="37">
        <v>70.94</v>
      </c>
      <c r="BS7" s="37">
        <v>78.95</v>
      </c>
      <c r="BT7" s="37">
        <v>79.47</v>
      </c>
      <c r="BU7" s="37">
        <v>92.47</v>
      </c>
      <c r="BV7" s="37">
        <v>57.33</v>
      </c>
      <c r="BW7" s="37">
        <v>60.78</v>
      </c>
      <c r="BX7" s="37">
        <v>60.17</v>
      </c>
      <c r="BY7" s="37">
        <v>65.569999999999993</v>
      </c>
      <c r="BZ7" s="37">
        <v>75.7</v>
      </c>
      <c r="CA7" s="37">
        <v>101.26</v>
      </c>
      <c r="CB7" s="37">
        <v>316.27</v>
      </c>
      <c r="CC7" s="37">
        <v>263.41000000000003</v>
      </c>
      <c r="CD7" s="37">
        <v>239.86</v>
      </c>
      <c r="CE7" s="37">
        <v>240.19</v>
      </c>
      <c r="CF7" s="37">
        <v>206.93</v>
      </c>
      <c r="CG7" s="37">
        <v>284.52999999999997</v>
      </c>
      <c r="CH7" s="37">
        <v>276.26</v>
      </c>
      <c r="CI7" s="37">
        <v>281.52999999999997</v>
      </c>
      <c r="CJ7" s="37">
        <v>263.04000000000002</v>
      </c>
      <c r="CK7" s="37">
        <v>230.04</v>
      </c>
      <c r="CL7" s="37">
        <v>136.38999999999999</v>
      </c>
      <c r="CM7" s="37">
        <v>45.33</v>
      </c>
      <c r="CN7" s="37">
        <v>50.48</v>
      </c>
      <c r="CO7" s="37">
        <v>55.38</v>
      </c>
      <c r="CP7" s="37">
        <v>60.67</v>
      </c>
      <c r="CQ7" s="37">
        <v>65.38</v>
      </c>
      <c r="CR7" s="37">
        <v>39.92</v>
      </c>
      <c r="CS7" s="37">
        <v>41.63</v>
      </c>
      <c r="CT7" s="37">
        <v>44.89</v>
      </c>
      <c r="CU7" s="37">
        <v>40.75</v>
      </c>
      <c r="CV7" s="37">
        <v>42.4</v>
      </c>
      <c r="CW7" s="37">
        <v>60.13</v>
      </c>
      <c r="CX7" s="37">
        <v>47.12</v>
      </c>
      <c r="CY7" s="37">
        <v>53.51</v>
      </c>
      <c r="CZ7" s="37">
        <v>53.99</v>
      </c>
      <c r="DA7" s="37">
        <v>56.23</v>
      </c>
      <c r="DB7" s="37">
        <v>55.87</v>
      </c>
      <c r="DC7" s="37">
        <v>65.86</v>
      </c>
      <c r="DD7" s="37">
        <v>66.33</v>
      </c>
      <c r="DE7" s="37">
        <v>64.89</v>
      </c>
      <c r="DF7" s="37">
        <v>64.97</v>
      </c>
      <c r="DG7" s="37">
        <v>65.77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0.16</v>
      </c>
      <c r="EL7" s="37">
        <v>0.33</v>
      </c>
      <c r="EM7" s="37">
        <v>0.21</v>
      </c>
      <c r="EN7" s="37">
        <v>0.15</v>
      </c>
      <c r="EO7" s="37">
        <v>0.23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2018-12-03T09:08:45Z</dcterms:created>
  <dcterms:modified xsi:type="dcterms:W3CDTF">2019-02-26T02:12:11Z</dcterms:modified>
  <cp:category/>
</cp:coreProperties>
</file>