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0公共下水道事業（法非適用）\"/>
    </mc:Choice>
  </mc:AlternateContent>
  <xr:revisionPtr revIDLastSave="0" documentId="13_ncr:1_{7FE085A6-8EE2-4BB2-A821-C36813D25B32}" xr6:coauthVersionLast="40" xr6:coauthVersionMax="40" xr10:uidLastSave="{00000000-0000-0000-0000-000000000000}"/>
  <workbookProtection workbookAlgorithmName="SHA-512" workbookHashValue="nIPiVBvgOT7CIYNH8au9dTE9Sh5ju3VtbRTO6vv52tY+bPQigJwxZhjRkERbk/D1HNCoT2Nfnk67WilC8zJwPQ==" workbookSaltValue="/3DPIlOty/CN2YL1zRSZj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<sst xmlns="http://schemas.openxmlformats.org/spreadsheetml/2006/main" count="240" uniqueCount="127">
  <si>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</si>
  <si>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</si>
  <si>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</si>
  <si>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</si>
  <si>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</si>
  <si>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</si>
  <si>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</si>
  <si>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</si>
  <si>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</si>
  <si>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</si>
  <si>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</si>
  <si>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</si>
  <si>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</si>
  <si>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</si>
  <si>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</si>
  <si>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</si>
  <si>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</si>
  <si>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</si>
  <si>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</si>
  <si>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</si>
  <si>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</si>
  <si>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</si>
  <si>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</si>
  <si>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</si>
  <si>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</si>
  <si>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</si>
  <si>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</si>
  <si>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</si>
  <si>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</si>
  <si>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</si>
  <si>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</si>
  <si>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</si>
  <si>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</si>
  <si>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</si>
  <si>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</si>
  <si>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</si>
  <si>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</si>
  <si>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</si>
  <si>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</si>
  <si>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</si>
  <si>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</si>
  <si>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</si>
  <si>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</si>
  <si>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</si>
  <si>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</si>
  <si>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</si>
  <si>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</si>
  <si>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</si>
  <si>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</si>
  <si>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</si>
  <si>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</si>
  <si>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</si>
  <si>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</si>
  <si>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</si>
  <si>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</si>
  <si>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</si>
  <si>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</si>
  <si>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</si>
  <si>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</si>
  <si>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</si>
  <si>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</si>
  <si>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</si>
  <si>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</si>
  <si>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</si>
  <si>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</si>
  <si>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</si>
  <si>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</si>
  <si>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</si>
  <si>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</si>
  <si>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</si>
  <si>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</si>
  <si>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</si>
  <si>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</si>
  <si>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</si>
  <si>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</si>
  <si>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</si>
  <si>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</si>
  <si>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</si>
  <si>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</si>
  <si>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</si>
  <si>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</si>
  <si>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</si>
  <si>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</si>
  <si>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</si>
  <si>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</si>
  <si>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</si>
  <si>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</si>
  <si>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</si>
  <si>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</si>
  <si>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</si>
  <si>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</si>
  <si>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</si>
  <si>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</si>
  <si>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</si>
  <si>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</si>
  <si>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</si>
  <si>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</si>
  <si>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</si>
  <si>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</si>
  <si>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</si>
  <si>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</si>
  <si>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</si>
  <si>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</si>
  <si>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</si>
  <si>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</si>
  <si>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</si>
  <si>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</si>
  <si>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</si>
  <si>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</si>
  <si>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</si>
  <si>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</si>
  <si>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</si>
  <si>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</si>
  <si>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</si>
  <si>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</si>
  <si>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</si>
  <si>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</si>
  <si>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</si>
  <si>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</si>
  <si>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</si>
  <si>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</si>
  <si>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</si>
  <si>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</si>
  <si>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</si>
  <si>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処理区域内の人口減少は大きくはないが、徐々に減っているため、使用料収入も減少が予想される。さらに、老朽化による施設や管路等の更新のも想定され、費用の増加も踏まえることになる。
将来の下水道施設の適正な維持管理と健全な経営のためにも、平成28年度に策定した経営戦略及びストックマネジメント計画を十分に活用していくことが重要である。</t>
    <rPh sb="0" eb="2">
      <t>ショリ</t>
    </rPh>
    <rPh sb="2" eb="4">
      <t>クイキ</t>
    </rPh>
    <rPh sb="4" eb="5">
      <t>ナイ</t>
    </rPh>
    <rPh sb="6" eb="8">
      <t>ジンコウ</t>
    </rPh>
    <rPh sb="8" eb="10">
      <t>ゲンショウ</t>
    </rPh>
    <rPh sb="11" eb="12">
      <t>オオ</t>
    </rPh>
    <rPh sb="19" eb="21">
      <t>ジョジョ</t>
    </rPh>
    <rPh sb="22" eb="23">
      <t>ヘ</t>
    </rPh>
    <rPh sb="30" eb="33">
      <t>シヨウリョウ</t>
    </rPh>
    <rPh sb="33" eb="35">
      <t>シュウニュウ</t>
    </rPh>
    <rPh sb="36" eb="38">
      <t>ゲンショウ</t>
    </rPh>
    <rPh sb="39" eb="41">
      <t>ヨソウ</t>
    </rPh>
    <rPh sb="49" eb="52">
      <t>ロウキュウカ</t>
    </rPh>
    <rPh sb="55" eb="57">
      <t>シセツ</t>
    </rPh>
    <rPh sb="58" eb="60">
      <t>カンロ</t>
    </rPh>
    <rPh sb="60" eb="61">
      <t>トウ</t>
    </rPh>
    <rPh sb="62" eb="64">
      <t>コウシン</t>
    </rPh>
    <rPh sb="71" eb="73">
      <t>ヒヨウ</t>
    </rPh>
    <rPh sb="74" eb="76">
      <t>ゾウカ</t>
    </rPh>
    <rPh sb="77" eb="78">
      <t>フ</t>
    </rPh>
    <rPh sb="88" eb="90">
      <t>ショウライ</t>
    </rPh>
    <rPh sb="91" eb="94">
      <t>ゲスイドウ</t>
    </rPh>
    <rPh sb="94" eb="96">
      <t>シセツ</t>
    </rPh>
    <rPh sb="97" eb="99">
      <t>テキセイ</t>
    </rPh>
    <rPh sb="100" eb="102">
      <t>イジ</t>
    </rPh>
    <rPh sb="102" eb="104">
      <t>カンリ</t>
    </rPh>
    <rPh sb="105" eb="107">
      <t>ケンゼン</t>
    </rPh>
    <rPh sb="108" eb="110">
      <t>ケイエイ</t>
    </rPh>
    <rPh sb="116" eb="118">
      <t>ヘイセイ</t>
    </rPh>
    <rPh sb="120" eb="122">
      <t>ネンド</t>
    </rPh>
    <rPh sb="123" eb="125">
      <t>サクテイ</t>
    </rPh>
    <rPh sb="127" eb="129">
      <t>ケイエイ</t>
    </rPh>
    <rPh sb="129" eb="131">
      <t>センリャク</t>
    </rPh>
    <rPh sb="131" eb="132">
      <t>オヨ</t>
    </rPh>
    <rPh sb="143" eb="145">
      <t>ケイカク</t>
    </rPh>
    <rPh sb="146" eb="148">
      <t>ジュウブン</t>
    </rPh>
    <rPh sb="149" eb="151">
      <t>カツヨウ</t>
    </rPh>
    <rPh sb="158" eb="160">
      <t>ジュウヨウ</t>
    </rPh>
    <phoneticPr fontId="15"/>
  </si>
  <si>
    <t>下水道設備については、平成8年度から整備を開始し平成23年度に整備計画を完了したため、比較的新しい。老朽化対策として「長寿命化計画」を策定し設備更新を行っている。平成29年度にこの計画は終了し、新たに『ストックマネジメント計画』が策定され、引き続き整備更新を行っていく。加えて、日常的な点検及び例月点検を行い、処理施設及び管路等の機能維持を図っていく。</t>
    <rPh sb="0" eb="3">
      <t>ゲスイドウ</t>
    </rPh>
    <rPh sb="3" eb="5">
      <t>セツビ</t>
    </rPh>
    <rPh sb="11" eb="13">
      <t>ヘイセイ</t>
    </rPh>
    <rPh sb="14" eb="16">
      <t>ネンド</t>
    </rPh>
    <rPh sb="18" eb="20">
      <t>セイビ</t>
    </rPh>
    <rPh sb="21" eb="23">
      <t>カイシ</t>
    </rPh>
    <rPh sb="24" eb="26">
      <t>ヘイセイ</t>
    </rPh>
    <rPh sb="28" eb="30">
      <t>ネンド</t>
    </rPh>
    <rPh sb="31" eb="33">
      <t>セイビ</t>
    </rPh>
    <rPh sb="33" eb="35">
      <t>ケイカク</t>
    </rPh>
    <rPh sb="36" eb="38">
      <t>カンリョウ</t>
    </rPh>
    <rPh sb="43" eb="46">
      <t>ヒカクテキ</t>
    </rPh>
    <rPh sb="46" eb="47">
      <t>アタラ</t>
    </rPh>
    <rPh sb="50" eb="53">
      <t>ロウキュウカ</t>
    </rPh>
    <rPh sb="53" eb="55">
      <t>タイサク</t>
    </rPh>
    <rPh sb="59" eb="60">
      <t>チョウ</t>
    </rPh>
    <rPh sb="60" eb="63">
      <t>ジュミョウカ</t>
    </rPh>
    <rPh sb="63" eb="65">
      <t>ケイカク</t>
    </rPh>
    <rPh sb="67" eb="69">
      <t>サクテイ</t>
    </rPh>
    <rPh sb="70" eb="72">
      <t>セツビ</t>
    </rPh>
    <rPh sb="72" eb="74">
      <t>コウシン</t>
    </rPh>
    <rPh sb="75" eb="76">
      <t>オコナ</t>
    </rPh>
    <rPh sb="81" eb="83">
      <t>ヘイセイ</t>
    </rPh>
    <rPh sb="85" eb="87">
      <t>ネンド</t>
    </rPh>
    <rPh sb="90" eb="92">
      <t>ケイカク</t>
    </rPh>
    <rPh sb="93" eb="95">
      <t>シュウリョウ</t>
    </rPh>
    <rPh sb="97" eb="98">
      <t>アラ</t>
    </rPh>
    <rPh sb="111" eb="113">
      <t>ケイカク</t>
    </rPh>
    <rPh sb="115" eb="117">
      <t>サクテイ</t>
    </rPh>
    <rPh sb="120" eb="121">
      <t>ヒ</t>
    </rPh>
    <rPh sb="122" eb="123">
      <t>ツヅ</t>
    </rPh>
    <rPh sb="124" eb="126">
      <t>セイビ</t>
    </rPh>
    <rPh sb="126" eb="128">
      <t>コウシン</t>
    </rPh>
    <rPh sb="129" eb="130">
      <t>オコナ</t>
    </rPh>
    <rPh sb="135" eb="136">
      <t>クワ</t>
    </rPh>
    <rPh sb="139" eb="142">
      <t>ニチジョウテキ</t>
    </rPh>
    <rPh sb="143" eb="145">
      <t>テンケン</t>
    </rPh>
    <rPh sb="145" eb="146">
      <t>オヨ</t>
    </rPh>
    <rPh sb="147" eb="149">
      <t>レイゲツ</t>
    </rPh>
    <rPh sb="149" eb="151">
      <t>テンケン</t>
    </rPh>
    <rPh sb="152" eb="153">
      <t>オコナ</t>
    </rPh>
    <rPh sb="155" eb="157">
      <t>ショリ</t>
    </rPh>
    <rPh sb="157" eb="159">
      <t>シセツ</t>
    </rPh>
    <rPh sb="159" eb="160">
      <t>オヨ</t>
    </rPh>
    <rPh sb="161" eb="163">
      <t>カンロ</t>
    </rPh>
    <rPh sb="163" eb="164">
      <t>トウ</t>
    </rPh>
    <rPh sb="165" eb="167">
      <t>キノウ</t>
    </rPh>
    <rPh sb="167" eb="169">
      <t>イジ</t>
    </rPh>
    <rPh sb="170" eb="171">
      <t>ハカ</t>
    </rPh>
    <phoneticPr fontId="15"/>
  </si>
  <si>
    <t>①収益的収支比率が100％を下回っており収支は赤字であるため、経営改善に向けて取り組みが必要である。
④企業債残高対事業規模比率については、年々償還が進んでいるため数値は下がってきているが、今後ストックマネジメント計画により施設投資等が出てくることもあるため、状況を見ながら適切な運営を行っていく必要がある。
⑤経費回収率が7割ほどで、100％に満たないため、料金収入以外の収入で賄われている状況にある。料金の見直し（値上げ）も検討課題であるが、未収金の増加や、上水道料金とのバランスもあるため慎重にならざるを得ない。企業債償還もその後10年以上毎年1億近い支払いが続くため、一般会計に依存しつつ、現在かかえている未収金の解消に努めていく必要がある。
⑥汚水処理原価については、前年より汚水処理費が増加し年間有収水量が減少しているため、維持管理費の削減、接続率の向上による有収水量を増加させる取り組みが必要である。
⑦施設利用率については、毎年55％前後であり、また類似団体と比較しても高い利用率である。ゲリラ豪雨時の不明水流入等不測の事態も考えられるので、現在の処理規模は適正かと思われる。
⑧水洗化率については、未接続世帯への更なる接続推進を図っていく。</t>
    <rPh sb="6" eb="8">
      <t>ヒリツ</t>
    </rPh>
    <rPh sb="14" eb="16">
      <t>シタマワ</t>
    </rPh>
    <rPh sb="20" eb="22">
      <t>シュウシ</t>
    </rPh>
    <rPh sb="23" eb="25">
      <t>アカジ</t>
    </rPh>
    <rPh sb="31" eb="33">
      <t>ケイエイ</t>
    </rPh>
    <rPh sb="33" eb="35">
      <t>カイゼン</t>
    </rPh>
    <rPh sb="36" eb="37">
      <t>ム</t>
    </rPh>
    <rPh sb="39" eb="40">
      <t>ト</t>
    </rPh>
    <rPh sb="41" eb="42">
      <t>ク</t>
    </rPh>
    <rPh sb="44" eb="46">
      <t>ヒツヨウ</t>
    </rPh>
    <rPh sb="156" eb="158">
      <t>ケイヒ</t>
    </rPh>
    <rPh sb="158" eb="160">
      <t>カイシュウ</t>
    </rPh>
    <rPh sb="160" eb="161">
      <t>リツ</t>
    </rPh>
    <rPh sb="163" eb="164">
      <t>ワリ</t>
    </rPh>
    <rPh sb="173" eb="174">
      <t>ミ</t>
    </rPh>
    <rPh sb="180" eb="182">
      <t>リョウキン</t>
    </rPh>
    <rPh sb="182" eb="184">
      <t>シュウニュウ</t>
    </rPh>
    <rPh sb="184" eb="186">
      <t>イガイ</t>
    </rPh>
    <rPh sb="187" eb="189">
      <t>シュウニュウ</t>
    </rPh>
    <rPh sb="190" eb="191">
      <t>マカナ</t>
    </rPh>
    <rPh sb="196" eb="198">
      <t>ジョウキョウ</t>
    </rPh>
    <rPh sb="202" eb="204">
      <t>リョウキン</t>
    </rPh>
    <rPh sb="205" eb="207">
      <t>ミナオ</t>
    </rPh>
    <rPh sb="209" eb="211">
      <t>ネア</t>
    </rPh>
    <rPh sb="214" eb="216">
      <t>ケントウ</t>
    </rPh>
    <rPh sb="216" eb="218">
      <t>カダイ</t>
    </rPh>
    <rPh sb="223" eb="226">
      <t>ミシュウキン</t>
    </rPh>
    <rPh sb="227" eb="229">
      <t>ゾウカ</t>
    </rPh>
    <rPh sb="231" eb="234">
      <t>ジョウスイドウ</t>
    </rPh>
    <rPh sb="234" eb="236">
      <t>リョウキン</t>
    </rPh>
    <rPh sb="247" eb="249">
      <t>シンチョウ</t>
    </rPh>
    <rPh sb="255" eb="256">
      <t>エ</t>
    </rPh>
    <rPh sb="259" eb="261">
      <t>キギョウ</t>
    </rPh>
    <rPh sb="261" eb="262">
      <t>サイ</t>
    </rPh>
    <rPh sb="262" eb="264">
      <t>ショウカン</t>
    </rPh>
    <rPh sb="288" eb="290">
      <t>イッパン</t>
    </rPh>
    <rPh sb="290" eb="292">
      <t>カイケイ</t>
    </rPh>
    <rPh sb="293" eb="295">
      <t>イソン</t>
    </rPh>
    <rPh sb="299" eb="301">
      <t>ゲンザイ</t>
    </rPh>
    <rPh sb="307" eb="310">
      <t>ミシュウキン</t>
    </rPh>
    <rPh sb="311" eb="313">
      <t>カイショウ</t>
    </rPh>
    <rPh sb="314" eb="315">
      <t>ツト</t>
    </rPh>
    <rPh sb="319" eb="321">
      <t>ヒツヨウ</t>
    </rPh>
    <rPh sb="327" eb="329">
      <t>オスイ</t>
    </rPh>
    <rPh sb="329" eb="331">
      <t>ショリ</t>
    </rPh>
    <rPh sb="331" eb="333">
      <t>ゲンカ</t>
    </rPh>
    <rPh sb="339" eb="341">
      <t>ゼンネン</t>
    </rPh>
    <rPh sb="343" eb="345">
      <t>オスイ</t>
    </rPh>
    <rPh sb="345" eb="347">
      <t>ショリ</t>
    </rPh>
    <rPh sb="347" eb="348">
      <t>ヒ</t>
    </rPh>
    <rPh sb="349" eb="351">
      <t>ゾウカ</t>
    </rPh>
    <rPh sb="352" eb="354">
      <t>ネンカン</t>
    </rPh>
    <rPh sb="354" eb="356">
      <t>ユウシュウ</t>
    </rPh>
    <rPh sb="356" eb="358">
      <t>スイリョウ</t>
    </rPh>
    <rPh sb="359" eb="361">
      <t>ゲンショウ</t>
    </rPh>
    <rPh sb="368" eb="370">
      <t>イジ</t>
    </rPh>
    <rPh sb="370" eb="373">
      <t>カンリヒ</t>
    </rPh>
    <rPh sb="374" eb="376">
      <t>サクゲン</t>
    </rPh>
    <rPh sb="377" eb="379">
      <t>セツゾク</t>
    </rPh>
    <rPh sb="379" eb="380">
      <t>リツ</t>
    </rPh>
    <rPh sb="381" eb="383">
      <t>コウジョウ</t>
    </rPh>
    <rPh sb="386" eb="387">
      <t>ア</t>
    </rPh>
    <rPh sb="409" eb="411">
      <t>シセツ</t>
    </rPh>
    <rPh sb="411" eb="414">
      <t>リヨウリツ</t>
    </rPh>
    <rPh sb="420" eb="422">
      <t>マイトシ</t>
    </rPh>
    <rPh sb="425" eb="427">
      <t>ゼンゴ</t>
    </rPh>
    <rPh sb="433" eb="435">
      <t>ルイジ</t>
    </rPh>
    <rPh sb="435" eb="437">
      <t>ダンタイ</t>
    </rPh>
    <rPh sb="438" eb="440">
      <t>ヒカク</t>
    </rPh>
    <rPh sb="443" eb="444">
      <t>タカ</t>
    </rPh>
    <rPh sb="445" eb="448">
      <t>リヨウリツ</t>
    </rPh>
    <rPh sb="455" eb="457">
      <t>ゴウウ</t>
    </rPh>
    <rPh sb="457" eb="458">
      <t>ジ</t>
    </rPh>
    <rPh sb="459" eb="461">
      <t>フメイ</t>
    </rPh>
    <rPh sb="461" eb="462">
      <t>スイ</t>
    </rPh>
    <rPh sb="462" eb="464">
      <t>リュウニュウ</t>
    </rPh>
    <rPh sb="464" eb="465">
      <t>トウ</t>
    </rPh>
    <rPh sb="465" eb="467">
      <t>フソク</t>
    </rPh>
    <rPh sb="468" eb="470">
      <t>ジタイ</t>
    </rPh>
    <rPh sb="471" eb="472">
      <t>カンガ</t>
    </rPh>
    <rPh sb="479" eb="481">
      <t>ゲンザイ</t>
    </rPh>
    <rPh sb="482" eb="484">
      <t>ショリ</t>
    </rPh>
    <rPh sb="484" eb="486">
      <t>キボ</t>
    </rPh>
    <rPh sb="487" eb="489">
      <t>テキセイ</t>
    </rPh>
    <rPh sb="491" eb="492">
      <t>オモ</t>
    </rPh>
    <rPh sb="498" eb="501">
      <t>スイセンカ</t>
    </rPh>
    <rPh sb="501" eb="502">
      <t>リツ</t>
    </rPh>
    <rPh sb="508" eb="511">
      <t>ミセツゾク</t>
    </rPh>
    <rPh sb="511" eb="513">
      <t>セタイ</t>
    </rPh>
    <rPh sb="515" eb="516">
      <t>サラ</t>
    </rPh>
    <rPh sb="518" eb="520">
      <t>セツゾク</t>
    </rPh>
    <rPh sb="520" eb="522">
      <t>スイシン</t>
    </rPh>
    <rPh sb="523" eb="524">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</si>
</sst>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C-4346-BE78-9B5965477971}"/>
            </c:ext>
          </c:extLst>
        </c:ser>
        <c:dLbls>
          <c:showLegendKey val="0"/>
          <c:showVal val="0"/>
          <c:showCatName val="0"/>
          <c:showSerName val="0"/>
          <c:showPercent val="0"/>
          <c:showBubbleSize val="0"/>
        </c:dLbls>
        <c:gapWidth val="150"/>
        <c:axId val="92577152"/>
        <c:axId val="925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c:v>
                </c:pt>
                <c:pt idx="4">
                  <c:v>0.13</c:v>
                </c:pt>
              </c:numCache>
            </c:numRef>
          </c:val>
          <c:smooth val="0"/>
          <c:extLst>
            <c:ext xmlns:c16="http://schemas.microsoft.com/office/drawing/2014/chart" uri="{C3380CC4-5D6E-409C-BE32-E72D297353CC}">
              <c16:uniqueId val="{00000001-A07C-4346-BE78-9B5965477971}"/>
            </c:ext>
          </c:extLst>
        </c:ser>
        <c:dLbls>
          <c:showLegendKey val="0"/>
          <c:showVal val="0"/>
          <c:showCatName val="0"/>
          <c:showSerName val="0"/>
          <c:showPercent val="0"/>
          <c:showBubbleSize val="0"/>
        </c:dLbls>
        <c:marker val="1"/>
        <c:smooth val="0"/>
        <c:axId val="92577152"/>
        <c:axId val="92591616"/>
      </c:lineChart>
      <c:dateAx>
        <c:axId val="92577152"/>
        <c:scaling>
          <c:orientation val="minMax"/>
        </c:scaling>
        <c:delete val="1"/>
        <c:axPos val="b"/>
        <c:numFmt formatCode="ge" sourceLinked="1"/>
        <c:majorTickMark val="none"/>
        <c:minorTickMark val="none"/>
        <c:tickLblPos val="none"/>
        <c:crossAx val="92591616"/>
        <c:crosses val="autoZero"/>
        <c:auto val="1"/>
        <c:lblOffset val="100"/>
        <c:baseTimeUnit val="years"/>
      </c:dateAx>
      <c:valAx>
        <c:axId val="92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55.9</c:v>
                </c:pt>
                <c:pt idx="1">
                  <c:v>56.35</c:v>
                </c:pt>
                <c:pt idx="2">
                  <c:v>56.7</c:v>
                </c:pt>
                <c:pt idx="3">
                  <c:v>56.85</c:v>
                </c:pt>
                <c:pt idx="4">
                  <c:v>56.3</c:v>
                </c:pt>
              </c:numCache>
            </c:numRef>
          </c:val>
          <c:extLst>
            <c:ext xmlns:c16="http://schemas.microsoft.com/office/drawing/2014/chart" uri="{C3380CC4-5D6E-409C-BE32-E72D297353CC}">
              <c16:uniqueId val="{00000000-0208-4C97-AF6B-34C1F32ED79A}"/>
            </c:ext>
          </c:extLst>
        </c:ser>
        <c:dLbls>
          <c:showLegendKey val="0"/>
          <c:showVal val="0"/>
          <c:showCatName val="0"/>
          <c:showSerName val="0"/>
          <c:showPercent val="0"/>
          <c:showBubbleSize val="0"/>
        </c:dLbls>
        <c:gapWidth val="150"/>
        <c:axId val="35882112"/>
        <c:axId val="358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49.25</c:v>
                </c:pt>
                <c:pt idx="4">
                  <c:v>50.24</c:v>
                </c:pt>
              </c:numCache>
            </c:numRef>
          </c:val>
          <c:smooth val="0"/>
          <c:extLst>
            <c:ext xmlns:c16="http://schemas.microsoft.com/office/drawing/2014/chart" uri="{C3380CC4-5D6E-409C-BE32-E72D297353CC}">
              <c16:uniqueId val="{00000001-0208-4C97-AF6B-34C1F32ED79A}"/>
            </c:ext>
          </c:extLst>
        </c:ser>
        <c:dLbls>
          <c:showLegendKey val="0"/>
          <c:showVal val="0"/>
          <c:showCatName val="0"/>
          <c:showSerName val="0"/>
          <c:showPercent val="0"/>
          <c:showBubbleSize val="0"/>
        </c:dLbls>
        <c:marker val="1"/>
        <c:smooth val="0"/>
        <c:axId val="35882112"/>
        <c:axId val="35884032"/>
      </c:lineChart>
      <c:dateAx>
        <c:axId val="35882112"/>
        <c:scaling>
          <c:orientation val="minMax"/>
        </c:scaling>
        <c:delete val="1"/>
        <c:axPos val="b"/>
        <c:numFmt formatCode="ge" sourceLinked="1"/>
        <c:majorTickMark val="none"/>
        <c:minorTickMark val="none"/>
        <c:tickLblPos val="none"/>
        <c:crossAx val="35884032"/>
        <c:crosses val="autoZero"/>
        <c:auto val="1"/>
        <c:lblOffset val="100"/>
        <c:baseTimeUnit val="years"/>
      </c:dateAx>
      <c:valAx>
        <c:axId val="358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86.43</c:v>
                </c:pt>
                <c:pt idx="1">
                  <c:v>86.19</c:v>
                </c:pt>
                <c:pt idx="2">
                  <c:v>86.44</c:v>
                </c:pt>
                <c:pt idx="3">
                  <c:v>84</c:v>
                </c:pt>
                <c:pt idx="4">
                  <c:v>91.92</c:v>
                </c:pt>
              </c:numCache>
            </c:numRef>
          </c:val>
          <c:extLst>
            <c:ext xmlns:c16="http://schemas.microsoft.com/office/drawing/2014/chart" uri="{C3380CC4-5D6E-409C-BE32-E72D297353CC}">
              <c16:uniqueId val="{00000000-3455-425A-9394-43FA4DAF2772}"/>
            </c:ext>
          </c:extLst>
        </c:ser>
        <c:dLbls>
          <c:showLegendKey val="0"/>
          <c:showVal val="0"/>
          <c:showCatName val="0"/>
          <c:showSerName val="0"/>
          <c:showPercent val="0"/>
          <c:showBubbleSize val="0"/>
        </c:dLbls>
        <c:gapWidth val="150"/>
        <c:axId val="35902976"/>
        <c:axId val="359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84.12</c:v>
                </c:pt>
                <c:pt idx="4">
                  <c:v>84.17</c:v>
                </c:pt>
              </c:numCache>
            </c:numRef>
          </c:val>
          <c:smooth val="0"/>
          <c:extLst>
            <c:ext xmlns:c16="http://schemas.microsoft.com/office/drawing/2014/chart" uri="{C3380CC4-5D6E-409C-BE32-E72D297353CC}">
              <c16:uniqueId val="{00000001-3455-425A-9394-43FA4DAF2772}"/>
            </c:ext>
          </c:extLst>
        </c:ser>
        <c:dLbls>
          <c:showLegendKey val="0"/>
          <c:showVal val="0"/>
          <c:showCatName val="0"/>
          <c:showSerName val="0"/>
          <c:showPercent val="0"/>
          <c:showBubbleSize val="0"/>
        </c:dLbls>
        <c:marker val="1"/>
        <c:smooth val="0"/>
        <c:axId val="35902976"/>
        <c:axId val="35904896"/>
      </c:lineChart>
      <c:dateAx>
        <c:axId val="35902976"/>
        <c:scaling>
          <c:orientation val="minMax"/>
        </c:scaling>
        <c:delete val="1"/>
        <c:axPos val="b"/>
        <c:numFmt formatCode="ge" sourceLinked="1"/>
        <c:majorTickMark val="none"/>
        <c:minorTickMark val="none"/>
        <c:tickLblPos val="none"/>
        <c:crossAx val="35904896"/>
        <c:crosses val="autoZero"/>
        <c:auto val="1"/>
        <c:lblOffset val="100"/>
        <c:baseTimeUnit val="years"/>
      </c:dateAx>
      <c:valAx>
        <c:axId val="359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85.25</c:v>
                </c:pt>
                <c:pt idx="1">
                  <c:v>86.44</c:v>
                </c:pt>
                <c:pt idx="2">
                  <c:v>100.46</c:v>
                </c:pt>
                <c:pt idx="3">
                  <c:v>99.38</c:v>
                </c:pt>
                <c:pt idx="4">
                  <c:v>94.92</c:v>
                </c:pt>
              </c:numCache>
            </c:numRef>
          </c:val>
          <c:extLst>
            <c:ext xmlns:c16="http://schemas.microsoft.com/office/drawing/2014/chart" uri="{C3380CC4-5D6E-409C-BE32-E72D297353CC}">
              <c16:uniqueId val="{00000000-78D4-4513-A6C4-D1EF2975BBDA}"/>
            </c:ext>
          </c:extLst>
        </c:ser>
        <c:dLbls>
          <c:showLegendKey val="0"/>
          <c:showVal val="0"/>
          <c:showCatName val="0"/>
          <c:showSerName val="0"/>
          <c:showPercent val="0"/>
          <c:showBubbleSize val="0"/>
        </c:dLbls>
        <c:gapWidth val="150"/>
        <c:axId val="94234112"/>
        <c:axId val="943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4-4513-A6C4-D1EF2975BBDA}"/>
            </c:ext>
          </c:extLst>
        </c:ser>
        <c:dLbls>
          <c:showLegendKey val="0"/>
          <c:showVal val="0"/>
          <c:showCatName val="0"/>
          <c:showSerName val="0"/>
          <c:showPercent val="0"/>
          <c:showBubbleSize val="0"/>
        </c:dLbls>
        <c:marker val="1"/>
        <c:smooth val="0"/>
        <c:axId val="94234112"/>
        <c:axId val="94320512"/>
      </c:lineChart>
      <c:dateAx>
        <c:axId val="94234112"/>
        <c:scaling>
          <c:orientation val="minMax"/>
        </c:scaling>
        <c:delete val="1"/>
        <c:axPos val="b"/>
        <c:numFmt formatCode="ge" sourceLinked="1"/>
        <c:majorTickMark val="none"/>
        <c:minorTickMark val="none"/>
        <c:tickLblPos val="none"/>
        <c:crossAx val="94320512"/>
        <c:crosses val="autoZero"/>
        <c:auto val="1"/>
        <c:lblOffset val="100"/>
        <c:baseTimeUnit val="years"/>
      </c:dateAx>
      <c:valAx>
        <c:axId val="94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D-47A4-8DCF-BB88B745A683}"/>
            </c:ext>
          </c:extLst>
        </c:ser>
        <c:dLbls>
          <c:showLegendKey val="0"/>
          <c:showVal val="0"/>
          <c:showCatName val="0"/>
          <c:showSerName val="0"/>
          <c:showPercent val="0"/>
          <c:showBubbleSize val="0"/>
        </c:dLbls>
        <c:gapWidth val="150"/>
        <c:axId val="134495232"/>
        <c:axId val="1362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D-47A4-8DCF-BB88B745A683}"/>
            </c:ext>
          </c:extLst>
        </c:ser>
        <c:dLbls>
          <c:showLegendKey val="0"/>
          <c:showVal val="0"/>
          <c:showCatName val="0"/>
          <c:showSerName val="0"/>
          <c:showPercent val="0"/>
          <c:showBubbleSize val="0"/>
        </c:dLbls>
        <c:marker val="1"/>
        <c:smooth val="0"/>
        <c:axId val="134495232"/>
        <c:axId val="136254976"/>
      </c:lineChart>
      <c:dateAx>
        <c:axId val="134495232"/>
        <c:scaling>
          <c:orientation val="minMax"/>
        </c:scaling>
        <c:delete val="1"/>
        <c:axPos val="b"/>
        <c:numFmt formatCode="ge" sourceLinked="1"/>
        <c:majorTickMark val="none"/>
        <c:minorTickMark val="none"/>
        <c:tickLblPos val="none"/>
        <c:crossAx val="136254976"/>
        <c:crosses val="autoZero"/>
        <c:auto val="1"/>
        <c:lblOffset val="100"/>
        <c:baseTimeUnit val="years"/>
      </c:dateAx>
      <c:valAx>
        <c:axId val="136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1-4FB6-90A8-555787FBCF6A}"/>
            </c:ext>
          </c:extLst>
        </c:ser>
        <c:dLbls>
          <c:showLegendKey val="0"/>
          <c:showVal val="0"/>
          <c:showCatName val="0"/>
          <c:showSerName val="0"/>
          <c:showPercent val="0"/>
          <c:showBubbleSize val="0"/>
        </c:dLbls>
        <c:gapWidth val="150"/>
        <c:axId val="171497728"/>
        <c:axId val="188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1-4FB6-90A8-555787FBCF6A}"/>
            </c:ext>
          </c:extLst>
        </c:ser>
        <c:dLbls>
          <c:showLegendKey val="0"/>
          <c:showVal val="0"/>
          <c:showCatName val="0"/>
          <c:showSerName val="0"/>
          <c:showPercent val="0"/>
          <c:showBubbleSize val="0"/>
        </c:dLbls>
        <c:marker val="1"/>
        <c:smooth val="0"/>
        <c:axId val="171497728"/>
        <c:axId val="188758272"/>
      </c:lineChart>
      <c:dateAx>
        <c:axId val="171497728"/>
        <c:scaling>
          <c:orientation val="minMax"/>
        </c:scaling>
        <c:delete val="1"/>
        <c:axPos val="b"/>
        <c:numFmt formatCode="ge" sourceLinked="1"/>
        <c:majorTickMark val="none"/>
        <c:minorTickMark val="none"/>
        <c:tickLblPos val="none"/>
        <c:crossAx val="188758272"/>
        <c:crosses val="autoZero"/>
        <c:auto val="1"/>
        <c:lblOffset val="100"/>
        <c:baseTimeUnit val="years"/>
      </c:dateAx>
      <c:valAx>
        <c:axId val="188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78-4246-B5F6-94A59CC80E84}"/>
            </c:ext>
          </c:extLst>
        </c:ser>
        <c:dLbls>
          <c:showLegendKey val="0"/>
          <c:showVal val="0"/>
          <c:showCatName val="0"/>
          <c:showSerName val="0"/>
          <c:showPercent val="0"/>
          <c:showBubbleSize val="0"/>
        </c:dLbls>
        <c:gapWidth val="150"/>
        <c:axId val="35581952"/>
        <c:axId val="35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78-4246-B5F6-94A59CC80E84}"/>
            </c:ext>
          </c:extLst>
        </c:ser>
        <c:dLbls>
          <c:showLegendKey val="0"/>
          <c:showVal val="0"/>
          <c:showCatName val="0"/>
          <c:showSerName val="0"/>
          <c:showPercent val="0"/>
          <c:showBubbleSize val="0"/>
        </c:dLbls>
        <c:marker val="1"/>
        <c:smooth val="0"/>
        <c:axId val="35581952"/>
        <c:axId val="35583104"/>
      </c:lineChart>
      <c:dateAx>
        <c:axId val="35581952"/>
        <c:scaling>
          <c:orientation val="minMax"/>
        </c:scaling>
        <c:delete val="1"/>
        <c:axPos val="b"/>
        <c:numFmt formatCode="ge" sourceLinked="1"/>
        <c:majorTickMark val="none"/>
        <c:minorTickMark val="none"/>
        <c:tickLblPos val="none"/>
        <c:crossAx val="35583104"/>
        <c:crosses val="autoZero"/>
        <c:auto val="1"/>
        <c:lblOffset val="100"/>
        <c:baseTimeUnit val="years"/>
      </c:dateAx>
      <c:valAx>
        <c:axId val="35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1-4A67-B721-691D181C5899}"/>
            </c:ext>
          </c:extLst>
        </c:ser>
        <c:dLbls>
          <c:showLegendKey val="0"/>
          <c:showVal val="0"/>
          <c:showCatName val="0"/>
          <c:showSerName val="0"/>
          <c:showPercent val="0"/>
          <c:showBubbleSize val="0"/>
        </c:dLbls>
        <c:gapWidth val="150"/>
        <c:axId val="35646848"/>
        <c:axId val="357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1-4A67-B721-691D181C5899}"/>
            </c:ext>
          </c:extLst>
        </c:ser>
        <c:dLbls>
          <c:showLegendKey val="0"/>
          <c:showVal val="0"/>
          <c:showCatName val="0"/>
          <c:showSerName val="0"/>
          <c:showPercent val="0"/>
          <c:showBubbleSize val="0"/>
        </c:dLbls>
        <c:marker val="1"/>
        <c:smooth val="0"/>
        <c:axId val="35646848"/>
        <c:axId val="35722752"/>
      </c:lineChart>
      <c:dateAx>
        <c:axId val="35646848"/>
        <c:scaling>
          <c:orientation val="minMax"/>
        </c:scaling>
        <c:delete val="1"/>
        <c:axPos val="b"/>
        <c:numFmt formatCode="ge" sourceLinked="1"/>
        <c:majorTickMark val="none"/>
        <c:minorTickMark val="none"/>
        <c:tickLblPos val="none"/>
        <c:crossAx val="35722752"/>
        <c:crosses val="autoZero"/>
        <c:auto val="1"/>
        <c:lblOffset val="100"/>
        <c:baseTimeUnit val="years"/>
      </c:dateAx>
      <c:valAx>
        <c:axId val="35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947.08</c:v>
                </c:pt>
                <c:pt idx="1">
                  <c:v>897.48</c:v>
                </c:pt>
                <c:pt idx="2">
                  <c:v>534.65</c:v>
                </c:pt>
                <c:pt idx="3">
                  <c:v>500.27</c:v>
                </c:pt>
                <c:pt idx="4">
                  <c:v>295.5</c:v>
                </c:pt>
              </c:numCache>
            </c:numRef>
          </c:val>
          <c:extLst>
            <c:ext xmlns:c16="http://schemas.microsoft.com/office/drawing/2014/chart" uri="{C3380CC4-5D6E-409C-BE32-E72D297353CC}">
              <c16:uniqueId val="{00000000-4B61-47BA-900D-D37818039C5A}"/>
            </c:ext>
          </c:extLst>
        </c:ser>
        <c:dLbls>
          <c:showLegendKey val="0"/>
          <c:showVal val="0"/>
          <c:showCatName val="0"/>
          <c:showSerName val="0"/>
          <c:showPercent val="0"/>
          <c:showBubbleSize val="0"/>
        </c:dLbls>
        <c:gapWidth val="150"/>
        <c:axId val="35745792"/>
        <c:axId val="357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1047.6500000000001</c:v>
                </c:pt>
                <c:pt idx="4">
                  <c:v>1124.26</c:v>
                </c:pt>
              </c:numCache>
            </c:numRef>
          </c:val>
          <c:smooth val="0"/>
          <c:extLst>
            <c:ext xmlns:c16="http://schemas.microsoft.com/office/drawing/2014/chart" uri="{C3380CC4-5D6E-409C-BE32-E72D297353CC}">
              <c16:uniqueId val="{00000001-4B61-47BA-900D-D37818039C5A}"/>
            </c:ext>
          </c:extLst>
        </c:ser>
        <c:dLbls>
          <c:showLegendKey val="0"/>
          <c:showVal val="0"/>
          <c:showCatName val="0"/>
          <c:showSerName val="0"/>
          <c:showPercent val="0"/>
          <c:showBubbleSize val="0"/>
        </c:dLbls>
        <c:marker val="1"/>
        <c:smooth val="0"/>
        <c:axId val="35745792"/>
        <c:axId val="35747712"/>
      </c:lineChart>
      <c:dateAx>
        <c:axId val="35745792"/>
        <c:scaling>
          <c:orientation val="minMax"/>
        </c:scaling>
        <c:delete val="1"/>
        <c:axPos val="b"/>
        <c:numFmt formatCode="ge" sourceLinked="1"/>
        <c:majorTickMark val="none"/>
        <c:minorTickMark val="none"/>
        <c:tickLblPos val="none"/>
        <c:crossAx val="35747712"/>
        <c:crosses val="autoZero"/>
        <c:auto val="1"/>
        <c:lblOffset val="100"/>
        <c:baseTimeUnit val="years"/>
      </c:dateAx>
      <c:valAx>
        <c:axId val="357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74.77</c:v>
                </c:pt>
                <c:pt idx="1">
                  <c:v>73.959999999999994</c:v>
                </c:pt>
                <c:pt idx="2">
                  <c:v>79.44</c:v>
                </c:pt>
                <c:pt idx="3">
                  <c:v>78.34</c:v>
                </c:pt>
                <c:pt idx="4">
                  <c:v>73.66</c:v>
                </c:pt>
              </c:numCache>
            </c:numRef>
          </c:val>
          <c:extLst>
            <c:ext xmlns:c16="http://schemas.microsoft.com/office/drawing/2014/chart" uri="{C3380CC4-5D6E-409C-BE32-E72D297353CC}">
              <c16:uniqueId val="{00000000-8CF0-492C-8E6C-B1417B0C63A6}"/>
            </c:ext>
          </c:extLst>
        </c:ser>
        <c:dLbls>
          <c:showLegendKey val="0"/>
          <c:showVal val="0"/>
          <c:showCatName val="0"/>
          <c:showSerName val="0"/>
          <c:showPercent val="0"/>
          <c:showBubbleSize val="0"/>
        </c:dLbls>
        <c:gapWidth val="150"/>
        <c:axId val="35774848"/>
        <c:axId val="357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74.040000000000006</c:v>
                </c:pt>
                <c:pt idx="4">
                  <c:v>80.58</c:v>
                </c:pt>
              </c:numCache>
            </c:numRef>
          </c:val>
          <c:smooth val="0"/>
          <c:extLst>
            <c:ext xmlns:c16="http://schemas.microsoft.com/office/drawing/2014/chart" uri="{C3380CC4-5D6E-409C-BE32-E72D297353CC}">
              <c16:uniqueId val="{00000001-8CF0-492C-8E6C-B1417B0C63A6}"/>
            </c:ext>
          </c:extLst>
        </c:ser>
        <c:dLbls>
          <c:showLegendKey val="0"/>
          <c:showVal val="0"/>
          <c:showCatName val="0"/>
          <c:showSerName val="0"/>
          <c:showPercent val="0"/>
          <c:showBubbleSize val="0"/>
        </c:dLbls>
        <c:marker val="1"/>
        <c:smooth val="0"/>
        <c:axId val="35774848"/>
        <c:axId val="35776768"/>
      </c:lineChart>
      <c:dateAx>
        <c:axId val="35774848"/>
        <c:scaling>
          <c:orientation val="minMax"/>
        </c:scaling>
        <c:delete val="1"/>
        <c:axPos val="b"/>
        <c:numFmt formatCode="ge" sourceLinked="1"/>
        <c:majorTickMark val="none"/>
        <c:minorTickMark val="none"/>
        <c:tickLblPos val="none"/>
        <c:crossAx val="35776768"/>
        <c:crosses val="autoZero"/>
        <c:auto val="1"/>
        <c:lblOffset val="100"/>
        <c:baseTimeUnit val="years"/>
      </c:dateAx>
      <c:valAx>
        <c:axId val="357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217.54</c:v>
                </c:pt>
                <c:pt idx="1">
                  <c:v>224.38</c:v>
                </c:pt>
                <c:pt idx="2">
                  <c:v>217.06</c:v>
                </c:pt>
                <c:pt idx="3">
                  <c:v>219.78</c:v>
                </c:pt>
                <c:pt idx="4">
                  <c:v>230.74</c:v>
                </c:pt>
              </c:numCache>
            </c:numRef>
          </c:val>
          <c:extLst>
            <c:ext xmlns:c16="http://schemas.microsoft.com/office/drawing/2014/chart" uri="{C3380CC4-5D6E-409C-BE32-E72D297353CC}">
              <c16:uniqueId val="{00000000-1656-4B05-AEC9-B571CCA9DD26}"/>
            </c:ext>
          </c:extLst>
        </c:ser>
        <c:dLbls>
          <c:showLegendKey val="0"/>
          <c:showVal val="0"/>
          <c:showCatName val="0"/>
          <c:showSerName val="0"/>
          <c:showPercent val="0"/>
          <c:showBubbleSize val="0"/>
        </c:dLbls>
        <c:gapWidth val="150"/>
        <c:axId val="35869440"/>
        <c:axId val="358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235.61</c:v>
                </c:pt>
                <c:pt idx="4">
                  <c:v>216.21</c:v>
                </c:pt>
              </c:numCache>
            </c:numRef>
          </c:val>
          <c:smooth val="0"/>
          <c:extLst>
            <c:ext xmlns:c16="http://schemas.microsoft.com/office/drawing/2014/chart" uri="{C3380CC4-5D6E-409C-BE32-E72D297353CC}">
              <c16:uniqueId val="{00000001-1656-4B05-AEC9-B571CCA9DD26}"/>
            </c:ext>
          </c:extLst>
        </c:ser>
        <c:dLbls>
          <c:showLegendKey val="0"/>
          <c:showVal val="0"/>
          <c:showCatName val="0"/>
          <c:showSerName val="0"/>
          <c:showPercent val="0"/>
          <c:showBubbleSize val="0"/>
        </c:dLbls>
        <c:marker val="1"/>
        <c:smooth val="0"/>
        <c:axId val="35869440"/>
        <c:axId val="35871360"/>
      </c:lineChart>
      <c:dateAx>
        <c:axId val="35869440"/>
        <c:scaling>
          <c:orientation val="minMax"/>
        </c:scaling>
        <c:delete val="1"/>
        <c:axPos val="b"/>
        <c:numFmt formatCode="ge" sourceLinked="1"/>
        <c:majorTickMark val="none"/>
        <c:minorTickMark val="none"/>
        <c:tickLblPos val="none"/>
        <c:crossAx val="35871360"/>
        <c:crosses val="autoZero"/>
        <c:auto val="1"/>
        <c:lblOffset val="100"/>
        <c:baseTimeUnit val="years"/>
      </c:dateAx>
      <c:valAx>
        <c:axId val="35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宮崎県　高千穂町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12563</v>
      </c>
      <c r="AM8" s="49"/>
      <c r="AN8" s="49"/>
      <c r="AO8" s="49"/>
      <c r="AP8" s="49"/>
      <c r="AQ8" s="49"/>
      <c r="AR8" s="49"/>
      <c r="AS8" s="49"/>
      <c r="AT8" s="44">
        <f>データ!T6</f>
        <v>237.54</v>
      </c>
      <c r="AU8" s="44"/>
      <c r="AV8" s="44"/>
      <c r="AW8" s="44"/>
      <c r="AX8" s="44"/>
      <c r="AY8" s="44"/>
      <c r="AZ8" s="44"/>
      <c r="BA8" s="44"/>
      <c r="BB8" s="44">
        <f>データ!U6</f>
        <v>52.89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31.92</v>
      </c>
      <c r="Q10" s="44"/>
      <c r="R10" s="44"/>
      <c r="S10" s="44"/>
      <c r="T10" s="44"/>
      <c r="U10" s="44"/>
      <c r="V10" s="44"/>
      <c r="W10" s="44">
        <f>データ!Q6</f>
        <v>108.48</v>
      </c>
      <c r="X10" s="44"/>
      <c r="Y10" s="44"/>
      <c r="Z10" s="44"/>
      <c r="AA10" s="44"/>
      <c r="AB10" s="44"/>
      <c r="AC10" s="44"/>
      <c r="AD10" s="49">
        <f>データ!R6</f>
        <v>3130</v>
      </c>
      <c r="AE10" s="49"/>
      <c r="AF10" s="49"/>
      <c r="AG10" s="49"/>
      <c r="AH10" s="49"/>
      <c r="AI10" s="49"/>
      <c r="AJ10" s="49"/>
      <c r="AK10" s="2"/>
      <c r="AL10" s="49">
        <f>データ!V6</f>
        <v>3958</v>
      </c>
      <c r="AM10" s="49"/>
      <c r="AN10" s="49"/>
      <c r="AO10" s="49"/>
      <c r="AP10" s="49"/>
      <c r="AQ10" s="49"/>
      <c r="AR10" s="49"/>
      <c r="AS10" s="49"/>
      <c r="AT10" s="44">
        <f>データ!W6</f>
        <v>2.27</v>
      </c>
      <c r="AU10" s="44"/>
      <c r="AV10" s="44"/>
      <c r="AW10" s="44"/>
      <c r="AX10" s="44"/>
      <c r="AY10" s="44"/>
      <c r="AZ10" s="44"/>
      <c r="BA10" s="44"/>
      <c r="BB10" s="44">
        <f>データ!X6</f>
        <v>1743.61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zKulniQ3Nx1kfLHZZh8Vi+9h4GzbkIYVf8U5BVGamw4+K/YkkWp/Ck/Ah28FpEYP/9NHMFURqKodkAiM/QVqhA==" saltValue="/VDTq2HuKLJKSKaXJ2lX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454419</v>
      </c>
      <c r="D6" s="32">
        <f t="shared" si="3"/>
        <v>47</v>
      </c>
      <c r="E6" s="32">
        <f t="shared" si="3"/>
        <v>17</v>
      </c>
      <c r="F6" s="32">
        <f t="shared" si="3"/>
        <v>1</v>
      </c>
      <c r="G6" s="32">
        <f t="shared" si="3"/>
        <v>0</v>
      </c>
      <c r="H6" s="32" t="str">
        <f t="shared" si="3"/>
        <v>宮崎県　高千穂町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31.92</v>
      </c>
      <c r="Q6" s="33">
        <f t="shared" si="3"/>
        <v>108.48</v>
      </c>
      <c r="R6" s="33">
        <f t="shared" si="3"/>
        <v>3130</v>
      </c>
      <c r="S6" s="33">
        <f t="shared" si="3"/>
        <v>12563</v>
      </c>
      <c r="T6" s="33">
        <f t="shared" si="3"/>
        <v>237.54</v>
      </c>
      <c r="U6" s="33">
        <f t="shared" si="3"/>
        <v>52.89</v>
      </c>
      <c r="V6" s="33">
        <f t="shared" si="3"/>
        <v>3958</v>
      </c>
      <c r="W6" s="33">
        <f t="shared" si="3"/>
        <v>2.27</v>
      </c>
      <c r="X6" s="33">
        <f t="shared" si="3"/>
        <v>1743.61</v>
      </c>
      <c r="Y6" s="34">
        <f>IF(Y7="",NA(),Y7)</f>
        <v>85.25</v>
      </c>
      <c r="Z6" s="34">
        <f t="shared" ref="Z6:AH6" si="4">IF(Z7="",NA(),Z7)</f>
        <v>86.44</v>
      </c>
      <c r="AA6" s="34">
        <f t="shared" si="4"/>
        <v>100.46</v>
      </c>
      <c r="AB6" s="34">
        <f t="shared" si="4"/>
        <v>99.38</v>
      </c>
      <c r="AC6" s="34">
        <f t="shared" si="4"/>
        <v>94.92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947.08</v>
      </c>
      <c r="BG6" s="34">
        <f t="shared" ref="BG6:BO6" si="7">IF(BG7="",NA(),BG7)</f>
        <v>897.48</v>
      </c>
      <c r="BH6" s="34">
        <f t="shared" si="7"/>
        <v>534.65</v>
      </c>
      <c r="BI6" s="34">
        <f t="shared" si="7"/>
        <v>500.27</v>
      </c>
      <c r="BJ6" s="34">
        <f t="shared" si="7"/>
        <v>295.5</v>
      </c>
      <c r="BK6" s="34">
        <f t="shared" si="7"/>
        <v>1826.49</v>
      </c>
      <c r="BL6" s="34">
        <f t="shared" si="7"/>
        <v>1696.96</v>
      </c>
      <c r="BM6" s="34">
        <f t="shared" si="7"/>
        <v>1824.34</v>
      </c>
      <c r="BN6" s="34">
        <f t="shared" si="7"/>
        <v>1047.6500000000001</v>
      </c>
      <c r="BO6" s="34">
        <f t="shared" si="7"/>
        <v>1124.26</v>
      </c>
      <c r="BP6" s="33" t="str">
        <f>IF(BP7="","",IF(BP7="-","【-】","【"&amp;SUBSTITUTE(TEXT(BP7,"#,##0.00"),"-","△")&amp;"】"))</f>
        <v>【707.33】</v>
      </c>
      <c r="BQ6" s="34">
        <f>IF(BQ7="",NA(),BQ7)</f>
        <v>74.77</v>
      </c>
      <c r="BR6" s="34">
        <f t="shared" ref="BR6:BZ6" si="8">IF(BR7="",NA(),BR7)</f>
        <v>73.959999999999994</v>
      </c>
      <c r="BS6" s="34">
        <f t="shared" si="8"/>
        <v>79.44</v>
      </c>
      <c r="BT6" s="34">
        <f t="shared" si="8"/>
        <v>78.34</v>
      </c>
      <c r="BU6" s="34">
        <f t="shared" si="8"/>
        <v>73.66</v>
      </c>
      <c r="BV6" s="34">
        <f t="shared" si="8"/>
        <v>48</v>
      </c>
      <c r="BW6" s="34">
        <f t="shared" si="8"/>
        <v>47.23</v>
      </c>
      <c r="BX6" s="34">
        <f t="shared" si="8"/>
        <v>54.16</v>
      </c>
      <c r="BY6" s="34">
        <f t="shared" si="8"/>
        <v>74.040000000000006</v>
      </c>
      <c r="BZ6" s="34">
        <f t="shared" si="8"/>
        <v>80.58</v>
      </c>
      <c r="CA6" s="33" t="str">
        <f>IF(CA7="","",IF(CA7="-","【-】","【"&amp;SUBSTITUTE(TEXT(CA7,"#,##0.00"),"-","△")&amp;"】"))</f>
        <v>【101.26】</v>
      </c>
      <c r="CB6" s="34">
        <f>IF(CB7="",NA(),CB7)</f>
        <v>217.54</v>
      </c>
      <c r="CC6" s="34">
        <f t="shared" ref="CC6:CK6" si="9">IF(CC7="",NA(),CC7)</f>
        <v>224.38</v>
      </c>
      <c r="CD6" s="34">
        <f t="shared" si="9"/>
        <v>217.06</v>
      </c>
      <c r="CE6" s="34">
        <f t="shared" si="9"/>
        <v>219.78</v>
      </c>
      <c r="CF6" s="34">
        <f t="shared" si="9"/>
        <v>230.74</v>
      </c>
      <c r="CG6" s="34">
        <f t="shared" si="9"/>
        <v>334.37</v>
      </c>
      <c r="CH6" s="34">
        <f t="shared" si="9"/>
        <v>351.41</v>
      </c>
      <c r="CI6" s="34">
        <f t="shared" si="9"/>
        <v>307.56</v>
      </c>
      <c r="CJ6" s="34">
        <f t="shared" si="9"/>
        <v>235.61</v>
      </c>
      <c r="CK6" s="34">
        <f t="shared" si="9"/>
        <v>216.21</v>
      </c>
      <c r="CL6" s="33" t="str">
        <f>IF(CL7="","",IF(CL7="-","【-】","【"&amp;SUBSTITUTE(TEXT(CL7,"#,##0.00"),"-","△")&amp;"】"))</f>
        <v>【136.39】</v>
      </c>
      <c r="CM6" s="34">
        <f>IF(CM7="",NA(),CM7)</f>
        <v>55.9</v>
      </c>
      <c r="CN6" s="34">
        <f t="shared" ref="CN6:CV6" si="10">IF(CN7="",NA(),CN7)</f>
        <v>56.35</v>
      </c>
      <c r="CO6" s="34">
        <f t="shared" si="10"/>
        <v>56.7</v>
      </c>
      <c r="CP6" s="34">
        <f t="shared" si="10"/>
        <v>56.85</v>
      </c>
      <c r="CQ6" s="34">
        <f t="shared" si="10"/>
        <v>56.3</v>
      </c>
      <c r="CR6" s="34">
        <f t="shared" si="10"/>
        <v>40.71</v>
      </c>
      <c r="CS6" s="34">
        <f t="shared" si="10"/>
        <v>43.53</v>
      </c>
      <c r="CT6" s="34">
        <f t="shared" si="10"/>
        <v>39.869999999999997</v>
      </c>
      <c r="CU6" s="34">
        <f t="shared" si="10"/>
        <v>49.25</v>
      </c>
      <c r="CV6" s="34">
        <f t="shared" si="10"/>
        <v>50.24</v>
      </c>
      <c r="CW6" s="33" t="str">
        <f>IF(CW7="","",IF(CW7="-","【-】","【"&amp;SUBSTITUTE(TEXT(CW7,"#,##0.00"),"-","△")&amp;"】"))</f>
        <v>【60.13】</v>
      </c>
      <c r="CX6" s="34">
        <f>IF(CX7="",NA(),CX7)</f>
        <v>86.43</v>
      </c>
      <c r="CY6" s="34">
        <f t="shared" ref="CY6:DG6" si="11">IF(CY7="",NA(),CY7)</f>
        <v>86.19</v>
      </c>
      <c r="CZ6" s="34">
        <f t="shared" si="11"/>
        <v>86.44</v>
      </c>
      <c r="DA6" s="34">
        <f t="shared" si="11"/>
        <v>84</v>
      </c>
      <c r="DB6" s="34">
        <f t="shared" si="11"/>
        <v>91.92</v>
      </c>
      <c r="DC6" s="34">
        <f t="shared" si="11"/>
        <v>63.45</v>
      </c>
      <c r="DD6" s="34">
        <f t="shared" si="11"/>
        <v>64.14</v>
      </c>
      <c r="DE6" s="34">
        <f t="shared" si="11"/>
        <v>61.37</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v>
      </c>
      <c r="EN6" s="34">
        <f t="shared" si="14"/>
        <v>0.13</v>
      </c>
      <c r="EO6" s="33" t="str">
        <f>IF(EO7="","",IF(EO7="-","【-】","【"&amp;SUBSTITUTE(TEXT(EO7,"#,##0.00"),"-","△")&amp;"】"))</f>
        <v>【0.23】</v>
      </c>
    </row>
    <row r="7" spans="1:145" s="35" customFormat="1" x14ac:dyDescent="0.2">
      <c r="A7" s="27"/>
      <c r="B7" s="36">
        <v>2017</v>
      </c>
      <c r="C7" s="36">
        <v>454419</v>
      </c>
      <c r="D7" s="36">
        <v>47</v>
      </c>
      <c r="E7" s="36">
        <v>17</v>
      </c>
      <c r="F7" s="36">
        <v>1</v>
      </c>
      <c r="G7" s="36">
        <v>0</v>
      </c>
      <c r="H7" s="36" t="s">
        <v>111</v>
      </c>
      <c r="I7" s="36" t="s">
        <v>112</v>
      </c>
      <c r="J7" s="36" t="s">
        <v>113</v>
      </c>
      <c r="K7" s="36" t="s">
        <v>114</v>
      </c>
      <c r="L7" s="36" t="s">
        <v>115</v>
      </c>
      <c r="M7" s="36" t="s">
        <v>116</v>
      </c>
      <c r="N7" s="37" t="s">
        <v>117</v>
      </c>
      <c r="O7" s="37" t="s">
        <v>118</v>
      </c>
      <c r="P7" s="37">
        <v>31.92</v>
      </c>
      <c r="Q7" s="37">
        <v>108.48</v>
      </c>
      <c r="R7" s="37">
        <v>3130</v>
      </c>
      <c r="S7" s="37">
        <v>12563</v>
      </c>
      <c r="T7" s="37">
        <v>237.54</v>
      </c>
      <c r="U7" s="37">
        <v>52.89</v>
      </c>
      <c r="V7" s="37">
        <v>3958</v>
      </c>
      <c r="W7" s="37">
        <v>2.27</v>
      </c>
      <c r="X7" s="37">
        <v>1743.61</v>
      </c>
      <c r="Y7" s="37">
        <v>85.25</v>
      </c>
      <c r="Z7" s="37">
        <v>86.44</v>
      </c>
      <c r="AA7" s="37">
        <v>100.46</v>
      </c>
      <c r="AB7" s="37">
        <v>99.38</v>
      </c>
      <c r="AC7" s="37">
        <v>94.92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947.08</v>
      </c>
      <c r="BG7" s="37">
        <v>897.48</v>
      </c>
      <c r="BH7" s="37">
        <v>534.65</v>
      </c>
      <c r="BI7" s="37">
        <v>500.27</v>
      </c>
      <c r="BJ7" s="37">
        <v>295.5</v>
      </c>
      <c r="BK7" s="37">
        <v>1826.49</v>
      </c>
      <c r="BL7" s="37">
        <v>1696.96</v>
      </c>
      <c r="BM7" s="37">
        <v>1824.34</v>
      </c>
      <c r="BN7" s="37">
        <v>1047.6500000000001</v>
      </c>
      <c r="BO7" s="37">
        <v>1124.26</v>
      </c>
      <c r="BP7" s="37">
        <v>707.33</v>
      </c>
      <c r="BQ7" s="37">
        <v>74.77</v>
      </c>
      <c r="BR7" s="37">
        <v>73.959999999999994</v>
      </c>
      <c r="BS7" s="37">
        <v>79.44</v>
      </c>
      <c r="BT7" s="37">
        <v>78.34</v>
      </c>
      <c r="BU7" s="37">
        <v>73.66</v>
      </c>
      <c r="BV7" s="37">
        <v>48</v>
      </c>
      <c r="BW7" s="37">
        <v>47.23</v>
      </c>
      <c r="BX7" s="37">
        <v>54.16</v>
      </c>
      <c r="BY7" s="37">
        <v>74.040000000000006</v>
      </c>
      <c r="BZ7" s="37">
        <v>80.58</v>
      </c>
      <c r="CA7" s="37">
        <v>101.26</v>
      </c>
      <c r="CB7" s="37">
        <v>217.54</v>
      </c>
      <c r="CC7" s="37">
        <v>224.38</v>
      </c>
      <c r="CD7" s="37">
        <v>217.06</v>
      </c>
      <c r="CE7" s="37">
        <v>219.78</v>
      </c>
      <c r="CF7" s="37">
        <v>230.74</v>
      </c>
      <c r="CG7" s="37">
        <v>334.37</v>
      </c>
      <c r="CH7" s="37">
        <v>351.41</v>
      </c>
      <c r="CI7" s="37">
        <v>307.56</v>
      </c>
      <c r="CJ7" s="37">
        <v>235.61</v>
      </c>
      <c r="CK7" s="37">
        <v>216.21</v>
      </c>
      <c r="CL7" s="37">
        <v>136.38999999999999</v>
      </c>
      <c r="CM7" s="37">
        <v>55.9</v>
      </c>
      <c r="CN7" s="37">
        <v>56.35</v>
      </c>
      <c r="CO7" s="37">
        <v>56.7</v>
      </c>
      <c r="CP7" s="37">
        <v>56.85</v>
      </c>
      <c r="CQ7" s="37">
        <v>56.3</v>
      </c>
      <c r="CR7" s="37">
        <v>40.71</v>
      </c>
      <c r="CS7" s="37">
        <v>43.53</v>
      </c>
      <c r="CT7" s="37">
        <v>39.869999999999997</v>
      </c>
      <c r="CU7" s="37">
        <v>49.25</v>
      </c>
      <c r="CV7" s="37">
        <v>50.24</v>
      </c>
      <c r="CW7" s="37">
        <v>60.13</v>
      </c>
      <c r="CX7" s="37">
        <v>86.43</v>
      </c>
      <c r="CY7" s="37">
        <v>86.19</v>
      </c>
      <c r="CZ7" s="37">
        <v>86.44</v>
      </c>
      <c r="DA7" s="37">
        <v>84</v>
      </c>
      <c r="DB7" s="37">
        <v>91.92</v>
      </c>
      <c r="DC7" s="37">
        <v>63.45</v>
      </c>
      <c r="DD7" s="37">
        <v>64.14</v>
      </c>
      <c r="DE7" s="37">
        <v>61.37</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v>
      </c>
      <c r="EN7" s="37">
        <v>0.13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2019-02-21T01:13:26Z</cp:lastPrinted>
  <dcterms:created xsi:type="dcterms:W3CDTF">2018-12-03T09:08:49Z</dcterms:created>
  <dcterms:modified xsi:type="dcterms:W3CDTF">2019-02-26T02:14:47Z</dcterms:modified>
  <cp:category/>
</cp:coreProperties>
</file>