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Z:\新共有ドライブ\03-02 【決　算】公営企業(公営企業全般含む)\平成３０年度\01 各種照会・回答\310111【　】（分析依頼）H29決算経営比較分析表\05ホームページ掲載\12農業集落排水事業（法非適用）\"/>
    </mc:Choice>
  </mc:AlternateContent>
  <xr:revisionPtr revIDLastSave="0" documentId="13_ncr:1_{55767D5D-56F4-49FE-ACB9-45224BD2BF79}" xr6:coauthVersionLast="40" xr6:coauthVersionMax="40" xr10:uidLastSave="{00000000-0000-0000-0000-000000000000}"/>
  <workbookProtection workbookAlgorithmName="SHA-512" workbookHashValue="00aEWA5yxvtbZO75nnhwgO5ycezLnX1Cib1cNKzuIa4UpU3WmSC0PVSIk7rtUqzjUWQuW+6TiLUY0g05NyEQ1Q==" workbookSaltValue="7BiKKwWjEFHFK0EjC6McpQ=="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E86" i="4"/>
  <c r="AT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<sst xmlns="http://schemas.openxmlformats.org/spreadsheetml/2006/main" count="240" uniqueCount="126">
  <si>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</si>
  <si>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</si>
  <si>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</si>
  <si>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</si>
  <si>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</si>
  <si>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</si>
  <si>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</si>
  <si>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</si>
  <si>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</si>
  <si>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</si>
  <si>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</si>
  <si>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</si>
  <si>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</si>
  <si>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</si>
  <si>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</si>
  <si>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</si>
  <si>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</si>
  <si>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</si>
  <si>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</si>
  <si>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</si>
  <si>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</si>
  <si>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</si>
  <si>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</si>
  <si>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</si>
  <si>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</si>
  <si>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</si>
  <si>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</si>
  <si>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</si>
  <si>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</si>
  <si>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</si>
  <si>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</si>
  <si>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</si>
  <si>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</si>
  <si>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</si>
  <si>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</si>
  <si>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</si>
  <si>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</si>
  <si>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</si>
  <si>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</si>
  <si>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</si>
  <si>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</si>
  <si>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</si>
  <si>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</si>
  <si>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</si>
  <si>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</si>
  <si>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</si>
  <si>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</si>
  <si>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</si>
  <si>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</si>
  <si>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</si>
  <si>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</si>
  <si>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</si>
  <si>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</si>
  <si>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</si>
  <si>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</si>
  <si>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</si>
  <si>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</si>
  <si>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</si>
  <si>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</si>
  <si>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</si>
  <si>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</si>
  <si>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</si>
  <si>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</si>
  <si>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</si>
  <si>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</si>
  <si>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</si>
  <si>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</si>
  <si>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</si>
  <si>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</si>
  <si>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</si>
  <si>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</si>
  <si>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</si>
  <si>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</si>
  <si>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</si>
  <si>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</si>
  <si>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</si>
  <si>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</si>
  <si>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</si>
  <si>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</si>
  <si>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</si>
  <si>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</si>
  <si>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</si>
  <si>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</si>
  <si>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</si>
  <si>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</si>
  <si>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</si>
  <si>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</si>
  <si>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</si>
  <si>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</si>
  <si>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</si>
  <si>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</si>
  <si>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</si>
  <si>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</si>
  <si>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</si>
  <si>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</si>
  <si>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</si>
  <si>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</si>
  <si>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</si>
  <si>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</si>
  <si>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</si>
  <si>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</si>
  <si>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</si>
  <si>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</si>
  <si>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</si>
  <si>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</si>
  <si>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</si>
  <si>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</si>
  <si>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</si>
  <si>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</si>
  <si>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</si>
  <si>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日向市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</si>
  <si>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</si>
  <si>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</si>
  <si>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</si>
  <si>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</si>
  <si>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</si>
  <si>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</si>
  <si>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</si>
  <si>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</si>
  <si>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</si>
  <si>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</si>
  <si>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</si>
  <si>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</si>
  <si>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前年度と比べて使用料収入の増加と汚水処理費の減少により、全体的に改善されています。
　しかし、H30年には公営企業会計への移行（H32.4月）に伴う大きな支出、再来年以降には施設の修繕も行う予定なので、次回以降は例年と比較できないような突出的な数値になることが予想されます。
　このことから、今後も地道に維持管理費の適正な運用をしていくとともに、財源の確保に努めていく必要があると言えます。
　また、H31年度に経営戦略の策定を行い、公表する予定です。</t>
    <rPh sb="1" eb="4">
      <t>ゼンネンド</t>
    </rPh>
    <rPh sb="5" eb="6">
      <t>クラ</t>
    </rPh>
    <rPh sb="8" eb="11">
      <t>シヨウリョウ</t>
    </rPh>
    <rPh sb="11" eb="13">
      <t>シュウニュウ</t>
    </rPh>
    <rPh sb="14" eb="16">
      <t>ゾウカ</t>
    </rPh>
    <rPh sb="17" eb="19">
      <t>オスイ</t>
    </rPh>
    <rPh sb="19" eb="21">
      <t>ショリ</t>
    </rPh>
    <rPh sb="21" eb="22">
      <t>ヒ</t>
    </rPh>
    <rPh sb="23" eb="25">
      <t>ゲンショウ</t>
    </rPh>
    <rPh sb="29" eb="32">
      <t>ゼンタイテキ</t>
    </rPh>
    <rPh sb="51" eb="52">
      <t>ネン</t>
    </rPh>
    <rPh sb="54" eb="56">
      <t>コウエイ</t>
    </rPh>
    <rPh sb="56" eb="58">
      <t>キギョウ</t>
    </rPh>
    <rPh sb="58" eb="60">
      <t>カイケイ</t>
    </rPh>
    <rPh sb="62" eb="64">
      <t>イコウ</t>
    </rPh>
    <rPh sb="70" eb="71">
      <t>ガツ</t>
    </rPh>
    <rPh sb="73" eb="74">
      <t>トモナ</t>
    </rPh>
    <rPh sb="75" eb="76">
      <t>オオ</t>
    </rPh>
    <rPh sb="78" eb="80">
      <t>シシュツ</t>
    </rPh>
    <rPh sb="81" eb="84">
      <t>サライネン</t>
    </rPh>
    <rPh sb="84" eb="86">
      <t>イコウ</t>
    </rPh>
    <rPh sb="88" eb="90">
      <t>シセツ</t>
    </rPh>
    <rPh sb="91" eb="93">
      <t>シュウゼン</t>
    </rPh>
    <rPh sb="94" eb="95">
      <t>オコナ</t>
    </rPh>
    <rPh sb="96" eb="98">
      <t>ヨテイ</t>
    </rPh>
    <rPh sb="102" eb="104">
      <t>ジカイ</t>
    </rPh>
    <rPh sb="104" eb="106">
      <t>イコウ</t>
    </rPh>
    <rPh sb="107" eb="109">
      <t>レイネン</t>
    </rPh>
    <rPh sb="110" eb="112">
      <t>ヒカク</t>
    </rPh>
    <rPh sb="119" eb="121">
      <t>トッシュツ</t>
    </rPh>
    <rPh sb="121" eb="122">
      <t>テキ</t>
    </rPh>
    <rPh sb="123" eb="125">
      <t>スウチ</t>
    </rPh>
    <rPh sb="131" eb="133">
      <t>ヨソウ</t>
    </rPh>
    <rPh sb="147" eb="149">
      <t>コンゴ</t>
    </rPh>
    <rPh sb="150" eb="152">
      <t>ジミチ</t>
    </rPh>
    <rPh sb="153" eb="155">
      <t>イジ</t>
    </rPh>
    <rPh sb="155" eb="157">
      <t>カンリ</t>
    </rPh>
    <rPh sb="157" eb="158">
      <t>ヒ</t>
    </rPh>
    <rPh sb="159" eb="161">
      <t>テキセイ</t>
    </rPh>
    <rPh sb="162" eb="164">
      <t>ウンヨウ</t>
    </rPh>
    <rPh sb="174" eb="176">
      <t>ザイゲン</t>
    </rPh>
    <rPh sb="177" eb="179">
      <t>カクホ</t>
    </rPh>
    <rPh sb="180" eb="181">
      <t>ツト</t>
    </rPh>
    <rPh sb="185" eb="187">
      <t>ヒツヨウ</t>
    </rPh>
    <rPh sb="191" eb="192">
      <t>イ</t>
    </rPh>
    <rPh sb="204" eb="205">
      <t>ネン</t>
    </rPh>
    <rPh sb="205" eb="206">
      <t>ド</t>
    </rPh>
    <rPh sb="207" eb="209">
      <t>ケイエイ</t>
    </rPh>
    <rPh sb="209" eb="211">
      <t>センリャク</t>
    </rPh>
    <rPh sb="212" eb="214">
      <t>サクテイ</t>
    </rPh>
    <rPh sb="215" eb="216">
      <t>オコナ</t>
    </rPh>
    <rPh sb="218" eb="220">
      <t>コウヒョウ</t>
    </rPh>
    <rPh sb="222" eb="224">
      <t>ヨテイ</t>
    </rPh>
    <phoneticPr fontId="4"/>
  </si>
  <si>
    <t>　各施設の老朽化は進んでいますが、今のところ大きな修繕は行っていません。H23年に行った機能診断を基に再来年度に設計をし、長寿命化工事を順次進めていく考えです。</t>
    <rPh sb="1" eb="2">
      <t>カク</t>
    </rPh>
    <rPh sb="2" eb="4">
      <t>シセツ</t>
    </rPh>
    <rPh sb="5" eb="8">
      <t>ロウキュウカ</t>
    </rPh>
    <rPh sb="9" eb="10">
      <t>スス</t>
    </rPh>
    <rPh sb="17" eb="18">
      <t>イマ</t>
    </rPh>
    <rPh sb="22" eb="23">
      <t>オオ</t>
    </rPh>
    <rPh sb="25" eb="27">
      <t>シュウゼン</t>
    </rPh>
    <rPh sb="28" eb="29">
      <t>オコナ</t>
    </rPh>
    <rPh sb="39" eb="40">
      <t>ネン</t>
    </rPh>
    <rPh sb="41" eb="42">
      <t>オコナ</t>
    </rPh>
    <rPh sb="44" eb="46">
      <t>キノウ</t>
    </rPh>
    <rPh sb="46" eb="48">
      <t>シンダン</t>
    </rPh>
    <rPh sb="49" eb="50">
      <t>モト</t>
    </rPh>
    <rPh sb="51" eb="52">
      <t>サイ</t>
    </rPh>
    <rPh sb="52" eb="55">
      <t>ライネンド</t>
    </rPh>
    <rPh sb="53" eb="54">
      <t>ネン</t>
    </rPh>
    <rPh sb="54" eb="55">
      <t>ド</t>
    </rPh>
    <rPh sb="56" eb="58">
      <t>セッケイ</t>
    </rPh>
    <rPh sb="61" eb="64">
      <t>チョウジュミョウ</t>
    </rPh>
    <rPh sb="64" eb="65">
      <t>カ</t>
    </rPh>
    <rPh sb="65" eb="67">
      <t>コウジ</t>
    </rPh>
    <rPh sb="68" eb="70">
      <t>ジュンジ</t>
    </rPh>
    <rPh sb="70" eb="71">
      <t>スス</t>
    </rPh>
    <rPh sb="75" eb="76">
      <t>カンガ</t>
    </rPh>
    <phoneticPr fontId="4"/>
  </si>
  <si>
    <t>　「収益的収支比率」については、H28年度と比べ7％以上増えています。要因としては、総費用や地方債償還金も増えていますが、それ以上に総収益となっている料金収入や繰入金が増加となっていることが挙げられます。今後も、引き続き料金収入の確保に努めていきます。
　「企業債残高対事業規模比率」は、企業債残高の規模を表しており、H28年と比べ横ばいとなっています。現在は、企業債を借りるような大きな修繕等もないため平均値より大きく下回っていますが、今後、老朽化に伴う更新時期が来れば上がっていくものと思われます。
　「経費回収率」は、汚水処理費の減少と使用料の増加が今回の増加に繋がっています。今後も汚水処理費である維持管理費の適正な運用に努めていきます。
　「汚水処理原価」は、年間有収水量があまり変化がないのに対し、汚水処理費の減少により例年より低くなっています。
　「施設利用率」は、H28年と比べ横ばいです。これは、水洗化率が低いことが要因と考えられます。
　「水洗化率」は、H29年度に少し低くなっているのは、接続者の数え方を今回一新し、現状に近い形の数値を基に出しているためです。今後も新規接続を増やしていく必要があります。</t>
    <rPh sb="2" eb="5">
      <t>シュウエキテキ</t>
    </rPh>
    <rPh sb="5" eb="7">
      <t>シュウシ</t>
    </rPh>
    <rPh sb="7" eb="9">
      <t>ヒリツ</t>
    </rPh>
    <rPh sb="19" eb="20">
      <t>ネン</t>
    </rPh>
    <rPh sb="20" eb="21">
      <t>ド</t>
    </rPh>
    <rPh sb="22" eb="23">
      <t>クラ</t>
    </rPh>
    <rPh sb="26" eb="28">
      <t>イジョウ</t>
    </rPh>
    <rPh sb="28" eb="29">
      <t>フ</t>
    </rPh>
    <rPh sb="35" eb="37">
      <t>ヨウイン</t>
    </rPh>
    <rPh sb="42" eb="45">
      <t>ソウヒヨウ</t>
    </rPh>
    <rPh sb="46" eb="48">
      <t>チホウ</t>
    </rPh>
    <rPh sb="48" eb="49">
      <t>サイ</t>
    </rPh>
    <rPh sb="49" eb="51">
      <t>ショウカン</t>
    </rPh>
    <rPh sb="51" eb="52">
      <t>キン</t>
    </rPh>
    <rPh sb="53" eb="54">
      <t>フ</t>
    </rPh>
    <rPh sb="63" eb="65">
      <t>イジョウ</t>
    </rPh>
    <rPh sb="66" eb="67">
      <t>ソウ</t>
    </rPh>
    <rPh sb="67" eb="69">
      <t>シュウエキ</t>
    </rPh>
    <rPh sb="75" eb="77">
      <t>リョウキン</t>
    </rPh>
    <rPh sb="77" eb="79">
      <t>シュウニュウ</t>
    </rPh>
    <rPh sb="80" eb="82">
      <t>クリイレ</t>
    </rPh>
    <rPh sb="82" eb="83">
      <t>キン</t>
    </rPh>
    <rPh sb="84" eb="86">
      <t>ゾウカ</t>
    </rPh>
    <rPh sb="95" eb="96">
      <t>ア</t>
    </rPh>
    <rPh sb="102" eb="104">
      <t>コンゴ</t>
    </rPh>
    <rPh sb="106" eb="107">
      <t>ヒ</t>
    </rPh>
    <rPh sb="108" eb="109">
      <t>ツヅ</t>
    </rPh>
    <rPh sb="110" eb="112">
      <t>リョウキン</t>
    </rPh>
    <rPh sb="112" eb="114">
      <t>シュウニュウ</t>
    </rPh>
    <rPh sb="115" eb="117">
      <t>カクホ</t>
    </rPh>
    <rPh sb="118" eb="119">
      <t>ツト</t>
    </rPh>
    <rPh sb="129" eb="131">
      <t>キギョウ</t>
    </rPh>
    <rPh sb="131" eb="132">
      <t>サイ</t>
    </rPh>
    <rPh sb="132" eb="134">
      <t>ザンダカ</t>
    </rPh>
    <rPh sb="134" eb="135">
      <t>タイ</t>
    </rPh>
    <rPh sb="135" eb="137">
      <t>ジギョウ</t>
    </rPh>
    <rPh sb="137" eb="139">
      <t>キボ</t>
    </rPh>
    <rPh sb="139" eb="141">
      <t>ヒリツ</t>
    </rPh>
    <rPh sb="144" eb="146">
      <t>キギョウ</t>
    </rPh>
    <rPh sb="146" eb="147">
      <t>サイ</t>
    </rPh>
    <rPh sb="147" eb="149">
      <t>ザンダカ</t>
    </rPh>
    <rPh sb="150" eb="152">
      <t>キボ</t>
    </rPh>
    <rPh sb="153" eb="154">
      <t>アラワ</t>
    </rPh>
    <rPh sb="166" eb="167">
      <t>ヨコ</t>
    </rPh>
    <rPh sb="177" eb="179">
      <t>ゲンザイ</t>
    </rPh>
    <rPh sb="181" eb="183">
      <t>キギョウ</t>
    </rPh>
    <rPh sb="183" eb="184">
      <t>サイ</t>
    </rPh>
    <rPh sb="185" eb="186">
      <t>カ</t>
    </rPh>
    <rPh sb="191" eb="192">
      <t>オオ</t>
    </rPh>
    <rPh sb="194" eb="196">
      <t>シュウゼン</t>
    </rPh>
    <rPh sb="196" eb="197">
      <t>トウ</t>
    </rPh>
    <rPh sb="202" eb="205">
      <t>ヘイキンチ</t>
    </rPh>
    <rPh sb="207" eb="208">
      <t>オオ</t>
    </rPh>
    <rPh sb="210" eb="212">
      <t>シタマワ</t>
    </rPh>
    <rPh sb="219" eb="221">
      <t>コンゴ</t>
    </rPh>
    <rPh sb="222" eb="225">
      <t>ロウキュウカ</t>
    </rPh>
    <rPh sb="226" eb="227">
      <t>トモナ</t>
    </rPh>
    <rPh sb="228" eb="230">
      <t>コウシン</t>
    </rPh>
    <rPh sb="230" eb="232">
      <t>ジキ</t>
    </rPh>
    <rPh sb="233" eb="234">
      <t>ク</t>
    </rPh>
    <rPh sb="236" eb="237">
      <t>ア</t>
    </rPh>
    <rPh sb="245" eb="246">
      <t>オモ</t>
    </rPh>
    <rPh sb="254" eb="256">
      <t>ケイヒ</t>
    </rPh>
    <rPh sb="256" eb="258">
      <t>カイシュウ</t>
    </rPh>
    <rPh sb="258" eb="259">
      <t>リツ</t>
    </rPh>
    <rPh sb="262" eb="264">
      <t>オスイ</t>
    </rPh>
    <rPh sb="264" eb="266">
      <t>ショリ</t>
    </rPh>
    <rPh sb="266" eb="267">
      <t>ヒ</t>
    </rPh>
    <rPh sb="268" eb="270">
      <t>ゲンショウ</t>
    </rPh>
    <rPh sb="271" eb="274">
      <t>シヨウリョウ</t>
    </rPh>
    <rPh sb="275" eb="277">
      <t>ゾウカ</t>
    </rPh>
    <rPh sb="278" eb="280">
      <t>コンカイ</t>
    </rPh>
    <rPh sb="281" eb="283">
      <t>ゾウカ</t>
    </rPh>
    <rPh sb="284" eb="285">
      <t>ツナ</t>
    </rPh>
    <rPh sb="292" eb="294">
      <t>コンゴ</t>
    </rPh>
    <rPh sb="295" eb="297">
      <t>オスイ</t>
    </rPh>
    <rPh sb="297" eb="299">
      <t>ショリ</t>
    </rPh>
    <rPh sb="299" eb="300">
      <t>ヒ</t>
    </rPh>
    <rPh sb="303" eb="305">
      <t>イジ</t>
    </rPh>
    <rPh sb="305" eb="307">
      <t>カンリ</t>
    </rPh>
    <rPh sb="307" eb="308">
      <t>ヒ</t>
    </rPh>
    <rPh sb="309" eb="311">
      <t>テキセイ</t>
    </rPh>
    <rPh sb="312" eb="314">
      <t>ウンヨウ</t>
    </rPh>
    <rPh sb="315" eb="316">
      <t>ツト</t>
    </rPh>
    <rPh sb="326" eb="328">
      <t>オスイ</t>
    </rPh>
    <rPh sb="328" eb="330">
      <t>ショリ</t>
    </rPh>
    <rPh sb="330" eb="332">
      <t>ゲンカ</t>
    </rPh>
    <rPh sb="335" eb="337">
      <t>ネンカン</t>
    </rPh>
    <rPh sb="337" eb="339">
      <t>ユウシュウ</t>
    </rPh>
    <rPh sb="339" eb="341">
      <t>スイリョウ</t>
    </rPh>
    <rPh sb="345" eb="347">
      <t>ヘンカ</t>
    </rPh>
    <rPh sb="352" eb="353">
      <t>タイ</t>
    </rPh>
    <rPh sb="355" eb="357">
      <t>オスイ</t>
    </rPh>
    <rPh sb="357" eb="359">
      <t>ショリ</t>
    </rPh>
    <rPh sb="359" eb="360">
      <t>ヒ</t>
    </rPh>
    <rPh sb="366" eb="368">
      <t>レイネン</t>
    </rPh>
    <rPh sb="370" eb="371">
      <t>ヒク</t>
    </rPh>
    <rPh sb="382" eb="384">
      <t>シセツ</t>
    </rPh>
    <rPh sb="384" eb="387">
      <t>リヨウリツ</t>
    </rPh>
    <rPh sb="393" eb="394">
      <t>ネン</t>
    </rPh>
    <rPh sb="395" eb="396">
      <t>クラ</t>
    </rPh>
    <rPh sb="397" eb="398">
      <t>ヨコ</t>
    </rPh>
    <rPh sb="407" eb="410">
      <t>スイセンカ</t>
    </rPh>
    <rPh sb="410" eb="411">
      <t>リツ</t>
    </rPh>
    <rPh sb="412" eb="413">
      <t>ヒク</t>
    </rPh>
    <rPh sb="417" eb="419">
      <t>ヨウイン</t>
    </rPh>
    <rPh sb="420" eb="421">
      <t>カンガ</t>
    </rPh>
    <rPh sb="430" eb="433">
      <t>スイセンカ</t>
    </rPh>
    <rPh sb="433" eb="434">
      <t>リツ</t>
    </rPh>
    <rPh sb="440" eb="441">
      <t>ネン</t>
    </rPh>
    <rPh sb="441" eb="442">
      <t>ド</t>
    </rPh>
    <rPh sb="443" eb="444">
      <t>スコ</t>
    </rPh>
    <rPh sb="445" eb="446">
      <t>ヒク</t>
    </rPh>
    <rPh sb="455" eb="457">
      <t>セツゾク</t>
    </rPh>
    <rPh sb="457" eb="458">
      <t>シャ</t>
    </rPh>
    <rPh sb="459" eb="460">
      <t>カゾ</t>
    </rPh>
    <rPh sb="461" eb="462">
      <t>カタ</t>
    </rPh>
    <rPh sb="463" eb="465">
      <t>コンカイ</t>
    </rPh>
    <rPh sb="465" eb="467">
      <t>イッシン</t>
    </rPh>
    <rPh sb="469" eb="471">
      <t>ゲンジョウ</t>
    </rPh>
    <rPh sb="472" eb="473">
      <t>チカ</t>
    </rPh>
    <rPh sb="474" eb="475">
      <t>カタチ</t>
    </rPh>
    <rPh sb="476" eb="478">
      <t>スウチ</t>
    </rPh>
    <rPh sb="479" eb="480">
      <t>モト</t>
    </rPh>
    <rPh sb="481" eb="482">
      <t>ダ</t>
    </rPh>
    <rPh sb="491" eb="493">
      <t>コンゴ</t>
    </rPh>
    <rPh sb="494" eb="496">
      <t>シンキ</t>
    </rPh>
    <rPh sb="496" eb="498">
      <t>セツゾク</t>
    </rPh>
    <rPh sb="499" eb="500">
      <t>フ</t>
    </rPh>
    <rPh sb="505" eb="50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</si>
</sst>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7A-46F2-A420-29BD725534DD}"/>
            </c:ext>
          </c:extLst>
        </c:ser>
        <c:dLbls>
          <c:showLegendKey val="0"/>
          <c:showVal val="0"/>
          <c:showCatName val="0"/>
          <c:showSerName val="0"/>
          <c:showPercent val="0"/>
          <c:showBubbleSize val="0"/>
        </c:dLbls>
        <c:gapWidth val="150"/>
        <c:axId val="98990720"/>
        <c:axId val="9901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0.01</c:v>
                </c:pt>
                <c:pt idx="3">
                  <c:v>2.0499999999999998</c:v>
                </c:pt>
                <c:pt idx="4">
                  <c:v>0.01</c:v>
                </c:pt>
              </c:numCache>
            </c:numRef>
          </c:val>
          <c:smooth val="0"/>
          <c:extLst>
            <c:ext xmlns:c16="http://schemas.microsoft.com/office/drawing/2014/chart" uri="{C3380CC4-5D6E-409C-BE32-E72D297353CC}">
              <c16:uniqueId val="{00000001-167A-46F2-A420-29BD725534DD}"/>
            </c:ext>
          </c:extLst>
        </c:ser>
        <c:dLbls>
          <c:showLegendKey val="0"/>
          <c:showVal val="0"/>
          <c:showCatName val="0"/>
          <c:showSerName val="0"/>
          <c:showPercent val="0"/>
          <c:showBubbleSize val="0"/>
        </c:dLbls>
        <c:marker val="1"/>
        <c:smooth val="0"/>
        <c:axId val="98990720"/>
        <c:axId val="99013376"/>
      </c:lineChart>
      <c:dateAx>
        <c:axId val="98990720"/>
        <c:scaling>
          <c:orientation val="minMax"/>
        </c:scaling>
        <c:delete val="1"/>
        <c:axPos val="b"/>
        <c:numFmt formatCode="ge" sourceLinked="1"/>
        <c:majorTickMark val="none"/>
        <c:minorTickMark val="none"/>
        <c:tickLblPos val="none"/>
        <c:crossAx val="99013376"/>
        <c:crosses val="autoZero"/>
        <c:auto val="1"/>
        <c:lblOffset val="100"/>
        <c:baseTimeUnit val="years"/>
      </c:dateAx>
      <c:valAx>
        <c:axId val="9901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9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46.87</c:v>
                </c:pt>
                <c:pt idx="1">
                  <c:v>47.49</c:v>
                </c:pt>
                <c:pt idx="2">
                  <c:v>46.74</c:v>
                </c:pt>
                <c:pt idx="3">
                  <c:v>48.25</c:v>
                </c:pt>
                <c:pt idx="4">
                  <c:v>48.38</c:v>
                </c:pt>
              </c:numCache>
            </c:numRef>
          </c:val>
          <c:extLst>
            <c:ext xmlns:c16="http://schemas.microsoft.com/office/drawing/2014/chart" uri="{C3380CC4-5D6E-409C-BE32-E72D297353CC}">
              <c16:uniqueId val="{00000000-D118-4FF7-8DDE-8227F0C187D6}"/>
            </c:ext>
          </c:extLst>
        </c:ser>
        <c:dLbls>
          <c:showLegendKey val="0"/>
          <c:showVal val="0"/>
          <c:showCatName val="0"/>
          <c:showSerName val="0"/>
          <c:showPercent val="0"/>
          <c:showBubbleSize val="0"/>
        </c:dLbls>
        <c:gapWidth val="150"/>
        <c:axId val="99879552"/>
        <c:axId val="9988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53.24</c:v>
                </c:pt>
                <c:pt idx="2">
                  <c:v>52.31</c:v>
                </c:pt>
                <c:pt idx="3">
                  <c:v>60.65</c:v>
                </c:pt>
                <c:pt idx="4">
                  <c:v>51.75</c:v>
                </c:pt>
              </c:numCache>
            </c:numRef>
          </c:val>
          <c:smooth val="0"/>
          <c:extLst>
            <c:ext xmlns:c16="http://schemas.microsoft.com/office/drawing/2014/chart" uri="{C3380CC4-5D6E-409C-BE32-E72D297353CC}">
              <c16:uniqueId val="{00000001-D118-4FF7-8DDE-8227F0C187D6}"/>
            </c:ext>
          </c:extLst>
        </c:ser>
        <c:dLbls>
          <c:showLegendKey val="0"/>
          <c:showVal val="0"/>
          <c:showCatName val="0"/>
          <c:showSerName val="0"/>
          <c:showPercent val="0"/>
          <c:showBubbleSize val="0"/>
        </c:dLbls>
        <c:marker val="1"/>
        <c:smooth val="0"/>
        <c:axId val="99879552"/>
        <c:axId val="99885824"/>
      </c:lineChart>
      <c:dateAx>
        <c:axId val="99879552"/>
        <c:scaling>
          <c:orientation val="minMax"/>
        </c:scaling>
        <c:delete val="1"/>
        <c:axPos val="b"/>
        <c:numFmt formatCode="ge" sourceLinked="1"/>
        <c:majorTickMark val="none"/>
        <c:minorTickMark val="none"/>
        <c:tickLblPos val="none"/>
        <c:crossAx val="99885824"/>
        <c:crosses val="autoZero"/>
        <c:auto val="1"/>
        <c:lblOffset val="100"/>
        <c:baseTimeUnit val="years"/>
      </c:dateAx>
      <c:valAx>
        <c:axId val="9988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7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83.46</c:v>
                </c:pt>
                <c:pt idx="1">
                  <c:v>85.93</c:v>
                </c:pt>
                <c:pt idx="2">
                  <c:v>87.28</c:v>
                </c:pt>
                <c:pt idx="3">
                  <c:v>88.02</c:v>
                </c:pt>
                <c:pt idx="4">
                  <c:v>82.39</c:v>
                </c:pt>
              </c:numCache>
            </c:numRef>
          </c:val>
          <c:extLst>
            <c:ext xmlns:c16="http://schemas.microsoft.com/office/drawing/2014/chart" uri="{C3380CC4-5D6E-409C-BE32-E72D297353CC}">
              <c16:uniqueId val="{00000000-56EA-44DE-81D8-041A07ACF097}"/>
            </c:ext>
          </c:extLst>
        </c:ser>
        <c:dLbls>
          <c:showLegendKey val="0"/>
          <c:showVal val="0"/>
          <c:showCatName val="0"/>
          <c:showSerName val="0"/>
          <c:showPercent val="0"/>
          <c:showBubbleSize val="0"/>
        </c:dLbls>
        <c:gapWidth val="150"/>
        <c:axId val="99924992"/>
        <c:axId val="9993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84.07</c:v>
                </c:pt>
                <c:pt idx="2">
                  <c:v>84.32</c:v>
                </c:pt>
                <c:pt idx="3">
                  <c:v>84.58</c:v>
                </c:pt>
                <c:pt idx="4">
                  <c:v>84.84</c:v>
                </c:pt>
              </c:numCache>
            </c:numRef>
          </c:val>
          <c:smooth val="0"/>
          <c:extLst>
            <c:ext xmlns:c16="http://schemas.microsoft.com/office/drawing/2014/chart" uri="{C3380CC4-5D6E-409C-BE32-E72D297353CC}">
              <c16:uniqueId val="{00000001-56EA-44DE-81D8-041A07ACF097}"/>
            </c:ext>
          </c:extLst>
        </c:ser>
        <c:dLbls>
          <c:showLegendKey val="0"/>
          <c:showVal val="0"/>
          <c:showCatName val="0"/>
          <c:showSerName val="0"/>
          <c:showPercent val="0"/>
          <c:showBubbleSize val="0"/>
        </c:dLbls>
        <c:marker val="1"/>
        <c:smooth val="0"/>
        <c:axId val="99924992"/>
        <c:axId val="99931264"/>
      </c:lineChart>
      <c:dateAx>
        <c:axId val="99924992"/>
        <c:scaling>
          <c:orientation val="minMax"/>
        </c:scaling>
        <c:delete val="1"/>
        <c:axPos val="b"/>
        <c:numFmt formatCode="ge" sourceLinked="1"/>
        <c:majorTickMark val="none"/>
        <c:minorTickMark val="none"/>
        <c:tickLblPos val="none"/>
        <c:crossAx val="99931264"/>
        <c:crosses val="autoZero"/>
        <c:auto val="1"/>
        <c:lblOffset val="100"/>
        <c:baseTimeUnit val="years"/>
      </c:dateAx>
      <c:valAx>
        <c:axId val="9993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2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73.63</c:v>
                </c:pt>
                <c:pt idx="1">
                  <c:v>78.16</c:v>
                </c:pt>
                <c:pt idx="2">
                  <c:v>76.12</c:v>
                </c:pt>
                <c:pt idx="3">
                  <c:v>76.13</c:v>
                </c:pt>
                <c:pt idx="4">
                  <c:v>83.41</c:v>
                </c:pt>
              </c:numCache>
            </c:numRef>
          </c:val>
          <c:extLst>
            <c:ext xmlns:c16="http://schemas.microsoft.com/office/drawing/2014/chart" uri="{C3380CC4-5D6E-409C-BE32-E72D297353CC}">
              <c16:uniqueId val="{00000000-6BC3-45A3-AF79-DCE9434A7167}"/>
            </c:ext>
          </c:extLst>
        </c:ser>
        <c:dLbls>
          <c:showLegendKey val="0"/>
          <c:showVal val="0"/>
          <c:showCatName val="0"/>
          <c:showSerName val="0"/>
          <c:showPercent val="0"/>
          <c:showBubbleSize val="0"/>
        </c:dLbls>
        <c:gapWidth val="150"/>
        <c:axId val="99167232"/>
        <c:axId val="9917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C3-45A3-AF79-DCE9434A7167}"/>
            </c:ext>
          </c:extLst>
        </c:ser>
        <c:dLbls>
          <c:showLegendKey val="0"/>
          <c:showVal val="0"/>
          <c:showCatName val="0"/>
          <c:showSerName val="0"/>
          <c:showPercent val="0"/>
          <c:showBubbleSize val="0"/>
        </c:dLbls>
        <c:marker val="1"/>
        <c:smooth val="0"/>
        <c:axId val="99167232"/>
        <c:axId val="99177600"/>
      </c:lineChart>
      <c:dateAx>
        <c:axId val="99167232"/>
        <c:scaling>
          <c:orientation val="minMax"/>
        </c:scaling>
        <c:delete val="1"/>
        <c:axPos val="b"/>
        <c:numFmt formatCode="ge" sourceLinked="1"/>
        <c:majorTickMark val="none"/>
        <c:minorTickMark val="none"/>
        <c:tickLblPos val="none"/>
        <c:crossAx val="99177600"/>
        <c:crosses val="autoZero"/>
        <c:auto val="1"/>
        <c:lblOffset val="100"/>
        <c:baseTimeUnit val="years"/>
      </c:dateAx>
      <c:valAx>
        <c:axId val="9917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6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FE-4726-B2C9-E5A66B72E0ED}"/>
            </c:ext>
          </c:extLst>
        </c:ser>
        <c:dLbls>
          <c:showLegendKey val="0"/>
          <c:showVal val="0"/>
          <c:showCatName val="0"/>
          <c:showSerName val="0"/>
          <c:showPercent val="0"/>
          <c:showBubbleSize val="0"/>
        </c:dLbls>
        <c:gapWidth val="150"/>
        <c:axId val="99192192"/>
        <c:axId val="9921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FE-4726-B2C9-E5A66B72E0ED}"/>
            </c:ext>
          </c:extLst>
        </c:ser>
        <c:dLbls>
          <c:showLegendKey val="0"/>
          <c:showVal val="0"/>
          <c:showCatName val="0"/>
          <c:showSerName val="0"/>
          <c:showPercent val="0"/>
          <c:showBubbleSize val="0"/>
        </c:dLbls>
        <c:marker val="1"/>
        <c:smooth val="0"/>
        <c:axId val="99192192"/>
        <c:axId val="99218944"/>
      </c:lineChart>
      <c:dateAx>
        <c:axId val="99192192"/>
        <c:scaling>
          <c:orientation val="minMax"/>
        </c:scaling>
        <c:delete val="1"/>
        <c:axPos val="b"/>
        <c:numFmt formatCode="ge" sourceLinked="1"/>
        <c:majorTickMark val="none"/>
        <c:minorTickMark val="none"/>
        <c:tickLblPos val="none"/>
        <c:crossAx val="99218944"/>
        <c:crosses val="autoZero"/>
        <c:auto val="1"/>
        <c:lblOffset val="100"/>
        <c:baseTimeUnit val="years"/>
      </c:dateAx>
      <c:valAx>
        <c:axId val="9921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9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8C-490C-92A0-893D916931C7}"/>
            </c:ext>
          </c:extLst>
        </c:ser>
        <c:dLbls>
          <c:showLegendKey val="0"/>
          <c:showVal val="0"/>
          <c:showCatName val="0"/>
          <c:showSerName val="0"/>
          <c:showPercent val="0"/>
          <c:showBubbleSize val="0"/>
        </c:dLbls>
        <c:gapWidth val="150"/>
        <c:axId val="99258368"/>
        <c:axId val="9926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8C-490C-92A0-893D916931C7}"/>
            </c:ext>
          </c:extLst>
        </c:ser>
        <c:dLbls>
          <c:showLegendKey val="0"/>
          <c:showVal val="0"/>
          <c:showCatName val="0"/>
          <c:showSerName val="0"/>
          <c:showPercent val="0"/>
          <c:showBubbleSize val="0"/>
        </c:dLbls>
        <c:marker val="1"/>
        <c:smooth val="0"/>
        <c:axId val="99258368"/>
        <c:axId val="99260288"/>
      </c:lineChart>
      <c:dateAx>
        <c:axId val="99258368"/>
        <c:scaling>
          <c:orientation val="minMax"/>
        </c:scaling>
        <c:delete val="1"/>
        <c:axPos val="b"/>
        <c:numFmt formatCode="ge" sourceLinked="1"/>
        <c:majorTickMark val="none"/>
        <c:minorTickMark val="none"/>
        <c:tickLblPos val="none"/>
        <c:crossAx val="99260288"/>
        <c:crosses val="autoZero"/>
        <c:auto val="1"/>
        <c:lblOffset val="100"/>
        <c:baseTimeUnit val="years"/>
      </c:dateAx>
      <c:valAx>
        <c:axId val="9926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5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DE-43D0-8536-E5CFA62949D4}"/>
            </c:ext>
          </c:extLst>
        </c:ser>
        <c:dLbls>
          <c:showLegendKey val="0"/>
          <c:showVal val="0"/>
          <c:showCatName val="0"/>
          <c:showSerName val="0"/>
          <c:showPercent val="0"/>
          <c:showBubbleSize val="0"/>
        </c:dLbls>
        <c:gapWidth val="150"/>
        <c:axId val="99645696"/>
        <c:axId val="9964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DE-43D0-8536-E5CFA62949D4}"/>
            </c:ext>
          </c:extLst>
        </c:ser>
        <c:dLbls>
          <c:showLegendKey val="0"/>
          <c:showVal val="0"/>
          <c:showCatName val="0"/>
          <c:showSerName val="0"/>
          <c:showPercent val="0"/>
          <c:showBubbleSize val="0"/>
        </c:dLbls>
        <c:marker val="1"/>
        <c:smooth val="0"/>
        <c:axId val="99645696"/>
        <c:axId val="99647872"/>
      </c:lineChart>
      <c:dateAx>
        <c:axId val="99645696"/>
        <c:scaling>
          <c:orientation val="minMax"/>
        </c:scaling>
        <c:delete val="1"/>
        <c:axPos val="b"/>
        <c:numFmt formatCode="ge" sourceLinked="1"/>
        <c:majorTickMark val="none"/>
        <c:minorTickMark val="none"/>
        <c:tickLblPos val="none"/>
        <c:crossAx val="99647872"/>
        <c:crosses val="autoZero"/>
        <c:auto val="1"/>
        <c:lblOffset val="100"/>
        <c:baseTimeUnit val="years"/>
      </c:dateAx>
      <c:valAx>
        <c:axId val="9964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4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04-4944-B5D2-BEF95C91EFE6}"/>
            </c:ext>
          </c:extLst>
        </c:ser>
        <c:dLbls>
          <c:showLegendKey val="0"/>
          <c:showVal val="0"/>
          <c:showCatName val="0"/>
          <c:showSerName val="0"/>
          <c:showPercent val="0"/>
          <c:showBubbleSize val="0"/>
        </c:dLbls>
        <c:gapWidth val="150"/>
        <c:axId val="99675136"/>
        <c:axId val="9968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04-4944-B5D2-BEF95C91EFE6}"/>
            </c:ext>
          </c:extLst>
        </c:ser>
        <c:dLbls>
          <c:showLegendKey val="0"/>
          <c:showVal val="0"/>
          <c:showCatName val="0"/>
          <c:showSerName val="0"/>
          <c:showPercent val="0"/>
          <c:showBubbleSize val="0"/>
        </c:dLbls>
        <c:marker val="1"/>
        <c:smooth val="0"/>
        <c:axId val="99675136"/>
        <c:axId val="99681408"/>
      </c:lineChart>
      <c:dateAx>
        <c:axId val="99675136"/>
        <c:scaling>
          <c:orientation val="minMax"/>
        </c:scaling>
        <c:delete val="1"/>
        <c:axPos val="b"/>
        <c:numFmt formatCode="ge" sourceLinked="1"/>
        <c:majorTickMark val="none"/>
        <c:minorTickMark val="none"/>
        <c:tickLblPos val="none"/>
        <c:crossAx val="99681408"/>
        <c:crosses val="autoZero"/>
        <c:auto val="1"/>
        <c:lblOffset val="100"/>
        <c:baseTimeUnit val="years"/>
      </c:dateAx>
      <c:valAx>
        <c:axId val="9968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7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809.39</c:v>
                </c:pt>
                <c:pt idx="1">
                  <c:v>633.36</c:v>
                </c:pt>
                <c:pt idx="2">
                  <c:v>628.29</c:v>
                </c:pt>
                <c:pt idx="3">
                  <c:v>528.96</c:v>
                </c:pt>
                <c:pt idx="4">
                  <c:v>567.02</c:v>
                </c:pt>
              </c:numCache>
            </c:numRef>
          </c:val>
          <c:extLst>
            <c:ext xmlns:c16="http://schemas.microsoft.com/office/drawing/2014/chart" uri="{C3380CC4-5D6E-409C-BE32-E72D297353CC}">
              <c16:uniqueId val="{00000000-1F7E-4863-BEE4-DDD8AB39D412}"/>
            </c:ext>
          </c:extLst>
        </c:ser>
        <c:dLbls>
          <c:showLegendKey val="0"/>
          <c:showVal val="0"/>
          <c:showCatName val="0"/>
          <c:showSerName val="0"/>
          <c:showPercent val="0"/>
          <c:showBubbleSize val="0"/>
        </c:dLbls>
        <c:gapWidth val="150"/>
        <c:axId val="99714944"/>
        <c:axId val="9972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1044.8</c:v>
                </c:pt>
                <c:pt idx="2">
                  <c:v>1081.8</c:v>
                </c:pt>
                <c:pt idx="3">
                  <c:v>974.93</c:v>
                </c:pt>
                <c:pt idx="4">
                  <c:v>855.8</c:v>
                </c:pt>
              </c:numCache>
            </c:numRef>
          </c:val>
          <c:smooth val="0"/>
          <c:extLst>
            <c:ext xmlns:c16="http://schemas.microsoft.com/office/drawing/2014/chart" uri="{C3380CC4-5D6E-409C-BE32-E72D297353CC}">
              <c16:uniqueId val="{00000001-1F7E-4863-BEE4-DDD8AB39D412}"/>
            </c:ext>
          </c:extLst>
        </c:ser>
        <c:dLbls>
          <c:showLegendKey val="0"/>
          <c:showVal val="0"/>
          <c:showCatName val="0"/>
          <c:showSerName val="0"/>
          <c:showPercent val="0"/>
          <c:showBubbleSize val="0"/>
        </c:dLbls>
        <c:marker val="1"/>
        <c:smooth val="0"/>
        <c:axId val="99714944"/>
        <c:axId val="99721216"/>
      </c:lineChart>
      <c:dateAx>
        <c:axId val="99714944"/>
        <c:scaling>
          <c:orientation val="minMax"/>
        </c:scaling>
        <c:delete val="1"/>
        <c:axPos val="b"/>
        <c:numFmt formatCode="ge" sourceLinked="1"/>
        <c:majorTickMark val="none"/>
        <c:minorTickMark val="none"/>
        <c:tickLblPos val="none"/>
        <c:crossAx val="99721216"/>
        <c:crosses val="autoZero"/>
        <c:auto val="1"/>
        <c:lblOffset val="100"/>
        <c:baseTimeUnit val="years"/>
      </c:dateAx>
      <c:valAx>
        <c:axId val="9972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1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59.41</c:v>
                </c:pt>
                <c:pt idx="1">
                  <c:v>64.319999999999993</c:v>
                </c:pt>
                <c:pt idx="2">
                  <c:v>62.68</c:v>
                </c:pt>
                <c:pt idx="3">
                  <c:v>67.430000000000007</c:v>
                </c:pt>
                <c:pt idx="4">
                  <c:v>89.38</c:v>
                </c:pt>
              </c:numCache>
            </c:numRef>
          </c:val>
          <c:extLst>
            <c:ext xmlns:c16="http://schemas.microsoft.com/office/drawing/2014/chart" uri="{C3380CC4-5D6E-409C-BE32-E72D297353CC}">
              <c16:uniqueId val="{00000000-8CCA-4987-AE04-91F18E20C0A1}"/>
            </c:ext>
          </c:extLst>
        </c:ser>
        <c:dLbls>
          <c:showLegendKey val="0"/>
          <c:showVal val="0"/>
          <c:showCatName val="0"/>
          <c:showSerName val="0"/>
          <c:showPercent val="0"/>
          <c:showBubbleSize val="0"/>
        </c:dLbls>
        <c:gapWidth val="150"/>
        <c:axId val="99748096"/>
        <c:axId val="9975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50.82</c:v>
                </c:pt>
                <c:pt idx="2">
                  <c:v>52.19</c:v>
                </c:pt>
                <c:pt idx="3">
                  <c:v>55.32</c:v>
                </c:pt>
                <c:pt idx="4">
                  <c:v>59.8</c:v>
                </c:pt>
              </c:numCache>
            </c:numRef>
          </c:val>
          <c:smooth val="0"/>
          <c:extLst>
            <c:ext xmlns:c16="http://schemas.microsoft.com/office/drawing/2014/chart" uri="{C3380CC4-5D6E-409C-BE32-E72D297353CC}">
              <c16:uniqueId val="{00000001-8CCA-4987-AE04-91F18E20C0A1}"/>
            </c:ext>
          </c:extLst>
        </c:ser>
        <c:dLbls>
          <c:showLegendKey val="0"/>
          <c:showVal val="0"/>
          <c:showCatName val="0"/>
          <c:showSerName val="0"/>
          <c:showPercent val="0"/>
          <c:showBubbleSize val="0"/>
        </c:dLbls>
        <c:marker val="1"/>
        <c:smooth val="0"/>
        <c:axId val="99748096"/>
        <c:axId val="99758464"/>
      </c:lineChart>
      <c:dateAx>
        <c:axId val="99748096"/>
        <c:scaling>
          <c:orientation val="minMax"/>
        </c:scaling>
        <c:delete val="1"/>
        <c:axPos val="b"/>
        <c:numFmt formatCode="ge" sourceLinked="1"/>
        <c:majorTickMark val="none"/>
        <c:minorTickMark val="none"/>
        <c:tickLblPos val="none"/>
        <c:crossAx val="99758464"/>
        <c:crosses val="autoZero"/>
        <c:auto val="1"/>
        <c:lblOffset val="100"/>
        <c:baseTimeUnit val="years"/>
      </c:dateAx>
      <c:valAx>
        <c:axId val="9975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4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217.43</c:v>
                </c:pt>
                <c:pt idx="1">
                  <c:v>200.09</c:v>
                </c:pt>
                <c:pt idx="2">
                  <c:v>205.02</c:v>
                </c:pt>
                <c:pt idx="3">
                  <c:v>200.54</c:v>
                </c:pt>
                <c:pt idx="4">
                  <c:v>150.62</c:v>
                </c:pt>
              </c:numCache>
            </c:numRef>
          </c:val>
          <c:extLst>
            <c:ext xmlns:c16="http://schemas.microsoft.com/office/drawing/2014/chart" uri="{C3380CC4-5D6E-409C-BE32-E72D297353CC}">
              <c16:uniqueId val="{00000000-2903-4F53-B89C-018A07930584}"/>
            </c:ext>
          </c:extLst>
        </c:ser>
        <c:dLbls>
          <c:showLegendKey val="0"/>
          <c:showVal val="0"/>
          <c:showCatName val="0"/>
          <c:showSerName val="0"/>
          <c:showPercent val="0"/>
          <c:showBubbleSize val="0"/>
        </c:dLbls>
        <c:gapWidth val="150"/>
        <c:axId val="99789440"/>
        <c:axId val="997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300.52</c:v>
                </c:pt>
                <c:pt idx="2">
                  <c:v>296.14</c:v>
                </c:pt>
                <c:pt idx="3">
                  <c:v>283.17</c:v>
                </c:pt>
                <c:pt idx="4">
                  <c:v>263.76</c:v>
                </c:pt>
              </c:numCache>
            </c:numRef>
          </c:val>
          <c:smooth val="0"/>
          <c:extLst>
            <c:ext xmlns:c16="http://schemas.microsoft.com/office/drawing/2014/chart" uri="{C3380CC4-5D6E-409C-BE32-E72D297353CC}">
              <c16:uniqueId val="{00000001-2903-4F53-B89C-018A07930584}"/>
            </c:ext>
          </c:extLst>
        </c:ser>
        <c:dLbls>
          <c:showLegendKey val="0"/>
          <c:showVal val="0"/>
          <c:showCatName val="0"/>
          <c:showSerName val="0"/>
          <c:showPercent val="0"/>
          <c:showBubbleSize val="0"/>
        </c:dLbls>
        <c:marker val="1"/>
        <c:smooth val="0"/>
        <c:axId val="99789440"/>
        <c:axId val="99795712"/>
      </c:lineChart>
      <c:dateAx>
        <c:axId val="99789440"/>
        <c:scaling>
          <c:orientation val="minMax"/>
        </c:scaling>
        <c:delete val="1"/>
        <c:axPos val="b"/>
        <c:numFmt formatCode="ge" sourceLinked="1"/>
        <c:majorTickMark val="none"/>
        <c:minorTickMark val="none"/>
        <c:tickLblPos val="none"/>
        <c:crossAx val="99795712"/>
        <c:crosses val="autoZero"/>
        <c:auto val="1"/>
        <c:lblOffset val="100"/>
        <c:baseTimeUnit val="years"/>
      </c:dateAx>
      <c:valAx>
        <c:axId val="997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8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N1" zoomScale="85" zoomScaleNormal="85" workbookViewId="0">
      <selection activeCell="CF26" sqref="CF2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宮崎県　日向市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62310</v>
      </c>
      <c r="AM8" s="66"/>
      <c r="AN8" s="66"/>
      <c r="AO8" s="66"/>
      <c r="AP8" s="66"/>
      <c r="AQ8" s="66"/>
      <c r="AR8" s="66"/>
      <c r="AS8" s="66"/>
      <c r="AT8" s="65">
        <f>データ!T6</f>
        <v>336.94</v>
      </c>
      <c r="AU8" s="65"/>
      <c r="AV8" s="65"/>
      <c r="AW8" s="65"/>
      <c r="AX8" s="65"/>
      <c r="AY8" s="65"/>
      <c r="AZ8" s="65"/>
      <c r="BA8" s="65"/>
      <c r="BB8" s="65">
        <f>データ!U6</f>
        <v>184.93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2">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2">
      <c r="A10" s="2"/>
      <c r="B10" s="65" t="str">
        <f>データ!N6</f>
        <v>-</v>
      </c>
      <c r="C10" s="65"/>
      <c r="D10" s="65"/>
      <c r="E10" s="65"/>
      <c r="F10" s="65"/>
      <c r="G10" s="65"/>
      <c r="H10" s="65"/>
      <c r="I10" s="65" t="str">
        <f>データ!O6</f>
        <v>該当数値なし</v>
      </c>
      <c r="J10" s="65"/>
      <c r="K10" s="65"/>
      <c r="L10" s="65"/>
      <c r="M10" s="65"/>
      <c r="N10" s="65"/>
      <c r="O10" s="65"/>
      <c r="P10" s="65">
        <f>データ!P6</f>
        <v>4.4000000000000004</v>
      </c>
      <c r="Q10" s="65"/>
      <c r="R10" s="65"/>
      <c r="S10" s="65"/>
      <c r="T10" s="65"/>
      <c r="U10" s="65"/>
      <c r="V10" s="65"/>
      <c r="W10" s="65">
        <f>データ!Q6</f>
        <v>100</v>
      </c>
      <c r="X10" s="65"/>
      <c r="Y10" s="65"/>
      <c r="Z10" s="65"/>
      <c r="AA10" s="65"/>
      <c r="AB10" s="65"/>
      <c r="AC10" s="65"/>
      <c r="AD10" s="66">
        <f>データ!R6</f>
        <v>2700</v>
      </c>
      <c r="AE10" s="66"/>
      <c r="AF10" s="66"/>
      <c r="AG10" s="66"/>
      <c r="AH10" s="66"/>
      <c r="AI10" s="66"/>
      <c r="AJ10" s="66"/>
      <c r="AK10" s="2"/>
      <c r="AL10" s="66">
        <f>データ!V6</f>
        <v>2725</v>
      </c>
      <c r="AM10" s="66"/>
      <c r="AN10" s="66"/>
      <c r="AO10" s="66"/>
      <c r="AP10" s="66"/>
      <c r="AQ10" s="66"/>
      <c r="AR10" s="66"/>
      <c r="AS10" s="66"/>
      <c r="AT10" s="65">
        <f>データ!W6</f>
        <v>2.1800000000000002</v>
      </c>
      <c r="AU10" s="65"/>
      <c r="AV10" s="65"/>
      <c r="AW10" s="65"/>
      <c r="AX10" s="65"/>
      <c r="AY10" s="65"/>
      <c r="AZ10" s="65"/>
      <c r="BA10" s="65"/>
      <c r="BB10" s="65">
        <f>データ!X6</f>
        <v>1250</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2">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125</v>
      </c>
      <c r="BM16" s="84"/>
      <c r="BN16" s="84"/>
      <c r="BO16" s="84"/>
      <c r="BP16" s="84"/>
      <c r="BQ16" s="84"/>
      <c r="BR16" s="84"/>
      <c r="BS16" s="84"/>
      <c r="BT16" s="84"/>
      <c r="BU16" s="84"/>
      <c r="BV16" s="84"/>
      <c r="BW16" s="84"/>
      <c r="BX16" s="84"/>
      <c r="BY16" s="84"/>
      <c r="BZ16" s="8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2">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83"/>
      <c r="BM34" s="84"/>
      <c r="BN34" s="84"/>
      <c r="BO34" s="84"/>
      <c r="BP34" s="84"/>
      <c r="BQ34" s="84"/>
      <c r="BR34" s="84"/>
      <c r="BS34" s="84"/>
      <c r="BT34" s="84"/>
      <c r="BU34" s="84"/>
      <c r="BV34" s="84"/>
      <c r="BW34" s="84"/>
      <c r="BX34" s="84"/>
      <c r="BY34" s="84"/>
      <c r="BZ34" s="85"/>
    </row>
    <row r="35" spans="1:78" ht="13.5" customHeight="1" x14ac:dyDescent="0.2">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83"/>
      <c r="BM35" s="84"/>
      <c r="BN35" s="84"/>
      <c r="BO35" s="84"/>
      <c r="BP35" s="84"/>
      <c r="BQ35" s="84"/>
      <c r="BR35" s="84"/>
      <c r="BS35" s="84"/>
      <c r="BT35" s="84"/>
      <c r="BU35" s="84"/>
      <c r="BV35" s="84"/>
      <c r="BW35" s="84"/>
      <c r="BX35" s="84"/>
      <c r="BY35" s="84"/>
      <c r="BZ35" s="8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2">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2">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2">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2">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2">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2">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q7Kzf02K+skT9n9//0OFYFxWAP/zYm+PUvh2dgUsH34fqhuZcU1KhjrGXkvS19DtiM+NWv0dk7RI18rg4p/6Xw==" saltValue="/AwY1M8w/gk2LE4rf+vuQ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2" x14ac:dyDescent="0.2"/>
  <cols>
    <col min="2" max="144" width="11.88671875" customWidth="1"/>
  </cols>
  <sheetData>
    <row r="1" spans="1:145" x14ac:dyDescent="0.2">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2">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2">
      <c r="A6" s="27" t="s">
        <v>109</v>
      </c>
      <c r="B6" s="32">
        <f>B7</f>
        <v>2017</v>
      </c>
      <c r="C6" s="32">
        <f t="shared" ref="C6:X6" si="3">C7</f>
        <v>452068</v>
      </c>
      <c r="D6" s="32">
        <f t="shared" si="3"/>
        <v>47</v>
      </c>
      <c r="E6" s="32">
        <f t="shared" si="3"/>
        <v>17</v>
      </c>
      <c r="F6" s="32">
        <f t="shared" si="3"/>
        <v>5</v>
      </c>
      <c r="G6" s="32">
        <f t="shared" si="3"/>
        <v>0</v>
      </c>
      <c r="H6" s="32" t="str">
        <f t="shared" si="3"/>
        <v>宮崎県　日向市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4.4000000000000004</v>
      </c>
      <c r="Q6" s="33">
        <f t="shared" si="3"/>
        <v>100</v>
      </c>
      <c r="R6" s="33">
        <f t="shared" si="3"/>
        <v>2700</v>
      </c>
      <c r="S6" s="33">
        <f t="shared" si="3"/>
        <v>62310</v>
      </c>
      <c r="T6" s="33">
        <f t="shared" si="3"/>
        <v>336.94</v>
      </c>
      <c r="U6" s="33">
        <f t="shared" si="3"/>
        <v>184.93</v>
      </c>
      <c r="V6" s="33">
        <f t="shared" si="3"/>
        <v>2725</v>
      </c>
      <c r="W6" s="33">
        <f t="shared" si="3"/>
        <v>2.1800000000000002</v>
      </c>
      <c r="X6" s="33">
        <f t="shared" si="3"/>
        <v>1250</v>
      </c>
      <c r="Y6" s="34">
        <f>IF(Y7="",NA(),Y7)</f>
        <v>73.63</v>
      </c>
      <c r="Z6" s="34">
        <f t="shared" ref="Z6:AH6" si="4">IF(Z7="",NA(),Z7)</f>
        <v>78.16</v>
      </c>
      <c r="AA6" s="34">
        <f t="shared" si="4"/>
        <v>76.12</v>
      </c>
      <c r="AB6" s="34">
        <f t="shared" si="4"/>
        <v>76.13</v>
      </c>
      <c r="AC6" s="34">
        <f t="shared" si="4"/>
        <v>83.41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809.39</v>
      </c>
      <c r="BG6" s="34">
        <f t="shared" ref="BG6:BO6" si="7">IF(BG7="",NA(),BG7)</f>
        <v>633.36</v>
      </c>
      <c r="BH6" s="34">
        <f t="shared" si="7"/>
        <v>628.29</v>
      </c>
      <c r="BI6" s="34">
        <f t="shared" si="7"/>
        <v>528.96</v>
      </c>
      <c r="BJ6" s="34">
        <f t="shared" si="7"/>
        <v>567.02</v>
      </c>
      <c r="BK6" s="34">
        <f t="shared" si="7"/>
        <v>1117.1099999999999</v>
      </c>
      <c r="BL6" s="34">
        <f t="shared" si="7"/>
        <v>1044.8</v>
      </c>
      <c r="BM6" s="34">
        <f t="shared" si="7"/>
        <v>1081.8</v>
      </c>
      <c r="BN6" s="34">
        <f t="shared" si="7"/>
        <v>974.93</v>
      </c>
      <c r="BO6" s="34">
        <f t="shared" si="7"/>
        <v>855.8</v>
      </c>
      <c r="BP6" s="33" t="str">
        <f>IF(BP7="","",IF(BP7="-","【-】","【"&amp;SUBSTITUTE(TEXT(BP7,"#,##0.00"),"-","△")&amp;"】"))</f>
        <v>【814.89】</v>
      </c>
      <c r="BQ6" s="34">
        <f>IF(BQ7="",NA(),BQ7)</f>
        <v>59.41</v>
      </c>
      <c r="BR6" s="34">
        <f t="shared" ref="BR6:BZ6" si="8">IF(BR7="",NA(),BR7)</f>
        <v>64.319999999999993</v>
      </c>
      <c r="BS6" s="34">
        <f t="shared" si="8"/>
        <v>62.68</v>
      </c>
      <c r="BT6" s="34">
        <f t="shared" si="8"/>
        <v>67.430000000000007</v>
      </c>
      <c r="BU6" s="34">
        <f t="shared" si="8"/>
        <v>89.38</v>
      </c>
      <c r="BV6" s="34">
        <f t="shared" si="8"/>
        <v>41.04</v>
      </c>
      <c r="BW6" s="34">
        <f t="shared" si="8"/>
        <v>50.82</v>
      </c>
      <c r="BX6" s="34">
        <f t="shared" si="8"/>
        <v>52.19</v>
      </c>
      <c r="BY6" s="34">
        <f t="shared" si="8"/>
        <v>55.32</v>
      </c>
      <c r="BZ6" s="34">
        <f t="shared" si="8"/>
        <v>59.8</v>
      </c>
      <c r="CA6" s="33" t="str">
        <f>IF(CA7="","",IF(CA7="-","【-】","【"&amp;SUBSTITUTE(TEXT(CA7,"#,##0.00"),"-","△")&amp;"】"))</f>
        <v>【60.64】</v>
      </c>
      <c r="CB6" s="34">
        <f>IF(CB7="",NA(),CB7)</f>
        <v>217.43</v>
      </c>
      <c r="CC6" s="34">
        <f t="shared" ref="CC6:CK6" si="9">IF(CC7="",NA(),CC7)</f>
        <v>200.09</v>
      </c>
      <c r="CD6" s="34">
        <f t="shared" si="9"/>
        <v>205.02</v>
      </c>
      <c r="CE6" s="34">
        <f t="shared" si="9"/>
        <v>200.54</v>
      </c>
      <c r="CF6" s="34">
        <f t="shared" si="9"/>
        <v>150.62</v>
      </c>
      <c r="CG6" s="34">
        <f t="shared" si="9"/>
        <v>357.08</v>
      </c>
      <c r="CH6" s="34">
        <f t="shared" si="9"/>
        <v>300.52</v>
      </c>
      <c r="CI6" s="34">
        <f t="shared" si="9"/>
        <v>296.14</v>
      </c>
      <c r="CJ6" s="34">
        <f t="shared" si="9"/>
        <v>283.17</v>
      </c>
      <c r="CK6" s="34">
        <f t="shared" si="9"/>
        <v>263.76</v>
      </c>
      <c r="CL6" s="33" t="str">
        <f>IF(CL7="","",IF(CL7="-","【-】","【"&amp;SUBSTITUTE(TEXT(CL7,"#,##0.00"),"-","△")&amp;"】"))</f>
        <v>【255.52】</v>
      </c>
      <c r="CM6" s="34">
        <f>IF(CM7="",NA(),CM7)</f>
        <v>46.87</v>
      </c>
      <c r="CN6" s="34">
        <f t="shared" ref="CN6:CV6" si="10">IF(CN7="",NA(),CN7)</f>
        <v>47.49</v>
      </c>
      <c r="CO6" s="34">
        <f t="shared" si="10"/>
        <v>46.74</v>
      </c>
      <c r="CP6" s="34">
        <f t="shared" si="10"/>
        <v>48.25</v>
      </c>
      <c r="CQ6" s="34">
        <f t="shared" si="10"/>
        <v>48.38</v>
      </c>
      <c r="CR6" s="34">
        <f t="shared" si="10"/>
        <v>45.95</v>
      </c>
      <c r="CS6" s="34">
        <f t="shared" si="10"/>
        <v>53.24</v>
      </c>
      <c r="CT6" s="34">
        <f t="shared" si="10"/>
        <v>52.31</v>
      </c>
      <c r="CU6" s="34">
        <f t="shared" si="10"/>
        <v>60.65</v>
      </c>
      <c r="CV6" s="34">
        <f t="shared" si="10"/>
        <v>51.75</v>
      </c>
      <c r="CW6" s="33" t="str">
        <f>IF(CW7="","",IF(CW7="-","【-】","【"&amp;SUBSTITUTE(TEXT(CW7,"#,##0.00"),"-","△")&amp;"】"))</f>
        <v>【52.49】</v>
      </c>
      <c r="CX6" s="34">
        <f>IF(CX7="",NA(),CX7)</f>
        <v>83.46</v>
      </c>
      <c r="CY6" s="34">
        <f t="shared" ref="CY6:DG6" si="11">IF(CY7="",NA(),CY7)</f>
        <v>85.93</v>
      </c>
      <c r="CZ6" s="34">
        <f t="shared" si="11"/>
        <v>87.28</v>
      </c>
      <c r="DA6" s="34">
        <f t="shared" si="11"/>
        <v>88.02</v>
      </c>
      <c r="DB6" s="34">
        <f t="shared" si="11"/>
        <v>82.39</v>
      </c>
      <c r="DC6" s="34">
        <f t="shared" si="11"/>
        <v>71.97</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0.02</v>
      </c>
      <c r="EL6" s="34">
        <f t="shared" si="14"/>
        <v>0.01</v>
      </c>
      <c r="EM6" s="34">
        <f t="shared" si="14"/>
        <v>2.0499999999999998</v>
      </c>
      <c r="EN6" s="34">
        <f t="shared" si="14"/>
        <v>0.01</v>
      </c>
      <c r="EO6" s="33" t="str">
        <f>IF(EO7="","",IF(EO7="-","【-】","【"&amp;SUBSTITUTE(TEXT(EO7,"#,##0.00"),"-","△")&amp;"】"))</f>
        <v>【0.11】</v>
      </c>
    </row>
    <row r="7" spans="1:145" s="35" customFormat="1" x14ac:dyDescent="0.2">
      <c r="A7" s="27"/>
      <c r="B7" s="36">
        <v>2017</v>
      </c>
      <c r="C7" s="36">
        <v>452068</v>
      </c>
      <c r="D7" s="36">
        <v>47</v>
      </c>
      <c r="E7" s="36">
        <v>17</v>
      </c>
      <c r="F7" s="36">
        <v>5</v>
      </c>
      <c r="G7" s="36">
        <v>0</v>
      </c>
      <c r="H7" s="36" t="s">
        <v>110</v>
      </c>
      <c r="I7" s="36" t="s">
        <v>111</v>
      </c>
      <c r="J7" s="36" t="s">
        <v>112</v>
      </c>
      <c r="K7" s="36" t="s">
        <v>113</v>
      </c>
      <c r="L7" s="36" t="s">
        <v>114</v>
      </c>
      <c r="M7" s="36" t="s">
        <v>115</v>
      </c>
      <c r="N7" s="37" t="s">
        <v>116</v>
      </c>
      <c r="O7" s="37" t="s">
        <v>117</v>
      </c>
      <c r="P7" s="37">
        <v>4.4000000000000004</v>
      </c>
      <c r="Q7" s="37">
        <v>100</v>
      </c>
      <c r="R7" s="37">
        <v>2700</v>
      </c>
      <c r="S7" s="37">
        <v>62310</v>
      </c>
      <c r="T7" s="37">
        <v>336.94</v>
      </c>
      <c r="U7" s="37">
        <v>184.93</v>
      </c>
      <c r="V7" s="37">
        <v>2725</v>
      </c>
      <c r="W7" s="37">
        <v>2.1800000000000002</v>
      </c>
      <c r="X7" s="37">
        <v>1250</v>
      </c>
      <c r="Y7" s="37">
        <v>73.63</v>
      </c>
      <c r="Z7" s="37">
        <v>78.16</v>
      </c>
      <c r="AA7" s="37">
        <v>76.12</v>
      </c>
      <c r="AB7" s="37">
        <v>76.13</v>
      </c>
      <c r="AC7" s="37">
        <v>83.41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809.39</v>
      </c>
      <c r="BG7" s="37">
        <v>633.36</v>
      </c>
      <c r="BH7" s="37">
        <v>628.29</v>
      </c>
      <c r="BI7" s="37">
        <v>528.96</v>
      </c>
      <c r="BJ7" s="37">
        <v>567.02</v>
      </c>
      <c r="BK7" s="37">
        <v>1117.1099999999999</v>
      </c>
      <c r="BL7" s="37">
        <v>1044.8</v>
      </c>
      <c r="BM7" s="37">
        <v>1081.8</v>
      </c>
      <c r="BN7" s="37">
        <v>974.93</v>
      </c>
      <c r="BO7" s="37">
        <v>855.8</v>
      </c>
      <c r="BP7" s="37">
        <v>814.89</v>
      </c>
      <c r="BQ7" s="37">
        <v>59.41</v>
      </c>
      <c r="BR7" s="37">
        <v>64.319999999999993</v>
      </c>
      <c r="BS7" s="37">
        <v>62.68</v>
      </c>
      <c r="BT7" s="37">
        <v>67.430000000000007</v>
      </c>
      <c r="BU7" s="37">
        <v>89.38</v>
      </c>
      <c r="BV7" s="37">
        <v>41.04</v>
      </c>
      <c r="BW7" s="37">
        <v>50.82</v>
      </c>
      <c r="BX7" s="37">
        <v>52.19</v>
      </c>
      <c r="BY7" s="37">
        <v>55.32</v>
      </c>
      <c r="BZ7" s="37">
        <v>59.8</v>
      </c>
      <c r="CA7" s="37">
        <v>60.64</v>
      </c>
      <c r="CB7" s="37">
        <v>217.43</v>
      </c>
      <c r="CC7" s="37">
        <v>200.09</v>
      </c>
      <c r="CD7" s="37">
        <v>205.02</v>
      </c>
      <c r="CE7" s="37">
        <v>200.54</v>
      </c>
      <c r="CF7" s="37">
        <v>150.62</v>
      </c>
      <c r="CG7" s="37">
        <v>357.08</v>
      </c>
      <c r="CH7" s="37">
        <v>300.52</v>
      </c>
      <c r="CI7" s="37">
        <v>296.14</v>
      </c>
      <c r="CJ7" s="37">
        <v>283.17</v>
      </c>
      <c r="CK7" s="37">
        <v>263.76</v>
      </c>
      <c r="CL7" s="37">
        <v>255.52</v>
      </c>
      <c r="CM7" s="37">
        <v>46.87</v>
      </c>
      <c r="CN7" s="37">
        <v>47.49</v>
      </c>
      <c r="CO7" s="37">
        <v>46.74</v>
      </c>
      <c r="CP7" s="37">
        <v>48.25</v>
      </c>
      <c r="CQ7" s="37">
        <v>48.38</v>
      </c>
      <c r="CR7" s="37">
        <v>45.95</v>
      </c>
      <c r="CS7" s="37">
        <v>53.24</v>
      </c>
      <c r="CT7" s="37">
        <v>52.31</v>
      </c>
      <c r="CU7" s="37">
        <v>60.65</v>
      </c>
      <c r="CV7" s="37">
        <v>51.75</v>
      </c>
      <c r="CW7" s="37">
        <v>52.49</v>
      </c>
      <c r="CX7" s="37">
        <v>83.46</v>
      </c>
      <c r="CY7" s="37">
        <v>85.93</v>
      </c>
      <c r="CZ7" s="37">
        <v>87.28</v>
      </c>
      <c r="DA7" s="37">
        <v>88.02</v>
      </c>
      <c r="DB7" s="37">
        <v>82.39</v>
      </c>
      <c r="DC7" s="37">
        <v>71.97</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0.02</v>
      </c>
      <c r="EL7" s="37">
        <v>0.01</v>
      </c>
      <c r="EM7" s="37">
        <v>2.0499999999999998</v>
      </c>
      <c r="EN7" s="37">
        <v>0.01</v>
      </c>
      <c r="EO7" s="37">
        <v>0.11</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2019-02-07T10:55:01Z</cp:lastPrinted>
  <dcterms:created xsi:type="dcterms:W3CDTF">2018-12-03T09:31:07Z</dcterms:created>
  <dcterms:modified xsi:type="dcterms:W3CDTF">2019-02-26T02:17:57Z</dcterms:modified>
  <cp:category/>
</cp:coreProperties>
</file>