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C:\Users\s1221k\Desktop\"/>
    </mc:Choice>
  </mc:AlternateContent>
  <xr:revisionPtr revIDLastSave="0" documentId="13_ncr:1_{05815B59-0A46-49DD-ABFB-F2BBC1A4D33B}" xr6:coauthVersionLast="40" xr6:coauthVersionMax="40" xr10:uidLastSave="{00000000-0000-0000-0000-000000000000}"/>
  <workbookProtection workbookAlgorithmName="SHA-512" workbookHashValue="6xFCL1Xx1nEQSmadO+M5V9zgUGp6gKmZC+F8IrrRSSydmpl0XxO2IZ1YOfRNZGdu4WWUgvCgLif4MXZAH6SQ6A==" workbookSaltValue="U4FsXpu1kv2fz4PiYnJprg=="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BB10" i="4"/>
  <c r="AL10" i="4"/>
  <c r="AD10" i="4"/>
  <c r="P10" i="4"/>
  <c r="B10" i="4"/>
  <c r="AT8" i="4"/>
  <c r="AD8" i="4"/>
  <c r="W8" i="4"/>
  <c r="I8" i="4"/>
  <c r="B8" i="4"/>
  <c r="B6"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<sst xmlns="http://schemas.openxmlformats.org/spreadsheetml/2006/main" count="240" uniqueCount="127">
  <si>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</si>
  <si>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</si>
  <si>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</si>
  <si>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</si>
  <si>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</si>
  <si>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</si>
  <si>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</si>
  <si>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</si>
  <si>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</si>
  <si>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</si>
  <si>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</si>
  <si>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</si>
  <si>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</si>
  <si>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</si>
  <si>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</si>
  <si>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</si>
  <si>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</si>
  <si>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</si>
  <si>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</si>
  <si>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</si>
  <si>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</si>
  <si>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</si>
  <si>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</si>
  <si>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</si>
  <si>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</si>
  <si>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</si>
  <si>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</si>
  <si>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</si>
  <si>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</si>
  <si>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</si>
  <si>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</si>
  <si>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</si>
  <si>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</si>
  <si>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</si>
  <si>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</si>
  <si>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</si>
  <si>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</si>
  <si>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</si>
  <si>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</si>
  <si>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</si>
  <si>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</si>
  <si>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</si>
  <si>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</si>
  <si>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</si>
  <si>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</si>
  <si>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</si>
  <si>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</si>
  <si>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</si>
  <si>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</si>
  <si>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</si>
  <si>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</si>
  <si>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</si>
  <si>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</si>
  <si>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</si>
  <si>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</si>
  <si>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</si>
  <si>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</si>
  <si>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</si>
  <si>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</si>
  <si>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</si>
  <si>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</si>
  <si>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</si>
  <si>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</si>
  <si>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</si>
  <si>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</si>
  <si>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</si>
  <si>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</si>
  <si>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</si>
  <si>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</si>
  <si>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</si>
  <si>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</si>
  <si>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</si>
  <si>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</si>
  <si>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</si>
  <si>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</si>
  <si>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</si>
  <si>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</si>
  <si>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</si>
  <si>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</si>
  <si>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</si>
  <si>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</si>
  <si>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</si>
  <si>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</si>
  <si>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</si>
  <si>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</si>
  <si>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</si>
  <si>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</si>
  <si>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</si>
  <si>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</si>
  <si>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</si>
  <si>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</si>
  <si>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</si>
  <si>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</si>
  <si>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</si>
  <si>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</si>
  <si>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</si>
  <si>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</si>
  <si>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</si>
  <si>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</si>
  <si>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</si>
  <si>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</si>
  <si>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</si>
  <si>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</si>
  <si>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</si>
  <si>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</si>
  <si>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</si>
  <si>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</si>
  <si>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</si>
  <si>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</si>
  <si>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</si>
  <si>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</si>
  <si>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綾町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</si>
  <si>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</si>
  <si>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</si>
  <si>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</si>
  <si>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</si>
  <si>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</si>
  <si>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</si>
  <si>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</si>
  <si>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</si>
  <si>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</si>
  <si>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</si>
  <si>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</si>
  <si>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</si>
  <si>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平成9年度に供用開始した事業である。
　平成28年度に施設の機能診断及び最適整備構想を策定しており、今後は診断結果に基づいた更新を計画的に行い、改善に努めていく。</t>
    <rPh sb="1" eb="3">
      <t>ヘイセイ</t>
    </rPh>
    <rPh sb="4" eb="5">
      <t>ネン</t>
    </rPh>
    <rPh sb="5" eb="6">
      <t>ド</t>
    </rPh>
    <rPh sb="7" eb="9">
      <t>キョウヨウ</t>
    </rPh>
    <rPh sb="9" eb="11">
      <t>カイシ</t>
    </rPh>
    <rPh sb="13" eb="15">
      <t>ジギョウ</t>
    </rPh>
    <rPh sb="21" eb="23">
      <t>ヘイセイ</t>
    </rPh>
    <rPh sb="25" eb="27">
      <t>ネンド</t>
    </rPh>
    <rPh sb="28" eb="30">
      <t>シセツ</t>
    </rPh>
    <rPh sb="31" eb="33">
      <t>キノウ</t>
    </rPh>
    <rPh sb="33" eb="35">
      <t>シンダン</t>
    </rPh>
    <rPh sb="35" eb="36">
      <t>オヨ</t>
    </rPh>
    <rPh sb="37" eb="39">
      <t>サイテキ</t>
    </rPh>
    <rPh sb="39" eb="41">
      <t>セイビ</t>
    </rPh>
    <rPh sb="41" eb="43">
      <t>コウソウ</t>
    </rPh>
    <rPh sb="44" eb="46">
      <t>サクテイ</t>
    </rPh>
    <rPh sb="51" eb="53">
      <t>コンゴ</t>
    </rPh>
    <rPh sb="54" eb="56">
      <t>シンダン</t>
    </rPh>
    <rPh sb="56" eb="58">
      <t>ケッカ</t>
    </rPh>
    <rPh sb="59" eb="60">
      <t>モト</t>
    </rPh>
    <rPh sb="63" eb="65">
      <t>コウシン</t>
    </rPh>
    <rPh sb="66" eb="69">
      <t>ケイカクテキ</t>
    </rPh>
    <rPh sb="70" eb="71">
      <t>オコナ</t>
    </rPh>
    <rPh sb="73" eb="75">
      <t>カイゼン</t>
    </rPh>
    <rPh sb="76" eb="77">
      <t>ツト</t>
    </rPh>
    <phoneticPr fontId="4"/>
  </si>
  <si>
    <t>　①収益的収支比率は、100％を下回る数値で推移しており、特に平成29年度は経営戦略策定に係る経費の増加により50％を切る数値となり、経営の健全性を高める必要がある。
　⑥汚水処理原価及び⑦施設使用率は、類似団体及び全国平均よりも優位な数値となっており、現時点では一定の経営の効率性が保たれている。
　⑤経費回収率は、類似団体及び全国平均を下回る50％以下となっており、使用料収入以外の収入である一般会計からの繰入金に頼っている現状を示している。
　実情に応じた料金体系の見直しを行うことにより、①収益的収支比率は改善される見込みである。また、料金体系の見直しで収益が上がることにより、⑤経費回収率も改善される見込みである。</t>
    <rPh sb="2" eb="4">
      <t>シュウエキ</t>
    </rPh>
    <rPh sb="4" eb="5">
      <t>テキ</t>
    </rPh>
    <rPh sb="5" eb="7">
      <t>シュウシ</t>
    </rPh>
    <rPh sb="7" eb="9">
      <t>ヒリツ</t>
    </rPh>
    <rPh sb="19" eb="21">
      <t>スウチ</t>
    </rPh>
    <rPh sb="22" eb="24">
      <t>スイイ</t>
    </rPh>
    <rPh sb="29" eb="30">
      <t>トク</t>
    </rPh>
    <rPh sb="31" eb="33">
      <t>ヘイセイ</t>
    </rPh>
    <rPh sb="35" eb="37">
      <t>ネンド</t>
    </rPh>
    <rPh sb="38" eb="40">
      <t>ケイエイ</t>
    </rPh>
    <rPh sb="40" eb="42">
      <t>センリャク</t>
    </rPh>
    <rPh sb="42" eb="44">
      <t>サクテイ</t>
    </rPh>
    <rPh sb="45" eb="46">
      <t>カカ</t>
    </rPh>
    <rPh sb="47" eb="49">
      <t>ケイヒ</t>
    </rPh>
    <rPh sb="50" eb="52">
      <t>ゾウカ</t>
    </rPh>
    <rPh sb="59" eb="60">
      <t>キ</t>
    </rPh>
    <rPh sb="61" eb="63">
      <t>スウチ</t>
    </rPh>
    <rPh sb="86" eb="88">
      <t>オスイ</t>
    </rPh>
    <rPh sb="88" eb="90">
      <t>ショリ</t>
    </rPh>
    <rPh sb="90" eb="92">
      <t>ゲンカ</t>
    </rPh>
    <rPh sb="92" eb="93">
      <t>オヨ</t>
    </rPh>
    <rPh sb="95" eb="97">
      <t>シセツ</t>
    </rPh>
    <rPh sb="97" eb="99">
      <t>シヨウ</t>
    </rPh>
    <rPh sb="99" eb="100">
      <t>リツ</t>
    </rPh>
    <rPh sb="102" eb="104">
      <t>ルイジ</t>
    </rPh>
    <rPh sb="104" eb="106">
      <t>ダンタイ</t>
    </rPh>
    <rPh sb="106" eb="107">
      <t>オヨ</t>
    </rPh>
    <rPh sb="108" eb="110">
      <t>ゼンコク</t>
    </rPh>
    <rPh sb="110" eb="112">
      <t>ヘイキン</t>
    </rPh>
    <rPh sb="115" eb="117">
      <t>ユウイ</t>
    </rPh>
    <rPh sb="118" eb="120">
      <t>スウチ</t>
    </rPh>
    <rPh sb="127" eb="130">
      <t>ゲンジテン</t>
    </rPh>
    <rPh sb="132" eb="134">
      <t>イッテイ</t>
    </rPh>
    <rPh sb="135" eb="137">
      <t>ケイエイ</t>
    </rPh>
    <rPh sb="138" eb="141">
      <t>コウリツセイ</t>
    </rPh>
    <rPh sb="142" eb="143">
      <t>タモ</t>
    </rPh>
    <rPh sb="170" eb="172">
      <t>シタマワ</t>
    </rPh>
    <rPh sb="176" eb="178">
      <t>イカ</t>
    </rPh>
    <rPh sb="240" eb="241">
      <t>オコナ</t>
    </rPh>
    <rPh sb="249" eb="252">
      <t>シュウエキテキ</t>
    </rPh>
    <rPh sb="252" eb="254">
      <t>シュウシ</t>
    </rPh>
    <rPh sb="254" eb="256">
      <t>ヒリツ</t>
    </rPh>
    <rPh sb="257" eb="259">
      <t>カイゼン</t>
    </rPh>
    <rPh sb="262" eb="264">
      <t>ミコ</t>
    </rPh>
    <phoneticPr fontId="4"/>
  </si>
  <si>
    <t>　事業の費用を一般会計からの繰入金に頼っているのが現状である。
　平成29年度に経営戦略を策定し、料金改定の必要性も明確になった。
　将来的に料金体系を見直す予定であり、これにより汚水処理収益が増加し、収益的収支比率、経費回収率等が改善する見込みである。
　平成28年度に施設の機能診断及び最適整備構想を策定しており、今後は診断結果に基づいた更新を計画的に行い、老朽化対策として設備の改善に努めていく。
　今後は経営基盤の強化と財政マネジメントの向上に努めていく。</t>
    <rPh sb="1" eb="3">
      <t>ジギョウ</t>
    </rPh>
    <rPh sb="4" eb="6">
      <t>ヒヨウ</t>
    </rPh>
    <rPh sb="7" eb="9">
      <t>イッパン</t>
    </rPh>
    <rPh sb="9" eb="11">
      <t>カイケイ</t>
    </rPh>
    <rPh sb="14" eb="16">
      <t>クリイレ</t>
    </rPh>
    <rPh sb="16" eb="17">
      <t>キン</t>
    </rPh>
    <rPh sb="18" eb="19">
      <t>タヨ</t>
    </rPh>
    <rPh sb="25" eb="27">
      <t>ゲンジョウ</t>
    </rPh>
    <rPh sb="79" eb="81">
      <t>ヨテイ</t>
    </rPh>
    <rPh sb="90" eb="92">
      <t>オスイ</t>
    </rPh>
    <rPh sb="92" eb="94">
      <t>ショリ</t>
    </rPh>
    <rPh sb="94" eb="96">
      <t>シュウエキ</t>
    </rPh>
    <rPh sb="97" eb="99">
      <t>ゾウカ</t>
    </rPh>
    <rPh sb="101" eb="104">
      <t>シュウエキテキ</t>
    </rPh>
    <rPh sb="104" eb="106">
      <t>シュウシ</t>
    </rPh>
    <rPh sb="106" eb="108">
      <t>ヒリツ</t>
    </rPh>
    <rPh sb="109" eb="111">
      <t>ケイヒ</t>
    </rPh>
    <rPh sb="111" eb="113">
      <t>カイシュウ</t>
    </rPh>
    <rPh sb="113" eb="114">
      <t>リツ</t>
    </rPh>
    <rPh sb="114" eb="115">
      <t>トウ</t>
    </rPh>
    <rPh sb="116" eb="118">
      <t>カイゼン</t>
    </rPh>
    <rPh sb="120" eb="122">
      <t>ミコ</t>
    </rPh>
    <rPh sb="152" eb="154">
      <t>サクテイ</t>
    </rPh>
    <rPh sb="181" eb="184">
      <t>ロウキュウカ</t>
    </rPh>
    <rPh sb="184" eb="186">
      <t>タイサク</t>
    </rPh>
    <rPh sb="189" eb="191">
      <t>セツビ</t>
    </rPh>
    <rPh sb="192" eb="194">
      <t>カイゼン</t>
    </rPh>
    <rPh sb="195" eb="196">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</si>
</sst>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2E4-4ACC-8ECE-0CC965EC327A}"/>
            </c:ext>
          </c:extLst>
        </c:ser>
        <c:dLbls>
          <c:showLegendKey val="0"/>
          <c:showVal val="0"/>
          <c:showCatName val="0"/>
          <c:showSerName val="0"/>
          <c:showPercent val="0"/>
          <c:showBubbleSize val="0"/>
        </c:dLbls>
        <c:gapWidth val="150"/>
        <c:axId val="135910120"/>
        <c:axId val="256380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c:ext xmlns:c16="http://schemas.microsoft.com/office/drawing/2014/chart" uri="{C3380CC4-5D6E-409C-BE32-E72D297353CC}">
              <c16:uniqueId val="{00000001-82E4-4ACC-8ECE-0CC965EC327A}"/>
            </c:ext>
          </c:extLst>
        </c:ser>
        <c:dLbls>
          <c:showLegendKey val="0"/>
          <c:showVal val="0"/>
          <c:showCatName val="0"/>
          <c:showSerName val="0"/>
          <c:showPercent val="0"/>
          <c:showBubbleSize val="0"/>
        </c:dLbls>
        <c:marker val="1"/>
        <c:smooth val="0"/>
        <c:axId val="135910120"/>
        <c:axId val="256380976"/>
      </c:lineChart>
      <c:dateAx>
        <c:axId val="135910120"/>
        <c:scaling>
          <c:orientation val="minMax"/>
        </c:scaling>
        <c:delete val="1"/>
        <c:axPos val="b"/>
        <c:numFmt formatCode="ge" sourceLinked="1"/>
        <c:majorTickMark val="none"/>
        <c:minorTickMark val="none"/>
        <c:tickLblPos val="none"/>
        <c:crossAx val="256380976"/>
        <c:crosses val="autoZero"/>
        <c:auto val="1"/>
        <c:lblOffset val="100"/>
        <c:baseTimeUnit val="years"/>
      </c:dateAx>
      <c:valAx>
        <c:axId val="25638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910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73.5</c:v>
                </c:pt>
                <c:pt idx="1">
                  <c:v>103.89</c:v>
                </c:pt>
                <c:pt idx="2">
                  <c:v>95.05</c:v>
                </c:pt>
                <c:pt idx="3">
                  <c:v>106.71</c:v>
                </c:pt>
                <c:pt idx="4">
                  <c:v>127.21</c:v>
                </c:pt>
              </c:numCache>
            </c:numRef>
          </c:val>
          <c:extLst>
            <c:ext xmlns:c16="http://schemas.microsoft.com/office/drawing/2014/chart" uri="{C3380CC4-5D6E-409C-BE32-E72D297353CC}">
              <c16:uniqueId val="{00000000-57E0-4DE5-A5B9-985988A958FA}"/>
            </c:ext>
          </c:extLst>
        </c:ser>
        <c:dLbls>
          <c:showLegendKey val="0"/>
          <c:showVal val="0"/>
          <c:showCatName val="0"/>
          <c:showSerName val="0"/>
          <c:showPercent val="0"/>
          <c:showBubbleSize val="0"/>
        </c:dLbls>
        <c:gapWidth val="150"/>
        <c:axId val="333973544"/>
        <c:axId val="333973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c:ext xmlns:c16="http://schemas.microsoft.com/office/drawing/2014/chart" uri="{C3380CC4-5D6E-409C-BE32-E72D297353CC}">
              <c16:uniqueId val="{00000001-57E0-4DE5-A5B9-985988A958FA}"/>
            </c:ext>
          </c:extLst>
        </c:ser>
        <c:dLbls>
          <c:showLegendKey val="0"/>
          <c:showVal val="0"/>
          <c:showCatName val="0"/>
          <c:showSerName val="0"/>
          <c:showPercent val="0"/>
          <c:showBubbleSize val="0"/>
        </c:dLbls>
        <c:marker val="1"/>
        <c:smooth val="0"/>
        <c:axId val="333973544"/>
        <c:axId val="333973936"/>
      </c:lineChart>
      <c:dateAx>
        <c:axId val="333973544"/>
        <c:scaling>
          <c:orientation val="minMax"/>
        </c:scaling>
        <c:delete val="1"/>
        <c:axPos val="b"/>
        <c:numFmt formatCode="ge" sourceLinked="1"/>
        <c:majorTickMark val="none"/>
        <c:minorTickMark val="none"/>
        <c:tickLblPos val="none"/>
        <c:crossAx val="333973936"/>
        <c:crosses val="autoZero"/>
        <c:auto val="1"/>
        <c:lblOffset val="100"/>
        <c:baseTimeUnit val="years"/>
      </c:dateAx>
      <c:valAx>
        <c:axId val="33397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973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4BF-4DA3-A228-597D4BB2BFBA}"/>
            </c:ext>
          </c:extLst>
        </c:ser>
        <c:dLbls>
          <c:showLegendKey val="0"/>
          <c:showVal val="0"/>
          <c:showCatName val="0"/>
          <c:showSerName val="0"/>
          <c:showPercent val="0"/>
          <c:showBubbleSize val="0"/>
        </c:dLbls>
        <c:gapWidth val="150"/>
        <c:axId val="333975112"/>
        <c:axId val="333975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c:ext xmlns:c16="http://schemas.microsoft.com/office/drawing/2014/chart" uri="{C3380CC4-5D6E-409C-BE32-E72D297353CC}">
              <c16:uniqueId val="{00000001-C4BF-4DA3-A228-597D4BB2BFBA}"/>
            </c:ext>
          </c:extLst>
        </c:ser>
        <c:dLbls>
          <c:showLegendKey val="0"/>
          <c:showVal val="0"/>
          <c:showCatName val="0"/>
          <c:showSerName val="0"/>
          <c:showPercent val="0"/>
          <c:showBubbleSize val="0"/>
        </c:dLbls>
        <c:marker val="1"/>
        <c:smooth val="0"/>
        <c:axId val="333975112"/>
        <c:axId val="333975504"/>
      </c:lineChart>
      <c:dateAx>
        <c:axId val="333975112"/>
        <c:scaling>
          <c:orientation val="minMax"/>
        </c:scaling>
        <c:delete val="1"/>
        <c:axPos val="b"/>
        <c:numFmt formatCode="ge" sourceLinked="1"/>
        <c:majorTickMark val="none"/>
        <c:minorTickMark val="none"/>
        <c:tickLblPos val="none"/>
        <c:crossAx val="333975504"/>
        <c:crosses val="autoZero"/>
        <c:auto val="1"/>
        <c:lblOffset val="100"/>
        <c:baseTimeUnit val="years"/>
      </c:dateAx>
      <c:valAx>
        <c:axId val="33397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975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67.22</c:v>
                </c:pt>
                <c:pt idx="1">
                  <c:v>49.11</c:v>
                </c:pt>
                <c:pt idx="2">
                  <c:v>53.48</c:v>
                </c:pt>
                <c:pt idx="3">
                  <c:v>68.83</c:v>
                </c:pt>
                <c:pt idx="4">
                  <c:v>43.99</c:v>
                </c:pt>
              </c:numCache>
            </c:numRef>
          </c:val>
          <c:extLst>
            <c:ext xmlns:c16="http://schemas.microsoft.com/office/drawing/2014/chart" uri="{C3380CC4-5D6E-409C-BE32-E72D297353CC}">
              <c16:uniqueId val="{00000000-10B9-4380-972C-585B9D7BDF48}"/>
            </c:ext>
          </c:extLst>
        </c:ser>
        <c:dLbls>
          <c:showLegendKey val="0"/>
          <c:showVal val="0"/>
          <c:showCatName val="0"/>
          <c:showSerName val="0"/>
          <c:showPercent val="0"/>
          <c:showBubbleSize val="0"/>
        </c:dLbls>
        <c:gapWidth val="150"/>
        <c:axId val="258675632"/>
        <c:axId val="257358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B9-4380-972C-585B9D7BDF48}"/>
            </c:ext>
          </c:extLst>
        </c:ser>
        <c:dLbls>
          <c:showLegendKey val="0"/>
          <c:showVal val="0"/>
          <c:showCatName val="0"/>
          <c:showSerName val="0"/>
          <c:showPercent val="0"/>
          <c:showBubbleSize val="0"/>
        </c:dLbls>
        <c:marker val="1"/>
        <c:smooth val="0"/>
        <c:axId val="258675632"/>
        <c:axId val="257358248"/>
      </c:lineChart>
      <c:dateAx>
        <c:axId val="258675632"/>
        <c:scaling>
          <c:orientation val="minMax"/>
        </c:scaling>
        <c:delete val="1"/>
        <c:axPos val="b"/>
        <c:numFmt formatCode="ge" sourceLinked="1"/>
        <c:majorTickMark val="none"/>
        <c:minorTickMark val="none"/>
        <c:tickLblPos val="none"/>
        <c:crossAx val="257358248"/>
        <c:crosses val="autoZero"/>
        <c:auto val="1"/>
        <c:lblOffset val="100"/>
        <c:baseTimeUnit val="years"/>
      </c:dateAx>
      <c:valAx>
        <c:axId val="257358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67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8C0-461B-81D5-3F86A00A125A}"/>
            </c:ext>
          </c:extLst>
        </c:ser>
        <c:dLbls>
          <c:showLegendKey val="0"/>
          <c:showVal val="0"/>
          <c:showCatName val="0"/>
          <c:showSerName val="0"/>
          <c:showPercent val="0"/>
          <c:showBubbleSize val="0"/>
        </c:dLbls>
        <c:gapWidth val="150"/>
        <c:axId val="257777752"/>
        <c:axId val="25812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C0-461B-81D5-3F86A00A125A}"/>
            </c:ext>
          </c:extLst>
        </c:ser>
        <c:dLbls>
          <c:showLegendKey val="0"/>
          <c:showVal val="0"/>
          <c:showCatName val="0"/>
          <c:showSerName val="0"/>
          <c:showPercent val="0"/>
          <c:showBubbleSize val="0"/>
        </c:dLbls>
        <c:marker val="1"/>
        <c:smooth val="0"/>
        <c:axId val="257777752"/>
        <c:axId val="258129200"/>
      </c:lineChart>
      <c:dateAx>
        <c:axId val="257777752"/>
        <c:scaling>
          <c:orientation val="minMax"/>
        </c:scaling>
        <c:delete val="1"/>
        <c:axPos val="b"/>
        <c:numFmt formatCode="ge" sourceLinked="1"/>
        <c:majorTickMark val="none"/>
        <c:minorTickMark val="none"/>
        <c:tickLblPos val="none"/>
        <c:crossAx val="258129200"/>
        <c:crosses val="autoZero"/>
        <c:auto val="1"/>
        <c:lblOffset val="100"/>
        <c:baseTimeUnit val="years"/>
      </c:dateAx>
      <c:valAx>
        <c:axId val="25812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777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30-47F3-A873-72EE3EE0FA9E}"/>
            </c:ext>
          </c:extLst>
        </c:ser>
        <c:dLbls>
          <c:showLegendKey val="0"/>
          <c:showVal val="0"/>
          <c:showCatName val="0"/>
          <c:showSerName val="0"/>
          <c:showPercent val="0"/>
          <c:showBubbleSize val="0"/>
        </c:dLbls>
        <c:gapWidth val="150"/>
        <c:axId val="259228320"/>
        <c:axId val="259228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30-47F3-A873-72EE3EE0FA9E}"/>
            </c:ext>
          </c:extLst>
        </c:ser>
        <c:dLbls>
          <c:showLegendKey val="0"/>
          <c:showVal val="0"/>
          <c:showCatName val="0"/>
          <c:showSerName val="0"/>
          <c:showPercent val="0"/>
          <c:showBubbleSize val="0"/>
        </c:dLbls>
        <c:marker val="1"/>
        <c:smooth val="0"/>
        <c:axId val="259228320"/>
        <c:axId val="259228712"/>
      </c:lineChart>
      <c:dateAx>
        <c:axId val="259228320"/>
        <c:scaling>
          <c:orientation val="minMax"/>
        </c:scaling>
        <c:delete val="1"/>
        <c:axPos val="b"/>
        <c:numFmt formatCode="ge" sourceLinked="1"/>
        <c:majorTickMark val="none"/>
        <c:minorTickMark val="none"/>
        <c:tickLblPos val="none"/>
        <c:crossAx val="259228712"/>
        <c:crosses val="autoZero"/>
        <c:auto val="1"/>
        <c:lblOffset val="100"/>
        <c:baseTimeUnit val="years"/>
      </c:dateAx>
      <c:valAx>
        <c:axId val="259228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22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27-452D-83FD-D7422AE06D73}"/>
            </c:ext>
          </c:extLst>
        </c:ser>
        <c:dLbls>
          <c:showLegendKey val="0"/>
          <c:showVal val="0"/>
          <c:showCatName val="0"/>
          <c:showSerName val="0"/>
          <c:showPercent val="0"/>
          <c:showBubbleSize val="0"/>
        </c:dLbls>
        <c:gapWidth val="150"/>
        <c:axId val="259227928"/>
        <c:axId val="259230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27-452D-83FD-D7422AE06D73}"/>
            </c:ext>
          </c:extLst>
        </c:ser>
        <c:dLbls>
          <c:showLegendKey val="0"/>
          <c:showVal val="0"/>
          <c:showCatName val="0"/>
          <c:showSerName val="0"/>
          <c:showPercent val="0"/>
          <c:showBubbleSize val="0"/>
        </c:dLbls>
        <c:marker val="1"/>
        <c:smooth val="0"/>
        <c:axId val="259227928"/>
        <c:axId val="259230280"/>
      </c:lineChart>
      <c:dateAx>
        <c:axId val="259227928"/>
        <c:scaling>
          <c:orientation val="minMax"/>
        </c:scaling>
        <c:delete val="1"/>
        <c:axPos val="b"/>
        <c:numFmt formatCode="ge" sourceLinked="1"/>
        <c:majorTickMark val="none"/>
        <c:minorTickMark val="none"/>
        <c:tickLblPos val="none"/>
        <c:crossAx val="259230280"/>
        <c:crosses val="autoZero"/>
        <c:auto val="1"/>
        <c:lblOffset val="100"/>
        <c:baseTimeUnit val="years"/>
      </c:dateAx>
      <c:valAx>
        <c:axId val="259230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227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FB2-4BCB-AD59-D31D014C9E07}"/>
            </c:ext>
          </c:extLst>
        </c:ser>
        <c:dLbls>
          <c:showLegendKey val="0"/>
          <c:showVal val="0"/>
          <c:showCatName val="0"/>
          <c:showSerName val="0"/>
          <c:showPercent val="0"/>
          <c:showBubbleSize val="0"/>
        </c:dLbls>
        <c:gapWidth val="150"/>
        <c:axId val="259229888"/>
        <c:axId val="25923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B2-4BCB-AD59-D31D014C9E07}"/>
            </c:ext>
          </c:extLst>
        </c:ser>
        <c:dLbls>
          <c:showLegendKey val="0"/>
          <c:showVal val="0"/>
          <c:showCatName val="0"/>
          <c:showSerName val="0"/>
          <c:showPercent val="0"/>
          <c:showBubbleSize val="0"/>
        </c:dLbls>
        <c:marker val="1"/>
        <c:smooth val="0"/>
        <c:axId val="259229888"/>
        <c:axId val="259231456"/>
      </c:lineChart>
      <c:dateAx>
        <c:axId val="259229888"/>
        <c:scaling>
          <c:orientation val="minMax"/>
        </c:scaling>
        <c:delete val="1"/>
        <c:axPos val="b"/>
        <c:numFmt formatCode="ge" sourceLinked="1"/>
        <c:majorTickMark val="none"/>
        <c:minorTickMark val="none"/>
        <c:tickLblPos val="none"/>
        <c:crossAx val="259231456"/>
        <c:crosses val="autoZero"/>
        <c:auto val="1"/>
        <c:lblOffset val="100"/>
        <c:baseTimeUnit val="years"/>
      </c:dateAx>
      <c:valAx>
        <c:axId val="25923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22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925.76</c:v>
                </c:pt>
                <c:pt idx="1">
                  <c:v>842.83</c:v>
                </c:pt>
                <c:pt idx="2">
                  <c:v>779.25</c:v>
                </c:pt>
                <c:pt idx="3">
                  <c:v>639.29999999999995</c:v>
                </c:pt>
                <c:pt idx="4">
                  <c:v>582.77</c:v>
                </c:pt>
              </c:numCache>
            </c:numRef>
          </c:val>
          <c:extLst>
            <c:ext xmlns:c16="http://schemas.microsoft.com/office/drawing/2014/chart" uri="{C3380CC4-5D6E-409C-BE32-E72D297353CC}">
              <c16:uniqueId val="{00000000-AD23-4314-AFDE-8F084AA003FE}"/>
            </c:ext>
          </c:extLst>
        </c:ser>
        <c:dLbls>
          <c:showLegendKey val="0"/>
          <c:showVal val="0"/>
          <c:showCatName val="0"/>
          <c:showSerName val="0"/>
          <c:showPercent val="0"/>
          <c:showBubbleSize val="0"/>
        </c:dLbls>
        <c:gapWidth val="150"/>
        <c:axId val="256369240"/>
        <c:axId val="333890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c:ext xmlns:c16="http://schemas.microsoft.com/office/drawing/2014/chart" uri="{C3380CC4-5D6E-409C-BE32-E72D297353CC}">
              <c16:uniqueId val="{00000001-AD23-4314-AFDE-8F084AA003FE}"/>
            </c:ext>
          </c:extLst>
        </c:ser>
        <c:dLbls>
          <c:showLegendKey val="0"/>
          <c:showVal val="0"/>
          <c:showCatName val="0"/>
          <c:showSerName val="0"/>
          <c:showPercent val="0"/>
          <c:showBubbleSize val="0"/>
        </c:dLbls>
        <c:marker val="1"/>
        <c:smooth val="0"/>
        <c:axId val="256369240"/>
        <c:axId val="333890480"/>
      </c:lineChart>
      <c:dateAx>
        <c:axId val="256369240"/>
        <c:scaling>
          <c:orientation val="minMax"/>
        </c:scaling>
        <c:delete val="1"/>
        <c:axPos val="b"/>
        <c:numFmt formatCode="ge" sourceLinked="1"/>
        <c:majorTickMark val="none"/>
        <c:minorTickMark val="none"/>
        <c:tickLblPos val="none"/>
        <c:crossAx val="333890480"/>
        <c:crosses val="autoZero"/>
        <c:auto val="1"/>
        <c:lblOffset val="100"/>
        <c:baseTimeUnit val="years"/>
      </c:dateAx>
      <c:valAx>
        <c:axId val="33389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369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68.849999999999994</c:v>
                </c:pt>
                <c:pt idx="1">
                  <c:v>49.81</c:v>
                </c:pt>
                <c:pt idx="2">
                  <c:v>54.42</c:v>
                </c:pt>
                <c:pt idx="3">
                  <c:v>45.23</c:v>
                </c:pt>
                <c:pt idx="4">
                  <c:v>44.55</c:v>
                </c:pt>
              </c:numCache>
            </c:numRef>
          </c:val>
          <c:extLst>
            <c:ext xmlns:c16="http://schemas.microsoft.com/office/drawing/2014/chart" uri="{C3380CC4-5D6E-409C-BE32-E72D297353CC}">
              <c16:uniqueId val="{00000000-E8F0-404C-A83A-486D68248289}"/>
            </c:ext>
          </c:extLst>
        </c:ser>
        <c:dLbls>
          <c:showLegendKey val="0"/>
          <c:showVal val="0"/>
          <c:showCatName val="0"/>
          <c:showSerName val="0"/>
          <c:showPercent val="0"/>
          <c:showBubbleSize val="0"/>
        </c:dLbls>
        <c:gapWidth val="150"/>
        <c:axId val="333891656"/>
        <c:axId val="333892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c:ext xmlns:c16="http://schemas.microsoft.com/office/drawing/2014/chart" uri="{C3380CC4-5D6E-409C-BE32-E72D297353CC}">
              <c16:uniqueId val="{00000001-E8F0-404C-A83A-486D68248289}"/>
            </c:ext>
          </c:extLst>
        </c:ser>
        <c:dLbls>
          <c:showLegendKey val="0"/>
          <c:showVal val="0"/>
          <c:showCatName val="0"/>
          <c:showSerName val="0"/>
          <c:showPercent val="0"/>
          <c:showBubbleSize val="0"/>
        </c:dLbls>
        <c:marker val="1"/>
        <c:smooth val="0"/>
        <c:axId val="333891656"/>
        <c:axId val="333892048"/>
      </c:lineChart>
      <c:dateAx>
        <c:axId val="333891656"/>
        <c:scaling>
          <c:orientation val="minMax"/>
        </c:scaling>
        <c:delete val="1"/>
        <c:axPos val="b"/>
        <c:numFmt formatCode="ge" sourceLinked="1"/>
        <c:majorTickMark val="none"/>
        <c:minorTickMark val="none"/>
        <c:tickLblPos val="none"/>
        <c:crossAx val="333892048"/>
        <c:crosses val="autoZero"/>
        <c:auto val="1"/>
        <c:lblOffset val="100"/>
        <c:baseTimeUnit val="years"/>
      </c:dateAx>
      <c:valAx>
        <c:axId val="33389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891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150</c:v>
                </c:pt>
                <c:pt idx="1">
                  <c:v>150</c:v>
                </c:pt>
                <c:pt idx="2">
                  <c:v>150</c:v>
                </c:pt>
                <c:pt idx="3">
                  <c:v>146.91999999999999</c:v>
                </c:pt>
                <c:pt idx="4">
                  <c:v>149.99</c:v>
                </c:pt>
              </c:numCache>
            </c:numRef>
          </c:val>
          <c:extLst>
            <c:ext xmlns:c16="http://schemas.microsoft.com/office/drawing/2014/chart" uri="{C3380CC4-5D6E-409C-BE32-E72D297353CC}">
              <c16:uniqueId val="{00000000-8301-4A07-9F52-81E06A40350F}"/>
            </c:ext>
          </c:extLst>
        </c:ser>
        <c:dLbls>
          <c:showLegendKey val="0"/>
          <c:showVal val="0"/>
          <c:showCatName val="0"/>
          <c:showSerName val="0"/>
          <c:showPercent val="0"/>
          <c:showBubbleSize val="0"/>
        </c:dLbls>
        <c:gapWidth val="150"/>
        <c:axId val="333893224"/>
        <c:axId val="333893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c:ext xmlns:c16="http://schemas.microsoft.com/office/drawing/2014/chart" uri="{C3380CC4-5D6E-409C-BE32-E72D297353CC}">
              <c16:uniqueId val="{00000001-8301-4A07-9F52-81E06A40350F}"/>
            </c:ext>
          </c:extLst>
        </c:ser>
        <c:dLbls>
          <c:showLegendKey val="0"/>
          <c:showVal val="0"/>
          <c:showCatName val="0"/>
          <c:showSerName val="0"/>
          <c:showPercent val="0"/>
          <c:showBubbleSize val="0"/>
        </c:dLbls>
        <c:marker val="1"/>
        <c:smooth val="0"/>
        <c:axId val="333893224"/>
        <c:axId val="333893616"/>
      </c:lineChart>
      <c:dateAx>
        <c:axId val="333893224"/>
        <c:scaling>
          <c:orientation val="minMax"/>
        </c:scaling>
        <c:delete val="1"/>
        <c:axPos val="b"/>
        <c:numFmt formatCode="ge" sourceLinked="1"/>
        <c:majorTickMark val="none"/>
        <c:minorTickMark val="none"/>
        <c:tickLblPos val="none"/>
        <c:crossAx val="333893616"/>
        <c:crosses val="autoZero"/>
        <c:auto val="1"/>
        <c:lblOffset val="100"/>
        <c:baseTimeUnit val="years"/>
      </c:dateAx>
      <c:valAx>
        <c:axId val="33389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893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8"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宮崎県　綾町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2">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7444</v>
      </c>
      <c r="AM8" s="66"/>
      <c r="AN8" s="66"/>
      <c r="AO8" s="66"/>
      <c r="AP8" s="66"/>
      <c r="AQ8" s="66"/>
      <c r="AR8" s="66"/>
      <c r="AS8" s="66"/>
      <c r="AT8" s="65">
        <f>データ!T6</f>
        <v>95.19</v>
      </c>
      <c r="AU8" s="65"/>
      <c r="AV8" s="65"/>
      <c r="AW8" s="65"/>
      <c r="AX8" s="65"/>
      <c r="AY8" s="65"/>
      <c r="AZ8" s="65"/>
      <c r="BA8" s="65"/>
      <c r="BB8" s="65">
        <f>データ!U6</f>
        <v>78.2</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2">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2">
      <c r="A10" s="2"/>
      <c r="B10" s="65" t="str">
        <f>データ!N6</f>
        <v>-</v>
      </c>
      <c r="C10" s="65"/>
      <c r="D10" s="65"/>
      <c r="E10" s="65"/>
      <c r="F10" s="65"/>
      <c r="G10" s="65"/>
      <c r="H10" s="65"/>
      <c r="I10" s="65" t="str">
        <f>データ!O6</f>
        <v>該当数値なし</v>
      </c>
      <c r="J10" s="65"/>
      <c r="K10" s="65"/>
      <c r="L10" s="65"/>
      <c r="M10" s="65"/>
      <c r="N10" s="65"/>
      <c r="O10" s="65"/>
      <c r="P10" s="65">
        <f>データ!P6</f>
        <v>1.59</v>
      </c>
      <c r="Q10" s="65"/>
      <c r="R10" s="65"/>
      <c r="S10" s="65"/>
      <c r="T10" s="65"/>
      <c r="U10" s="65"/>
      <c r="V10" s="65"/>
      <c r="W10" s="65">
        <f>データ!Q6</f>
        <v>100</v>
      </c>
      <c r="X10" s="65"/>
      <c r="Y10" s="65"/>
      <c r="Z10" s="65"/>
      <c r="AA10" s="65"/>
      <c r="AB10" s="65"/>
      <c r="AC10" s="65"/>
      <c r="AD10" s="66">
        <f>データ!R6</f>
        <v>2860</v>
      </c>
      <c r="AE10" s="66"/>
      <c r="AF10" s="66"/>
      <c r="AG10" s="66"/>
      <c r="AH10" s="66"/>
      <c r="AI10" s="66"/>
      <c r="AJ10" s="66"/>
      <c r="AK10" s="2"/>
      <c r="AL10" s="66">
        <f>データ!V6</f>
        <v>118</v>
      </c>
      <c r="AM10" s="66"/>
      <c r="AN10" s="66"/>
      <c r="AO10" s="66"/>
      <c r="AP10" s="66"/>
      <c r="AQ10" s="66"/>
      <c r="AR10" s="66"/>
      <c r="AS10" s="66"/>
      <c r="AT10" s="65">
        <f>データ!W6</f>
        <v>0.12</v>
      </c>
      <c r="AU10" s="65"/>
      <c r="AV10" s="65"/>
      <c r="AW10" s="65"/>
      <c r="AX10" s="65"/>
      <c r="AY10" s="65"/>
      <c r="AZ10" s="65"/>
      <c r="BA10" s="65"/>
      <c r="BB10" s="65">
        <f>データ!X6</f>
        <v>983.33</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2">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125</v>
      </c>
      <c r="BM16" s="84"/>
      <c r="BN16" s="84"/>
      <c r="BO16" s="84"/>
      <c r="BP16" s="84"/>
      <c r="BQ16" s="84"/>
      <c r="BR16" s="84"/>
      <c r="BS16" s="84"/>
      <c r="BT16" s="84"/>
      <c r="BU16" s="84"/>
      <c r="BV16" s="84"/>
      <c r="BW16" s="84"/>
      <c r="BX16" s="84"/>
      <c r="BY16" s="84"/>
      <c r="BZ16" s="8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2">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83"/>
      <c r="BM34" s="84"/>
      <c r="BN34" s="84"/>
      <c r="BO34" s="84"/>
      <c r="BP34" s="84"/>
      <c r="BQ34" s="84"/>
      <c r="BR34" s="84"/>
      <c r="BS34" s="84"/>
      <c r="BT34" s="84"/>
      <c r="BU34" s="84"/>
      <c r="BV34" s="84"/>
      <c r="BW34" s="84"/>
      <c r="BX34" s="84"/>
      <c r="BY34" s="84"/>
      <c r="BZ34" s="85"/>
    </row>
    <row r="35" spans="1:78" ht="13.5" customHeight="1" x14ac:dyDescent="0.2">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83"/>
      <c r="BM35" s="84"/>
      <c r="BN35" s="84"/>
      <c r="BO35" s="84"/>
      <c r="BP35" s="84"/>
      <c r="BQ35" s="84"/>
      <c r="BR35" s="84"/>
      <c r="BS35" s="84"/>
      <c r="BT35" s="84"/>
      <c r="BU35" s="84"/>
      <c r="BV35" s="84"/>
      <c r="BW35" s="84"/>
      <c r="BX35" s="84"/>
      <c r="BY35" s="84"/>
      <c r="BZ35" s="8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2">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2">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2">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2">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3" t="s">
        <v>126</v>
      </c>
      <c r="BM66" s="84"/>
      <c r="BN66" s="84"/>
      <c r="BO66" s="84"/>
      <c r="BP66" s="84"/>
      <c r="BQ66" s="84"/>
      <c r="BR66" s="84"/>
      <c r="BS66" s="84"/>
      <c r="BT66" s="84"/>
      <c r="BU66" s="84"/>
      <c r="BV66" s="84"/>
      <c r="BW66" s="84"/>
      <c r="BX66" s="84"/>
      <c r="BY66" s="84"/>
      <c r="BZ66" s="8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3"/>
      <c r="BM67" s="84"/>
      <c r="BN67" s="84"/>
      <c r="BO67" s="84"/>
      <c r="BP67" s="84"/>
      <c r="BQ67" s="84"/>
      <c r="BR67" s="84"/>
      <c r="BS67" s="84"/>
      <c r="BT67" s="84"/>
      <c r="BU67" s="84"/>
      <c r="BV67" s="84"/>
      <c r="BW67" s="84"/>
      <c r="BX67" s="84"/>
      <c r="BY67" s="84"/>
      <c r="BZ67" s="8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3"/>
      <c r="BM68" s="84"/>
      <c r="BN68" s="84"/>
      <c r="BO68" s="84"/>
      <c r="BP68" s="84"/>
      <c r="BQ68" s="84"/>
      <c r="BR68" s="84"/>
      <c r="BS68" s="84"/>
      <c r="BT68" s="84"/>
      <c r="BU68" s="84"/>
      <c r="BV68" s="84"/>
      <c r="BW68" s="84"/>
      <c r="BX68" s="84"/>
      <c r="BY68" s="84"/>
      <c r="BZ68" s="8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3"/>
      <c r="BM69" s="84"/>
      <c r="BN69" s="84"/>
      <c r="BO69" s="84"/>
      <c r="BP69" s="84"/>
      <c r="BQ69" s="84"/>
      <c r="BR69" s="84"/>
      <c r="BS69" s="84"/>
      <c r="BT69" s="84"/>
      <c r="BU69" s="84"/>
      <c r="BV69" s="84"/>
      <c r="BW69" s="84"/>
      <c r="BX69" s="84"/>
      <c r="BY69" s="84"/>
      <c r="BZ69" s="8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3"/>
      <c r="BM70" s="84"/>
      <c r="BN70" s="84"/>
      <c r="BO70" s="84"/>
      <c r="BP70" s="84"/>
      <c r="BQ70" s="84"/>
      <c r="BR70" s="84"/>
      <c r="BS70" s="84"/>
      <c r="BT70" s="84"/>
      <c r="BU70" s="84"/>
      <c r="BV70" s="84"/>
      <c r="BW70" s="84"/>
      <c r="BX70" s="84"/>
      <c r="BY70" s="84"/>
      <c r="BZ70" s="8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3"/>
      <c r="BM71" s="84"/>
      <c r="BN71" s="84"/>
      <c r="BO71" s="84"/>
      <c r="BP71" s="84"/>
      <c r="BQ71" s="84"/>
      <c r="BR71" s="84"/>
      <c r="BS71" s="84"/>
      <c r="BT71" s="84"/>
      <c r="BU71" s="84"/>
      <c r="BV71" s="84"/>
      <c r="BW71" s="84"/>
      <c r="BX71" s="84"/>
      <c r="BY71" s="84"/>
      <c r="BZ71" s="8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3"/>
      <c r="BM72" s="84"/>
      <c r="BN72" s="84"/>
      <c r="BO72" s="84"/>
      <c r="BP72" s="84"/>
      <c r="BQ72" s="84"/>
      <c r="BR72" s="84"/>
      <c r="BS72" s="84"/>
      <c r="BT72" s="84"/>
      <c r="BU72" s="84"/>
      <c r="BV72" s="84"/>
      <c r="BW72" s="84"/>
      <c r="BX72" s="84"/>
      <c r="BY72" s="84"/>
      <c r="BZ72" s="8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3"/>
      <c r="BM73" s="84"/>
      <c r="BN73" s="84"/>
      <c r="BO73" s="84"/>
      <c r="BP73" s="84"/>
      <c r="BQ73" s="84"/>
      <c r="BR73" s="84"/>
      <c r="BS73" s="84"/>
      <c r="BT73" s="84"/>
      <c r="BU73" s="84"/>
      <c r="BV73" s="84"/>
      <c r="BW73" s="84"/>
      <c r="BX73" s="84"/>
      <c r="BY73" s="84"/>
      <c r="BZ73" s="8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3"/>
      <c r="BM74" s="84"/>
      <c r="BN74" s="84"/>
      <c r="BO74" s="84"/>
      <c r="BP74" s="84"/>
      <c r="BQ74" s="84"/>
      <c r="BR74" s="84"/>
      <c r="BS74" s="84"/>
      <c r="BT74" s="84"/>
      <c r="BU74" s="84"/>
      <c r="BV74" s="84"/>
      <c r="BW74" s="84"/>
      <c r="BX74" s="84"/>
      <c r="BY74" s="84"/>
      <c r="BZ74" s="8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3"/>
      <c r="BM75" s="84"/>
      <c r="BN75" s="84"/>
      <c r="BO75" s="84"/>
      <c r="BP75" s="84"/>
      <c r="BQ75" s="84"/>
      <c r="BR75" s="84"/>
      <c r="BS75" s="84"/>
      <c r="BT75" s="84"/>
      <c r="BU75" s="84"/>
      <c r="BV75" s="84"/>
      <c r="BW75" s="84"/>
      <c r="BX75" s="84"/>
      <c r="BY75" s="84"/>
      <c r="BZ75" s="8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3"/>
      <c r="BM76" s="84"/>
      <c r="BN76" s="84"/>
      <c r="BO76" s="84"/>
      <c r="BP76" s="84"/>
      <c r="BQ76" s="84"/>
      <c r="BR76" s="84"/>
      <c r="BS76" s="84"/>
      <c r="BT76" s="84"/>
      <c r="BU76" s="84"/>
      <c r="BV76" s="84"/>
      <c r="BW76" s="84"/>
      <c r="BX76" s="84"/>
      <c r="BY76" s="84"/>
      <c r="BZ76" s="8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3"/>
      <c r="BM77" s="84"/>
      <c r="BN77" s="84"/>
      <c r="BO77" s="84"/>
      <c r="BP77" s="84"/>
      <c r="BQ77" s="84"/>
      <c r="BR77" s="84"/>
      <c r="BS77" s="84"/>
      <c r="BT77" s="84"/>
      <c r="BU77" s="84"/>
      <c r="BV77" s="84"/>
      <c r="BW77" s="84"/>
      <c r="BX77" s="84"/>
      <c r="BY77" s="84"/>
      <c r="BZ77" s="8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3"/>
      <c r="BM78" s="84"/>
      <c r="BN78" s="84"/>
      <c r="BO78" s="84"/>
      <c r="BP78" s="84"/>
      <c r="BQ78" s="84"/>
      <c r="BR78" s="84"/>
      <c r="BS78" s="84"/>
      <c r="BT78" s="84"/>
      <c r="BU78" s="84"/>
      <c r="BV78" s="84"/>
      <c r="BW78" s="84"/>
      <c r="BX78" s="84"/>
      <c r="BY78" s="84"/>
      <c r="BZ78" s="85"/>
    </row>
    <row r="79" spans="1:78" ht="13.5" customHeight="1" x14ac:dyDescent="0.2">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83"/>
      <c r="BM79" s="84"/>
      <c r="BN79" s="84"/>
      <c r="BO79" s="84"/>
      <c r="BP79" s="84"/>
      <c r="BQ79" s="84"/>
      <c r="BR79" s="84"/>
      <c r="BS79" s="84"/>
      <c r="BT79" s="84"/>
      <c r="BU79" s="84"/>
      <c r="BV79" s="84"/>
      <c r="BW79" s="84"/>
      <c r="BX79" s="84"/>
      <c r="BY79" s="84"/>
      <c r="BZ79" s="85"/>
    </row>
    <row r="80" spans="1:78" ht="13.5" customHeight="1" x14ac:dyDescent="0.2">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83"/>
      <c r="BM80" s="84"/>
      <c r="BN80" s="84"/>
      <c r="BO80" s="84"/>
      <c r="BP80" s="84"/>
      <c r="BQ80" s="84"/>
      <c r="BR80" s="84"/>
      <c r="BS80" s="84"/>
      <c r="BT80" s="84"/>
      <c r="BU80" s="84"/>
      <c r="BV80" s="84"/>
      <c r="BW80" s="84"/>
      <c r="BX80" s="84"/>
      <c r="BY80" s="84"/>
      <c r="BZ80" s="85"/>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3"/>
      <c r="BM81" s="84"/>
      <c r="BN81" s="84"/>
      <c r="BO81" s="84"/>
      <c r="BP81" s="84"/>
      <c r="BQ81" s="84"/>
      <c r="BR81" s="84"/>
      <c r="BS81" s="84"/>
      <c r="BT81" s="84"/>
      <c r="BU81" s="84"/>
      <c r="BV81" s="84"/>
      <c r="BW81" s="84"/>
      <c r="BX81" s="84"/>
      <c r="BY81" s="84"/>
      <c r="BZ81" s="85"/>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6"/>
      <c r="BM82" s="87"/>
      <c r="BN82" s="87"/>
      <c r="BO82" s="87"/>
      <c r="BP82" s="87"/>
      <c r="BQ82" s="87"/>
      <c r="BR82" s="87"/>
      <c r="BS82" s="87"/>
      <c r="BT82" s="87"/>
      <c r="BU82" s="87"/>
      <c r="BV82" s="87"/>
      <c r="BW82" s="87"/>
      <c r="BX82" s="87"/>
      <c r="BY82" s="87"/>
      <c r="BZ82" s="88"/>
    </row>
    <row r="83" spans="1:78" x14ac:dyDescent="0.2">
      <c r="C83" s="2" t="s">
        <v>41</v>
      </c>
    </row>
    <row r="84" spans="1:78" x14ac:dyDescent="0.2">
      <c r="C84" s="2" t="s">
        <v>42</v>
      </c>
    </row>
    <row r="85" spans="1:78" hidden="1" x14ac:dyDescent="0.2">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2">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57</v>
      </c>
      <c r="O86" s="25" t="str">
        <f>データ!EO6</f>
        <v>【0.11】</v>
      </c>
    </row>
  </sheetData>
  <sheetProtection algorithmName="SHA-512" hashValue="qehQ53cMh4/VdcvEpBkg9l5+NjpgqhG84yXkG1F8X+GU/U4QdMnq9YHc1EWRIKzhBzuhmfAPxOudoETTaQK7Gw==" saltValue="4D2E0kjHCfMwQ7DUoaJme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2" x14ac:dyDescent="0.2"/>
  <cols>
    <col min="2" max="144" width="11.88671875" customWidth="1"/>
  </cols>
  <sheetData>
    <row r="1" spans="1:145" x14ac:dyDescent="0.2">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2">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2">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2">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2">
      <c r="A6" s="27" t="s">
        <v>110</v>
      </c>
      <c r="B6" s="32">
        <f>B7</f>
        <v>2017</v>
      </c>
      <c r="C6" s="32">
        <f t="shared" ref="C6:X6" si="3">C7</f>
        <v>453838</v>
      </c>
      <c r="D6" s="32">
        <f t="shared" si="3"/>
        <v>47</v>
      </c>
      <c r="E6" s="32">
        <f t="shared" si="3"/>
        <v>17</v>
      </c>
      <c r="F6" s="32">
        <f t="shared" si="3"/>
        <v>5</v>
      </c>
      <c r="G6" s="32">
        <f t="shared" si="3"/>
        <v>0</v>
      </c>
      <c r="H6" s="32" t="str">
        <f t="shared" si="3"/>
        <v>宮崎県　綾町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1.59</v>
      </c>
      <c r="Q6" s="33">
        <f t="shared" si="3"/>
        <v>100</v>
      </c>
      <c r="R6" s="33">
        <f t="shared" si="3"/>
        <v>2860</v>
      </c>
      <c r="S6" s="33">
        <f t="shared" si="3"/>
        <v>7444</v>
      </c>
      <c r="T6" s="33">
        <f t="shared" si="3"/>
        <v>95.19</v>
      </c>
      <c r="U6" s="33">
        <f t="shared" si="3"/>
        <v>78.2</v>
      </c>
      <c r="V6" s="33">
        <f t="shared" si="3"/>
        <v>118</v>
      </c>
      <c r="W6" s="33">
        <f t="shared" si="3"/>
        <v>0.12</v>
      </c>
      <c r="X6" s="33">
        <f t="shared" si="3"/>
        <v>983.33</v>
      </c>
      <c r="Y6" s="34">
        <f>IF(Y7="",NA(),Y7)</f>
        <v>67.22</v>
      </c>
      <c r="Z6" s="34">
        <f t="shared" ref="Z6:AH6" si="4">IF(Z7="",NA(),Z7)</f>
        <v>49.11</v>
      </c>
      <c r="AA6" s="34">
        <f t="shared" si="4"/>
        <v>53.48</v>
      </c>
      <c r="AB6" s="34">
        <f t="shared" si="4"/>
        <v>68.83</v>
      </c>
      <c r="AC6" s="34">
        <f t="shared" si="4"/>
        <v>43.99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925.76</v>
      </c>
      <c r="BG6" s="34">
        <f t="shared" ref="BG6:BO6" si="7">IF(BG7="",NA(),BG7)</f>
        <v>842.83</v>
      </c>
      <c r="BH6" s="34">
        <f t="shared" si="7"/>
        <v>779.25</v>
      </c>
      <c r="BI6" s="34">
        <f t="shared" si="7"/>
        <v>639.29999999999995</v>
      </c>
      <c r="BJ6" s="34">
        <f t="shared" si="7"/>
        <v>582.77</v>
      </c>
      <c r="BK6" s="34">
        <f t="shared" si="7"/>
        <v>1126.77</v>
      </c>
      <c r="BL6" s="34">
        <f t="shared" si="7"/>
        <v>1044.8</v>
      </c>
      <c r="BM6" s="34">
        <f t="shared" si="7"/>
        <v>1081.8</v>
      </c>
      <c r="BN6" s="34">
        <f t="shared" si="7"/>
        <v>974.93</v>
      </c>
      <c r="BO6" s="34">
        <f t="shared" si="7"/>
        <v>855.8</v>
      </c>
      <c r="BP6" s="33" t="str">
        <f>IF(BP7="","",IF(BP7="-","【-】","【"&amp;SUBSTITUTE(TEXT(BP7,"#,##0.00"),"-","△")&amp;"】"))</f>
        <v>【814.89】</v>
      </c>
      <c r="BQ6" s="34">
        <f>IF(BQ7="",NA(),BQ7)</f>
        <v>68.849999999999994</v>
      </c>
      <c r="BR6" s="34">
        <f t="shared" ref="BR6:BZ6" si="8">IF(BR7="",NA(),BR7)</f>
        <v>49.81</v>
      </c>
      <c r="BS6" s="34">
        <f t="shared" si="8"/>
        <v>54.42</v>
      </c>
      <c r="BT6" s="34">
        <f t="shared" si="8"/>
        <v>45.23</v>
      </c>
      <c r="BU6" s="34">
        <f t="shared" si="8"/>
        <v>44.55</v>
      </c>
      <c r="BV6" s="34">
        <f t="shared" si="8"/>
        <v>50.9</v>
      </c>
      <c r="BW6" s="34">
        <f t="shared" si="8"/>
        <v>50.82</v>
      </c>
      <c r="BX6" s="34">
        <f t="shared" si="8"/>
        <v>52.19</v>
      </c>
      <c r="BY6" s="34">
        <f t="shared" si="8"/>
        <v>55.32</v>
      </c>
      <c r="BZ6" s="34">
        <f t="shared" si="8"/>
        <v>59.8</v>
      </c>
      <c r="CA6" s="33" t="str">
        <f>IF(CA7="","",IF(CA7="-","【-】","【"&amp;SUBSTITUTE(TEXT(CA7,"#,##0.00"),"-","△")&amp;"】"))</f>
        <v>【60.64】</v>
      </c>
      <c r="CB6" s="34">
        <f>IF(CB7="",NA(),CB7)</f>
        <v>150</v>
      </c>
      <c r="CC6" s="34">
        <f t="shared" ref="CC6:CK6" si="9">IF(CC7="",NA(),CC7)</f>
        <v>150</v>
      </c>
      <c r="CD6" s="34">
        <f t="shared" si="9"/>
        <v>150</v>
      </c>
      <c r="CE6" s="34">
        <f t="shared" si="9"/>
        <v>146.91999999999999</v>
      </c>
      <c r="CF6" s="34">
        <f t="shared" si="9"/>
        <v>149.99</v>
      </c>
      <c r="CG6" s="34">
        <f t="shared" si="9"/>
        <v>293.27</v>
      </c>
      <c r="CH6" s="34">
        <f t="shared" si="9"/>
        <v>300.52</v>
      </c>
      <c r="CI6" s="34">
        <f t="shared" si="9"/>
        <v>296.14</v>
      </c>
      <c r="CJ6" s="34">
        <f t="shared" si="9"/>
        <v>283.17</v>
      </c>
      <c r="CK6" s="34">
        <f t="shared" si="9"/>
        <v>263.76</v>
      </c>
      <c r="CL6" s="33" t="str">
        <f>IF(CL7="","",IF(CL7="-","【-】","【"&amp;SUBSTITUTE(TEXT(CL7,"#,##0.00"),"-","△")&amp;"】"))</f>
        <v>【255.52】</v>
      </c>
      <c r="CM6" s="34">
        <f>IF(CM7="",NA(),CM7)</f>
        <v>73.5</v>
      </c>
      <c r="CN6" s="34">
        <f t="shared" ref="CN6:CV6" si="10">IF(CN7="",NA(),CN7)</f>
        <v>103.89</v>
      </c>
      <c r="CO6" s="34">
        <f t="shared" si="10"/>
        <v>95.05</v>
      </c>
      <c r="CP6" s="34">
        <f t="shared" si="10"/>
        <v>106.71</v>
      </c>
      <c r="CQ6" s="34">
        <f t="shared" si="10"/>
        <v>127.21</v>
      </c>
      <c r="CR6" s="34">
        <f t="shared" si="10"/>
        <v>53.78</v>
      </c>
      <c r="CS6" s="34">
        <f t="shared" si="10"/>
        <v>53.24</v>
      </c>
      <c r="CT6" s="34">
        <f t="shared" si="10"/>
        <v>52.31</v>
      </c>
      <c r="CU6" s="34">
        <f t="shared" si="10"/>
        <v>60.65</v>
      </c>
      <c r="CV6" s="34">
        <f t="shared" si="10"/>
        <v>51.75</v>
      </c>
      <c r="CW6" s="33" t="str">
        <f>IF(CW7="","",IF(CW7="-","【-】","【"&amp;SUBSTITUTE(TEXT(CW7,"#,##0.00"),"-","△")&amp;"】"))</f>
        <v>【52.49】</v>
      </c>
      <c r="CX6" s="34">
        <f>IF(CX7="",NA(),CX7)</f>
        <v>100</v>
      </c>
      <c r="CY6" s="34">
        <f t="shared" ref="CY6:DG6" si="11">IF(CY7="",NA(),CY7)</f>
        <v>100</v>
      </c>
      <c r="CZ6" s="34">
        <f t="shared" si="11"/>
        <v>100</v>
      </c>
      <c r="DA6" s="34">
        <f t="shared" si="11"/>
        <v>100</v>
      </c>
      <c r="DB6" s="34">
        <f t="shared" si="11"/>
        <v>100</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2">
      <c r="A7" s="27"/>
      <c r="B7" s="36">
        <v>2017</v>
      </c>
      <c r="C7" s="36">
        <v>453838</v>
      </c>
      <c r="D7" s="36">
        <v>47</v>
      </c>
      <c r="E7" s="36">
        <v>17</v>
      </c>
      <c r="F7" s="36">
        <v>5</v>
      </c>
      <c r="G7" s="36">
        <v>0</v>
      </c>
      <c r="H7" s="36" t="s">
        <v>111</v>
      </c>
      <c r="I7" s="36" t="s">
        <v>112</v>
      </c>
      <c r="J7" s="36" t="s">
        <v>113</v>
      </c>
      <c r="K7" s="36" t="s">
        <v>114</v>
      </c>
      <c r="L7" s="36" t="s">
        <v>115</v>
      </c>
      <c r="M7" s="36" t="s">
        <v>116</v>
      </c>
      <c r="N7" s="37" t="s">
        <v>117</v>
      </c>
      <c r="O7" s="37" t="s">
        <v>118</v>
      </c>
      <c r="P7" s="37">
        <v>1.59</v>
      </c>
      <c r="Q7" s="37">
        <v>100</v>
      </c>
      <c r="R7" s="37">
        <v>2860</v>
      </c>
      <c r="S7" s="37">
        <v>7444</v>
      </c>
      <c r="T7" s="37">
        <v>95.19</v>
      </c>
      <c r="U7" s="37">
        <v>78.2</v>
      </c>
      <c r="V7" s="37">
        <v>118</v>
      </c>
      <c r="W7" s="37">
        <v>0.12</v>
      </c>
      <c r="X7" s="37">
        <v>983.33</v>
      </c>
      <c r="Y7" s="37">
        <v>67.22</v>
      </c>
      <c r="Z7" s="37">
        <v>49.11</v>
      </c>
      <c r="AA7" s="37">
        <v>53.48</v>
      </c>
      <c r="AB7" s="37">
        <v>68.83</v>
      </c>
      <c r="AC7" s="37">
        <v>43.99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925.76</v>
      </c>
      <c r="BG7" s="37">
        <v>842.83</v>
      </c>
      <c r="BH7" s="37">
        <v>779.25</v>
      </c>
      <c r="BI7" s="37">
        <v>639.29999999999995</v>
      </c>
      <c r="BJ7" s="37">
        <v>582.77</v>
      </c>
      <c r="BK7" s="37">
        <v>1126.77</v>
      </c>
      <c r="BL7" s="37">
        <v>1044.8</v>
      </c>
      <c r="BM7" s="37">
        <v>1081.8</v>
      </c>
      <c r="BN7" s="37">
        <v>974.93</v>
      </c>
      <c r="BO7" s="37">
        <v>855.8</v>
      </c>
      <c r="BP7" s="37">
        <v>814.89</v>
      </c>
      <c r="BQ7" s="37">
        <v>68.849999999999994</v>
      </c>
      <c r="BR7" s="37">
        <v>49.81</v>
      </c>
      <c r="BS7" s="37">
        <v>54.42</v>
      </c>
      <c r="BT7" s="37">
        <v>45.23</v>
      </c>
      <c r="BU7" s="37">
        <v>44.55</v>
      </c>
      <c r="BV7" s="37">
        <v>50.9</v>
      </c>
      <c r="BW7" s="37">
        <v>50.82</v>
      </c>
      <c r="BX7" s="37">
        <v>52.19</v>
      </c>
      <c r="BY7" s="37">
        <v>55.32</v>
      </c>
      <c r="BZ7" s="37">
        <v>59.8</v>
      </c>
      <c r="CA7" s="37">
        <v>60.64</v>
      </c>
      <c r="CB7" s="37">
        <v>150</v>
      </c>
      <c r="CC7" s="37">
        <v>150</v>
      </c>
      <c r="CD7" s="37">
        <v>150</v>
      </c>
      <c r="CE7" s="37">
        <v>146.91999999999999</v>
      </c>
      <c r="CF7" s="37">
        <v>149.99</v>
      </c>
      <c r="CG7" s="37">
        <v>293.27</v>
      </c>
      <c r="CH7" s="37">
        <v>300.52</v>
      </c>
      <c r="CI7" s="37">
        <v>296.14</v>
      </c>
      <c r="CJ7" s="37">
        <v>283.17</v>
      </c>
      <c r="CK7" s="37">
        <v>263.76</v>
      </c>
      <c r="CL7" s="37">
        <v>255.52</v>
      </c>
      <c r="CM7" s="37">
        <v>73.5</v>
      </c>
      <c r="CN7" s="37">
        <v>103.89</v>
      </c>
      <c r="CO7" s="37">
        <v>95.05</v>
      </c>
      <c r="CP7" s="37">
        <v>106.71</v>
      </c>
      <c r="CQ7" s="37">
        <v>127.21</v>
      </c>
      <c r="CR7" s="37">
        <v>53.78</v>
      </c>
      <c r="CS7" s="37">
        <v>53.24</v>
      </c>
      <c r="CT7" s="37">
        <v>52.31</v>
      </c>
      <c r="CU7" s="37">
        <v>60.65</v>
      </c>
      <c r="CV7" s="37">
        <v>51.75</v>
      </c>
      <c r="CW7" s="37">
        <v>52.49</v>
      </c>
      <c r="CX7" s="37">
        <v>100</v>
      </c>
      <c r="CY7" s="37">
        <v>100</v>
      </c>
      <c r="CZ7" s="37">
        <v>100</v>
      </c>
      <c r="DA7" s="37">
        <v>100</v>
      </c>
      <c r="DB7" s="37">
        <v>100</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2">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2">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2">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2019-02-27T00:02:56Z</cp:lastPrinted>
  <dcterms:created xsi:type="dcterms:W3CDTF">2018-12-03T09:31:14Z</dcterms:created>
  <dcterms:modified xsi:type="dcterms:W3CDTF">2019-02-27T02:14:39Z</dcterms:modified>
  <cp:category/>
</cp:coreProperties>
</file>