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Z:\新共有ドライブ\03-02 【決　算】公営企業(公営企業全般含む)\平成３０年度\01 各種照会・回答\310111【　】（分析依頼）H29決算経営比較分析表\05ホームページ掲載\14特定地域生活排水処理事業（法非適用）\"/>
    </mc:Choice>
  </mc:AlternateContent>
  <xr:revisionPtr revIDLastSave="0" documentId="13_ncr:1_{F3FDA4AB-549D-4B10-97EA-CAB94C07637F}" xr6:coauthVersionLast="40" xr6:coauthVersionMax="40" xr10:uidLastSave="{00000000-0000-0000-0000-000000000000}"/>
  <workbookProtection workbookAlgorithmName="SHA-512" workbookHashValue="D2rsm6dnMqBTrT9CKclRok4cQMeGdr6xWxftMz/UVacBLwXngccQ/XodxDIpGjIj2VmOR9qAUfx5NELujbXOLQ==" workbookSaltValue="j6kSO5mIaZBgidE6OBdpnQ=="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I86" i="4"/>
  <c r="E86" i="4"/>
  <c r="AT10" i="4"/>
  <c r="AD10" i="4"/>
  <c r="I10" i="4"/>
  <c r="AL8" i="4"/>
  <c r="P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<sst xmlns="http://schemas.openxmlformats.org/spreadsheetml/2006/main" count="251" uniqueCount="126">
  <si>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</si>
  <si>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</si>
  <si>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</si>
  <si>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</si>
  <si>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</si>
  <si>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</si>
  <si>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</si>
  <si>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</si>
  <si>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</si>
  <si>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</si>
  <si>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</si>
  <si>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</si>
  <si>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</si>
  <si>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</si>
  <si>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</si>
  <si>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</si>
  <si>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</si>
  <si>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</si>
  <si>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</si>
  <si>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</si>
  <si>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</si>
  <si>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</si>
  <si>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</si>
  <si>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</si>
  <si>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</si>
  <si>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</si>
  <si>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</si>
  <si>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</si>
  <si>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</si>
  <si>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</si>
  <si>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</si>
  <si>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</si>
  <si>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</si>
  <si>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</si>
  <si>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</si>
  <si>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</si>
  <si>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</si>
  <si>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</si>
  <si>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</si>
  <si>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</si>
  <si>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</si>
  <si>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</si>
  <si>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</si>
  <si>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</si>
  <si>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</si>
  <si>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</si>
  <si>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</si>
  <si>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</si>
  <si>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</si>
  <si>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</si>
  <si>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</si>
  <si>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</si>
  <si>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</si>
  <si>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</si>
  <si>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</si>
  <si>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</si>
  <si>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</si>
  <si>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</si>
  <si>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</si>
  <si>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</si>
  <si>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</si>
  <si>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</si>
  <si>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</si>
  <si>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</si>
  <si>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</si>
  <si>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</si>
  <si>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</si>
  <si>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</si>
  <si>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</si>
  <si>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</si>
  <si>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</si>
  <si>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</si>
  <si>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</si>
  <si>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</si>
  <si>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</si>
  <si>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</si>
  <si>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</si>
  <si>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</si>
  <si>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</si>
  <si>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</si>
  <si>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</si>
  <si>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</si>
  <si>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</si>
  <si>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</si>
  <si>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</si>
  <si>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</si>
  <si>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</si>
  <si>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</si>
  <si>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</si>
  <si>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</si>
  <si>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</si>
  <si>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</si>
  <si>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</si>
  <si>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</si>
  <si>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</si>
  <si>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</si>
  <si>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</si>
  <si>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</si>
  <si>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</si>
  <si>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</si>
  <si>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</si>
  <si>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</si>
  <si>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</si>
  <si>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</si>
  <si>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</si>
  <si>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</si>
  <si>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</si>
  <si>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</si>
  <si>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</si>
  <si>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</si>
  <si>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</si>
  <si>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</si>
  <si>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</si>
  <si>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</si>
  <si>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</si>
  <si>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</si>
  <si>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</si>
  <si>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</si>
  <si>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</si>
  <si>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</si>
  <si>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</si>
  <si>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</si>
  <si>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</si>
  <si>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事業開始後5年であり、老朽化に関する課題は現在のところ発生していない。しかし、浄化槽に付属するブロワ（電気製品・空気ポンプ）は、消耗品であり、耐用年数が8～15年とされていることから、今後検討が必要である。</t>
    <rPh sb="1" eb="2">
      <t>ホン</t>
    </rPh>
    <rPh sb="2" eb="4">
      <t>ジギョウ</t>
    </rPh>
    <rPh sb="5" eb="7">
      <t>ジギョウ</t>
    </rPh>
    <rPh sb="7" eb="10">
      <t>カイシゴ</t>
    </rPh>
    <rPh sb="11" eb="12">
      <t>ネン</t>
    </rPh>
    <rPh sb="16" eb="19">
      <t>ロウキュウカ</t>
    </rPh>
    <rPh sb="20" eb="21">
      <t>カン</t>
    </rPh>
    <rPh sb="23" eb="25">
      <t>カダイ</t>
    </rPh>
    <rPh sb="26" eb="28">
      <t>ゲンザイ</t>
    </rPh>
    <rPh sb="32" eb="34">
      <t>ハッセイ</t>
    </rPh>
    <rPh sb="44" eb="47">
      <t>ジョウカソウ</t>
    </rPh>
    <rPh sb="48" eb="50">
      <t>フゾク</t>
    </rPh>
    <rPh sb="56" eb="58">
      <t>デンキ</t>
    </rPh>
    <rPh sb="58" eb="60">
      <t>セイヒン</t>
    </rPh>
    <rPh sb="61" eb="63">
      <t>クウキ</t>
    </rPh>
    <rPh sb="69" eb="71">
      <t>ショウモウ</t>
    </rPh>
    <rPh sb="71" eb="72">
      <t>ヒン</t>
    </rPh>
    <rPh sb="76" eb="78">
      <t>タイヨウ</t>
    </rPh>
    <rPh sb="78" eb="80">
      <t>ネンスウ</t>
    </rPh>
    <rPh sb="85" eb="86">
      <t>ネン</t>
    </rPh>
    <rPh sb="97" eb="99">
      <t>コンゴ</t>
    </rPh>
    <rPh sb="99" eb="101">
      <t>ケントウ</t>
    </rPh>
    <rPh sb="102" eb="104">
      <t>ヒツヨウ</t>
    </rPh>
    <phoneticPr fontId="4"/>
  </si>
  <si>
    <t>　経営の健全性について、①収益的収支比率に関し、平成28年度が100%をわずかに下回った理由は、料金収入の決算月を3月から2月に変更したことから、料金収入の期間が11ｹ月となり、減収となったことが要因である。よって、29年度の料金収入の決算は、29年3月から30年2月までの12ｹ月間に戻ったことから、①の比率は事業開始年度と同水準まで回復し、概ね健全といえる。しかし、収入の多くは、一般会計からの繰入金に依存している状況にある。
　⑤経費回収率は、100%に達していない状況である。この理由は、料金設定の内容が浄化槽の点検、清掃、法定検査及びブロワの修理に係る実務的経費としていることにある。よって、更なる改善を行い、経営の効率化が必要である。 　　　
　⑥汚水処理原価は、平均値と同等まで低くなっており良好である。
　⑦施設利用率及び⑧水洗化率について、当該事業は、市民からの申請により浄化槽を設置するものであり、経営の効率性に直接影響するものではないといえる。</t>
    <phoneticPr fontId="4"/>
  </si>
  <si>
    <t>　本事業の維持管理は、現在、施設使用料のみで運営しており、5年毎に使用料を改定することとしている。
　しかし、建設費を含めて黒字経営をするには、一般会計からの繰り入れが必至である。
　このようなことから、平成32年度までに経営戦略を策定し、更なる経営効率化を検討する必要がある。</t>
    <rPh sb="1" eb="2">
      <t>ホン</t>
    </rPh>
    <rPh sb="2" eb="4">
      <t>ジギョウ</t>
    </rPh>
    <rPh sb="5" eb="7">
      <t>イジ</t>
    </rPh>
    <rPh sb="7" eb="9">
      <t>カンリ</t>
    </rPh>
    <rPh sb="11" eb="13">
      <t>ゲンザイ</t>
    </rPh>
    <rPh sb="14" eb="16">
      <t>シセツ</t>
    </rPh>
    <rPh sb="16" eb="18">
      <t>シヨウ</t>
    </rPh>
    <rPh sb="18" eb="19">
      <t>リョウ</t>
    </rPh>
    <rPh sb="22" eb="24">
      <t>ウンエイ</t>
    </rPh>
    <rPh sb="30" eb="32">
      <t>ネンゴト</t>
    </rPh>
    <rPh sb="33" eb="36">
      <t>シヨウリョウ</t>
    </rPh>
    <rPh sb="37" eb="39">
      <t>カイテイ</t>
    </rPh>
    <rPh sb="55" eb="58">
      <t>ケンセツヒ</t>
    </rPh>
    <rPh sb="59" eb="60">
      <t>フク</t>
    </rPh>
    <rPh sb="62" eb="64">
      <t>クロジ</t>
    </rPh>
    <rPh sb="64" eb="66">
      <t>ケイエイ</t>
    </rPh>
    <rPh sb="72" eb="74">
      <t>イッパン</t>
    </rPh>
    <rPh sb="74" eb="76">
      <t>カイケイ</t>
    </rPh>
    <rPh sb="79" eb="80">
      <t>ク</t>
    </rPh>
    <rPh sb="81" eb="82">
      <t>イ</t>
    </rPh>
    <rPh sb="84" eb="86">
      <t>ヒッシ</t>
    </rPh>
    <rPh sb="102" eb="104">
      <t>ヘイセイ</t>
    </rPh>
    <rPh sb="106" eb="108">
      <t>ネンド</t>
    </rPh>
    <rPh sb="111" eb="113">
      <t>ケイエイ</t>
    </rPh>
    <rPh sb="113" eb="115">
      <t>センリャク</t>
    </rPh>
    <rPh sb="116" eb="118">
      <t>サクテイ</t>
    </rPh>
    <rPh sb="120" eb="121">
      <t>サラ</t>
    </rPh>
    <rPh sb="123" eb="125">
      <t>ケイエイ</t>
    </rPh>
    <rPh sb="125" eb="128">
      <t>コウリツカ</t>
    </rPh>
    <rPh sb="129" eb="131">
      <t>ケントウ</t>
    </rPh>
    <rPh sb="133" eb="13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</si>
</sst>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8C-4764-B2FA-8D19DBD187B4}"/>
            </c:ext>
          </c:extLst>
        </c:ser>
        <c:dLbls>
          <c:showLegendKey val="0"/>
          <c:showVal val="0"/>
          <c:showCatName val="0"/>
          <c:showSerName val="0"/>
          <c:showPercent val="0"/>
          <c:showBubbleSize val="0"/>
        </c:dLbls>
        <c:gapWidth val="150"/>
        <c:axId val="280076936"/>
        <c:axId val="28007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E8C-4764-B2FA-8D19DBD187B4}"/>
            </c:ext>
          </c:extLst>
        </c:ser>
        <c:dLbls>
          <c:showLegendKey val="0"/>
          <c:showVal val="0"/>
          <c:showCatName val="0"/>
          <c:showSerName val="0"/>
          <c:showPercent val="0"/>
          <c:showBubbleSize val="0"/>
        </c:dLbls>
        <c:marker val="1"/>
        <c:smooth val="0"/>
        <c:axId val="280076936"/>
        <c:axId val="280075760"/>
      </c:lineChart>
      <c:dateAx>
        <c:axId val="280076936"/>
        <c:scaling>
          <c:orientation val="minMax"/>
        </c:scaling>
        <c:delete val="1"/>
        <c:axPos val="b"/>
        <c:numFmt formatCode="ge" sourceLinked="1"/>
        <c:majorTickMark val="none"/>
        <c:minorTickMark val="none"/>
        <c:tickLblPos val="none"/>
        <c:crossAx val="280075760"/>
        <c:crosses val="autoZero"/>
        <c:auto val="1"/>
        <c:lblOffset val="100"/>
        <c:baseTimeUnit val="years"/>
      </c:dateAx>
      <c:valAx>
        <c:axId val="28007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7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16.98</c:v>
                </c:pt>
                <c:pt idx="1">
                  <c:v>0.51</c:v>
                </c:pt>
                <c:pt idx="2">
                  <c:v>0.33</c:v>
                </c:pt>
                <c:pt idx="3">
                  <c:v>0.24</c:v>
                </c:pt>
                <c:pt idx="4">
                  <c:v>0.18</c:v>
                </c:pt>
              </c:numCache>
            </c:numRef>
          </c:val>
          <c:extLst>
            <c:ext xmlns:c16="http://schemas.microsoft.com/office/drawing/2014/chart" uri="{C3380CC4-5D6E-409C-BE32-E72D297353CC}">
              <c16:uniqueId val="{00000000-4241-467D-97EB-ABC071CFEB74}"/>
            </c:ext>
          </c:extLst>
        </c:ser>
        <c:dLbls>
          <c:showLegendKey val="0"/>
          <c:showVal val="0"/>
          <c:showCatName val="0"/>
          <c:showSerName val="0"/>
          <c:showPercent val="0"/>
          <c:showBubbleSize val="0"/>
        </c:dLbls>
        <c:gapWidth val="150"/>
        <c:axId val="319629552"/>
        <c:axId val="31962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4241-467D-97EB-ABC071CFEB74}"/>
            </c:ext>
          </c:extLst>
        </c:ser>
        <c:dLbls>
          <c:showLegendKey val="0"/>
          <c:showVal val="0"/>
          <c:showCatName val="0"/>
          <c:showSerName val="0"/>
          <c:showPercent val="0"/>
          <c:showBubbleSize val="0"/>
        </c:dLbls>
        <c:marker val="1"/>
        <c:smooth val="0"/>
        <c:axId val="319629552"/>
        <c:axId val="319629944"/>
      </c:lineChart>
      <c:dateAx>
        <c:axId val="319629552"/>
        <c:scaling>
          <c:orientation val="minMax"/>
        </c:scaling>
        <c:delete val="1"/>
        <c:axPos val="b"/>
        <c:numFmt formatCode="ge" sourceLinked="1"/>
        <c:majorTickMark val="none"/>
        <c:minorTickMark val="none"/>
        <c:tickLblPos val="none"/>
        <c:crossAx val="319629944"/>
        <c:crosses val="autoZero"/>
        <c:auto val="1"/>
        <c:lblOffset val="100"/>
        <c:baseTimeUnit val="years"/>
      </c:dateAx>
      <c:valAx>
        <c:axId val="31962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2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E71-4C5E-8A59-F475EAE09310}"/>
            </c:ext>
          </c:extLst>
        </c:ser>
        <c:dLbls>
          <c:showLegendKey val="0"/>
          <c:showVal val="0"/>
          <c:showCatName val="0"/>
          <c:showSerName val="0"/>
          <c:showPercent val="0"/>
          <c:showBubbleSize val="0"/>
        </c:dLbls>
        <c:gapWidth val="150"/>
        <c:axId val="331452504"/>
        <c:axId val="33145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0E71-4C5E-8A59-F475EAE09310}"/>
            </c:ext>
          </c:extLst>
        </c:ser>
        <c:dLbls>
          <c:showLegendKey val="0"/>
          <c:showVal val="0"/>
          <c:showCatName val="0"/>
          <c:showSerName val="0"/>
          <c:showPercent val="0"/>
          <c:showBubbleSize val="0"/>
        </c:dLbls>
        <c:marker val="1"/>
        <c:smooth val="0"/>
        <c:axId val="331452504"/>
        <c:axId val="331452896"/>
      </c:lineChart>
      <c:dateAx>
        <c:axId val="331452504"/>
        <c:scaling>
          <c:orientation val="minMax"/>
        </c:scaling>
        <c:delete val="1"/>
        <c:axPos val="b"/>
        <c:numFmt formatCode="ge" sourceLinked="1"/>
        <c:majorTickMark val="none"/>
        <c:minorTickMark val="none"/>
        <c:tickLblPos val="none"/>
        <c:crossAx val="331452896"/>
        <c:crosses val="autoZero"/>
        <c:auto val="1"/>
        <c:lblOffset val="100"/>
        <c:baseTimeUnit val="years"/>
      </c:dateAx>
      <c:valAx>
        <c:axId val="3314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45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123.67</c:v>
                </c:pt>
                <c:pt idx="1">
                  <c:v>104.64</c:v>
                </c:pt>
                <c:pt idx="2">
                  <c:v>61.97</c:v>
                </c:pt>
                <c:pt idx="3">
                  <c:v>96.43</c:v>
                </c:pt>
                <c:pt idx="4">
                  <c:v>125.1</c:v>
                </c:pt>
              </c:numCache>
            </c:numRef>
          </c:val>
          <c:extLst>
            <c:ext xmlns:c16="http://schemas.microsoft.com/office/drawing/2014/chart" uri="{C3380CC4-5D6E-409C-BE32-E72D297353CC}">
              <c16:uniqueId val="{00000000-D6EE-4EF3-8954-3C39ADAD1729}"/>
            </c:ext>
          </c:extLst>
        </c:ser>
        <c:dLbls>
          <c:showLegendKey val="0"/>
          <c:showVal val="0"/>
          <c:showCatName val="0"/>
          <c:showSerName val="0"/>
          <c:showPercent val="0"/>
          <c:showBubbleSize val="0"/>
        </c:dLbls>
        <c:gapWidth val="150"/>
        <c:axId val="280076544"/>
        <c:axId val="10798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EE-4EF3-8954-3C39ADAD1729}"/>
            </c:ext>
          </c:extLst>
        </c:ser>
        <c:dLbls>
          <c:showLegendKey val="0"/>
          <c:showVal val="0"/>
          <c:showCatName val="0"/>
          <c:showSerName val="0"/>
          <c:showPercent val="0"/>
          <c:showBubbleSize val="0"/>
        </c:dLbls>
        <c:marker val="1"/>
        <c:smooth val="0"/>
        <c:axId val="280076544"/>
        <c:axId val="107984200"/>
      </c:lineChart>
      <c:dateAx>
        <c:axId val="280076544"/>
        <c:scaling>
          <c:orientation val="minMax"/>
        </c:scaling>
        <c:delete val="1"/>
        <c:axPos val="b"/>
        <c:numFmt formatCode="ge" sourceLinked="1"/>
        <c:majorTickMark val="none"/>
        <c:minorTickMark val="none"/>
        <c:tickLblPos val="none"/>
        <c:crossAx val="107984200"/>
        <c:crosses val="autoZero"/>
        <c:auto val="1"/>
        <c:lblOffset val="100"/>
        <c:baseTimeUnit val="years"/>
      </c:dateAx>
      <c:valAx>
        <c:axId val="10798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0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89-461E-9333-5ED6EA59E93E}"/>
            </c:ext>
          </c:extLst>
        </c:ser>
        <c:dLbls>
          <c:showLegendKey val="0"/>
          <c:showVal val="0"/>
          <c:showCatName val="0"/>
          <c:showSerName val="0"/>
          <c:showPercent val="0"/>
          <c:showBubbleSize val="0"/>
        </c:dLbls>
        <c:gapWidth val="150"/>
        <c:axId val="324229144"/>
        <c:axId val="3242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89-461E-9333-5ED6EA59E93E}"/>
            </c:ext>
          </c:extLst>
        </c:ser>
        <c:dLbls>
          <c:showLegendKey val="0"/>
          <c:showVal val="0"/>
          <c:showCatName val="0"/>
          <c:showSerName val="0"/>
          <c:showPercent val="0"/>
          <c:showBubbleSize val="0"/>
        </c:dLbls>
        <c:marker val="1"/>
        <c:smooth val="0"/>
        <c:axId val="324229144"/>
        <c:axId val="324229536"/>
      </c:lineChart>
      <c:dateAx>
        <c:axId val="324229144"/>
        <c:scaling>
          <c:orientation val="minMax"/>
        </c:scaling>
        <c:delete val="1"/>
        <c:axPos val="b"/>
        <c:numFmt formatCode="ge" sourceLinked="1"/>
        <c:majorTickMark val="none"/>
        <c:minorTickMark val="none"/>
        <c:tickLblPos val="none"/>
        <c:crossAx val="324229536"/>
        <c:crosses val="autoZero"/>
        <c:auto val="1"/>
        <c:lblOffset val="100"/>
        <c:baseTimeUnit val="years"/>
      </c:dateAx>
      <c:valAx>
        <c:axId val="3242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2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97-45BD-895F-90F507721F3B}"/>
            </c:ext>
          </c:extLst>
        </c:ser>
        <c:dLbls>
          <c:showLegendKey val="0"/>
          <c:showVal val="0"/>
          <c:showCatName val="0"/>
          <c:showSerName val="0"/>
          <c:showPercent val="0"/>
          <c:showBubbleSize val="0"/>
        </c:dLbls>
        <c:gapWidth val="150"/>
        <c:axId val="319541568"/>
        <c:axId val="319541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97-45BD-895F-90F507721F3B}"/>
            </c:ext>
          </c:extLst>
        </c:ser>
        <c:dLbls>
          <c:showLegendKey val="0"/>
          <c:showVal val="0"/>
          <c:showCatName val="0"/>
          <c:showSerName val="0"/>
          <c:showPercent val="0"/>
          <c:showBubbleSize val="0"/>
        </c:dLbls>
        <c:marker val="1"/>
        <c:smooth val="0"/>
        <c:axId val="319541568"/>
        <c:axId val="319541960"/>
      </c:lineChart>
      <c:dateAx>
        <c:axId val="319541568"/>
        <c:scaling>
          <c:orientation val="minMax"/>
        </c:scaling>
        <c:delete val="1"/>
        <c:axPos val="b"/>
        <c:numFmt formatCode="ge" sourceLinked="1"/>
        <c:majorTickMark val="none"/>
        <c:minorTickMark val="none"/>
        <c:tickLblPos val="none"/>
        <c:crossAx val="319541960"/>
        <c:crosses val="autoZero"/>
        <c:auto val="1"/>
        <c:lblOffset val="100"/>
        <c:baseTimeUnit val="years"/>
      </c:dateAx>
      <c:valAx>
        <c:axId val="31954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5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76-4BA0-9DE1-8C0B6EA31BB9}"/>
            </c:ext>
          </c:extLst>
        </c:ser>
        <c:dLbls>
          <c:showLegendKey val="0"/>
          <c:showVal val="0"/>
          <c:showCatName val="0"/>
          <c:showSerName val="0"/>
          <c:showPercent val="0"/>
          <c:showBubbleSize val="0"/>
        </c:dLbls>
        <c:gapWidth val="150"/>
        <c:axId val="324228752"/>
        <c:axId val="32422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76-4BA0-9DE1-8C0B6EA31BB9}"/>
            </c:ext>
          </c:extLst>
        </c:ser>
        <c:dLbls>
          <c:showLegendKey val="0"/>
          <c:showVal val="0"/>
          <c:showCatName val="0"/>
          <c:showSerName val="0"/>
          <c:showPercent val="0"/>
          <c:showBubbleSize val="0"/>
        </c:dLbls>
        <c:marker val="1"/>
        <c:smooth val="0"/>
        <c:axId val="324228752"/>
        <c:axId val="324228360"/>
      </c:lineChart>
      <c:dateAx>
        <c:axId val="324228752"/>
        <c:scaling>
          <c:orientation val="minMax"/>
        </c:scaling>
        <c:delete val="1"/>
        <c:axPos val="b"/>
        <c:numFmt formatCode="ge" sourceLinked="1"/>
        <c:majorTickMark val="none"/>
        <c:minorTickMark val="none"/>
        <c:tickLblPos val="none"/>
        <c:crossAx val="324228360"/>
        <c:crosses val="autoZero"/>
        <c:auto val="1"/>
        <c:lblOffset val="100"/>
        <c:baseTimeUnit val="years"/>
      </c:dateAx>
      <c:valAx>
        <c:axId val="32422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2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75-4D36-857F-0108506DEF3D}"/>
            </c:ext>
          </c:extLst>
        </c:ser>
        <c:dLbls>
          <c:showLegendKey val="0"/>
          <c:showVal val="0"/>
          <c:showCatName val="0"/>
          <c:showSerName val="0"/>
          <c:showPercent val="0"/>
          <c:showBubbleSize val="0"/>
        </c:dLbls>
        <c:gapWidth val="150"/>
        <c:axId val="330736072"/>
        <c:axId val="33073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75-4D36-857F-0108506DEF3D}"/>
            </c:ext>
          </c:extLst>
        </c:ser>
        <c:dLbls>
          <c:showLegendKey val="0"/>
          <c:showVal val="0"/>
          <c:showCatName val="0"/>
          <c:showSerName val="0"/>
          <c:showPercent val="0"/>
          <c:showBubbleSize val="0"/>
        </c:dLbls>
        <c:marker val="1"/>
        <c:smooth val="0"/>
        <c:axId val="330736072"/>
        <c:axId val="330736464"/>
      </c:lineChart>
      <c:dateAx>
        <c:axId val="330736072"/>
        <c:scaling>
          <c:orientation val="minMax"/>
        </c:scaling>
        <c:delete val="1"/>
        <c:axPos val="b"/>
        <c:numFmt formatCode="ge" sourceLinked="1"/>
        <c:majorTickMark val="none"/>
        <c:minorTickMark val="none"/>
        <c:tickLblPos val="none"/>
        <c:crossAx val="330736464"/>
        <c:crosses val="autoZero"/>
        <c:auto val="1"/>
        <c:lblOffset val="100"/>
        <c:baseTimeUnit val="years"/>
      </c:dateAx>
      <c:valAx>
        <c:axId val="33073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73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0-4CD4-8A79-11F9731E88AB}"/>
            </c:ext>
          </c:extLst>
        </c:ser>
        <c:dLbls>
          <c:showLegendKey val="0"/>
          <c:showVal val="0"/>
          <c:showCatName val="0"/>
          <c:showSerName val="0"/>
          <c:showPercent val="0"/>
          <c:showBubbleSize val="0"/>
        </c:dLbls>
        <c:gapWidth val="150"/>
        <c:axId val="330737640"/>
        <c:axId val="33073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4610-4CD4-8A79-11F9731E88AB}"/>
            </c:ext>
          </c:extLst>
        </c:ser>
        <c:dLbls>
          <c:showLegendKey val="0"/>
          <c:showVal val="0"/>
          <c:showCatName val="0"/>
          <c:showSerName val="0"/>
          <c:showPercent val="0"/>
          <c:showBubbleSize val="0"/>
        </c:dLbls>
        <c:marker val="1"/>
        <c:smooth val="0"/>
        <c:axId val="330737640"/>
        <c:axId val="330738032"/>
      </c:lineChart>
      <c:dateAx>
        <c:axId val="330737640"/>
        <c:scaling>
          <c:orientation val="minMax"/>
        </c:scaling>
        <c:delete val="1"/>
        <c:axPos val="b"/>
        <c:numFmt formatCode="ge" sourceLinked="1"/>
        <c:majorTickMark val="none"/>
        <c:minorTickMark val="none"/>
        <c:tickLblPos val="none"/>
        <c:crossAx val="330738032"/>
        <c:crosses val="autoZero"/>
        <c:auto val="1"/>
        <c:lblOffset val="100"/>
        <c:baseTimeUnit val="years"/>
      </c:dateAx>
      <c:valAx>
        <c:axId val="33073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73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6.71</c:v>
                </c:pt>
                <c:pt idx="1">
                  <c:v>25.91</c:v>
                </c:pt>
                <c:pt idx="2">
                  <c:v>38.770000000000003</c:v>
                </c:pt>
                <c:pt idx="3">
                  <c:v>46.84</c:v>
                </c:pt>
                <c:pt idx="4">
                  <c:v>59.35</c:v>
                </c:pt>
              </c:numCache>
            </c:numRef>
          </c:val>
          <c:extLst>
            <c:ext xmlns:c16="http://schemas.microsoft.com/office/drawing/2014/chart" uri="{C3380CC4-5D6E-409C-BE32-E72D297353CC}">
              <c16:uniqueId val="{00000000-6B0F-4C54-BBE8-3650ABCFE15F}"/>
            </c:ext>
          </c:extLst>
        </c:ser>
        <c:dLbls>
          <c:showLegendKey val="0"/>
          <c:showVal val="0"/>
          <c:showCatName val="0"/>
          <c:showSerName val="0"/>
          <c:showPercent val="0"/>
          <c:showBubbleSize val="0"/>
        </c:dLbls>
        <c:gapWidth val="150"/>
        <c:axId val="279659176"/>
        <c:axId val="31962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6B0F-4C54-BBE8-3650ABCFE15F}"/>
            </c:ext>
          </c:extLst>
        </c:ser>
        <c:dLbls>
          <c:showLegendKey val="0"/>
          <c:showVal val="0"/>
          <c:showCatName val="0"/>
          <c:showSerName val="0"/>
          <c:showPercent val="0"/>
          <c:showBubbleSize val="0"/>
        </c:dLbls>
        <c:marker val="1"/>
        <c:smooth val="0"/>
        <c:axId val="279659176"/>
        <c:axId val="319626808"/>
      </c:lineChart>
      <c:dateAx>
        <c:axId val="279659176"/>
        <c:scaling>
          <c:orientation val="minMax"/>
        </c:scaling>
        <c:delete val="1"/>
        <c:axPos val="b"/>
        <c:numFmt formatCode="ge" sourceLinked="1"/>
        <c:majorTickMark val="none"/>
        <c:minorTickMark val="none"/>
        <c:tickLblPos val="none"/>
        <c:crossAx val="319626808"/>
        <c:crosses val="autoZero"/>
        <c:auto val="1"/>
        <c:lblOffset val="100"/>
        <c:baseTimeUnit val="years"/>
      </c:dateAx>
      <c:valAx>
        <c:axId val="31962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5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2478.17</c:v>
                </c:pt>
                <c:pt idx="1">
                  <c:v>661.34</c:v>
                </c:pt>
                <c:pt idx="2">
                  <c:v>448.13</c:v>
                </c:pt>
                <c:pt idx="3">
                  <c:v>413.04</c:v>
                </c:pt>
                <c:pt idx="4">
                  <c:v>285.44</c:v>
                </c:pt>
              </c:numCache>
            </c:numRef>
          </c:val>
          <c:extLst>
            <c:ext xmlns:c16="http://schemas.microsoft.com/office/drawing/2014/chart" uri="{C3380CC4-5D6E-409C-BE32-E72D297353CC}">
              <c16:uniqueId val="{00000000-714E-4DAA-85A1-57AB693A9EB5}"/>
            </c:ext>
          </c:extLst>
        </c:ser>
        <c:dLbls>
          <c:showLegendKey val="0"/>
          <c:showVal val="0"/>
          <c:showCatName val="0"/>
          <c:showSerName val="0"/>
          <c:showPercent val="0"/>
          <c:showBubbleSize val="0"/>
        </c:dLbls>
        <c:gapWidth val="150"/>
        <c:axId val="319627984"/>
        <c:axId val="31962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714E-4DAA-85A1-57AB693A9EB5}"/>
            </c:ext>
          </c:extLst>
        </c:ser>
        <c:dLbls>
          <c:showLegendKey val="0"/>
          <c:showVal val="0"/>
          <c:showCatName val="0"/>
          <c:showSerName val="0"/>
          <c:showPercent val="0"/>
          <c:showBubbleSize val="0"/>
        </c:dLbls>
        <c:marker val="1"/>
        <c:smooth val="0"/>
        <c:axId val="319627984"/>
        <c:axId val="319628376"/>
      </c:lineChart>
      <c:dateAx>
        <c:axId val="319627984"/>
        <c:scaling>
          <c:orientation val="minMax"/>
        </c:scaling>
        <c:delete val="1"/>
        <c:axPos val="b"/>
        <c:numFmt formatCode="ge" sourceLinked="1"/>
        <c:majorTickMark val="none"/>
        <c:minorTickMark val="none"/>
        <c:tickLblPos val="none"/>
        <c:crossAx val="319628376"/>
        <c:crosses val="autoZero"/>
        <c:auto val="1"/>
        <c:lblOffset val="100"/>
        <c:baseTimeUnit val="years"/>
      </c:dateAx>
      <c:valAx>
        <c:axId val="31962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962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70" zoomScaleNormal="70" workbookViewId="0">
      <selection activeCell="CA64" sqref="CA6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宮崎県　日南市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54271</v>
      </c>
      <c r="AM8" s="66"/>
      <c r="AN8" s="66"/>
      <c r="AO8" s="66"/>
      <c r="AP8" s="66"/>
      <c r="AQ8" s="66"/>
      <c r="AR8" s="66"/>
      <c r="AS8" s="66"/>
      <c r="AT8" s="65">
        <f>データ!T6</f>
        <v>536.11</v>
      </c>
      <c r="AU8" s="65"/>
      <c r="AV8" s="65"/>
      <c r="AW8" s="65"/>
      <c r="AX8" s="65"/>
      <c r="AY8" s="65"/>
      <c r="AZ8" s="65"/>
      <c r="BA8" s="65"/>
      <c r="BB8" s="65">
        <f>データ!U6</f>
        <v>101.23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2.4</v>
      </c>
      <c r="Q10" s="65"/>
      <c r="R10" s="65"/>
      <c r="S10" s="65"/>
      <c r="T10" s="65"/>
      <c r="U10" s="65"/>
      <c r="V10" s="65"/>
      <c r="W10" s="65">
        <f>データ!Q6</f>
        <v>100</v>
      </c>
      <c r="X10" s="65"/>
      <c r="Y10" s="65"/>
      <c r="Z10" s="65"/>
      <c r="AA10" s="65"/>
      <c r="AB10" s="65"/>
      <c r="AC10" s="65"/>
      <c r="AD10" s="66">
        <f>データ!R6</f>
        <v>3240</v>
      </c>
      <c r="AE10" s="66"/>
      <c r="AF10" s="66"/>
      <c r="AG10" s="66"/>
      <c r="AH10" s="66"/>
      <c r="AI10" s="66"/>
      <c r="AJ10" s="66"/>
      <c r="AK10" s="2"/>
      <c r="AL10" s="66">
        <f>データ!V6</f>
        <v>1291</v>
      </c>
      <c r="AM10" s="66"/>
      <c r="AN10" s="66"/>
      <c r="AO10" s="66"/>
      <c r="AP10" s="66"/>
      <c r="AQ10" s="66"/>
      <c r="AR10" s="66"/>
      <c r="AS10" s="66"/>
      <c r="AT10" s="65">
        <f>データ!W6</f>
        <v>0.01</v>
      </c>
      <c r="AU10" s="65"/>
      <c r="AV10" s="65"/>
      <c r="AW10" s="65"/>
      <c r="AX10" s="65"/>
      <c r="AY10" s="65"/>
      <c r="AZ10" s="65"/>
      <c r="BA10" s="65"/>
      <c r="BB10" s="65">
        <f>データ!X6</f>
        <v>129100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Bq0yPMfJuqIND8XOk374pFZQHQ7mD1e108jhbIDqdsUiQFSobzBMqJWHETYgfECMaAXdES4NhqmvqAoIrFfK5g==" saltValue="AeArCyUrEOLefjq89ILsN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452041</v>
      </c>
      <c r="D6" s="32">
        <f t="shared" si="3"/>
        <v>47</v>
      </c>
      <c r="E6" s="32">
        <f t="shared" si="3"/>
        <v>18</v>
      </c>
      <c r="F6" s="32">
        <f t="shared" si="3"/>
        <v>0</v>
      </c>
      <c r="G6" s="32">
        <f t="shared" si="3"/>
        <v>0</v>
      </c>
      <c r="H6" s="32" t="str">
        <f t="shared" si="3"/>
        <v>宮崎県　日南市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2.4</v>
      </c>
      <c r="Q6" s="33">
        <f t="shared" si="3"/>
        <v>100</v>
      </c>
      <c r="R6" s="33">
        <f t="shared" si="3"/>
        <v>3240</v>
      </c>
      <c r="S6" s="33">
        <f t="shared" si="3"/>
        <v>54271</v>
      </c>
      <c r="T6" s="33">
        <f t="shared" si="3"/>
        <v>536.11</v>
      </c>
      <c r="U6" s="33">
        <f t="shared" si="3"/>
        <v>101.23</v>
      </c>
      <c r="V6" s="33">
        <f t="shared" si="3"/>
        <v>1291</v>
      </c>
      <c r="W6" s="33">
        <f t="shared" si="3"/>
        <v>0.01</v>
      </c>
      <c r="X6" s="33">
        <f t="shared" si="3"/>
        <v>129100</v>
      </c>
      <c r="Y6" s="34">
        <f>IF(Y7="",NA(),Y7)</f>
        <v>123.67</v>
      </c>
      <c r="Z6" s="34">
        <f t="shared" ref="Z6:AH6" si="4">IF(Z7="",NA(),Z7)</f>
        <v>104.64</v>
      </c>
      <c r="AA6" s="34">
        <f t="shared" si="4"/>
        <v>61.97</v>
      </c>
      <c r="AB6" s="34">
        <f t="shared" si="4"/>
        <v>96.43</v>
      </c>
      <c r="AC6" s="34">
        <f t="shared" si="4"/>
        <v>125.1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6.71</v>
      </c>
      <c r="BR6" s="34">
        <f t="shared" ref="BR6:BZ6" si="8">IF(BR7="",NA(),BR7)</f>
        <v>25.91</v>
      </c>
      <c r="BS6" s="34">
        <f t="shared" si="8"/>
        <v>38.770000000000003</v>
      </c>
      <c r="BT6" s="34">
        <f t="shared" si="8"/>
        <v>46.84</v>
      </c>
      <c r="BU6" s="34">
        <f t="shared" si="8"/>
        <v>59.35</v>
      </c>
      <c r="BV6" s="34">
        <f t="shared" si="8"/>
        <v>58.53</v>
      </c>
      <c r="BW6" s="34">
        <f t="shared" si="8"/>
        <v>57.93</v>
      </c>
      <c r="BX6" s="34">
        <f t="shared" si="8"/>
        <v>57.03</v>
      </c>
      <c r="BY6" s="34">
        <f t="shared" si="8"/>
        <v>55.84</v>
      </c>
      <c r="BZ6" s="34">
        <f t="shared" si="8"/>
        <v>57.08</v>
      </c>
      <c r="CA6" s="33" t="str">
        <f>IF(CA7="","",IF(CA7="-","【-】","【"&amp;SUBSTITUTE(TEXT(CA7,"#,##0.00"),"-","△")&amp;"】"))</f>
        <v>【60.55】</v>
      </c>
      <c r="CB6" s="34">
        <f>IF(CB7="",NA(),CB7)</f>
        <v>2478.17</v>
      </c>
      <c r="CC6" s="34">
        <f t="shared" ref="CC6:CK6" si="9">IF(CC7="",NA(),CC7)</f>
        <v>661.34</v>
      </c>
      <c r="CD6" s="34">
        <f t="shared" si="9"/>
        <v>448.13</v>
      </c>
      <c r="CE6" s="34">
        <f t="shared" si="9"/>
        <v>413.04</v>
      </c>
      <c r="CF6" s="34">
        <f t="shared" si="9"/>
        <v>285.44</v>
      </c>
      <c r="CG6" s="34">
        <f t="shared" si="9"/>
        <v>266.57</v>
      </c>
      <c r="CH6" s="34">
        <f t="shared" si="9"/>
        <v>276.93</v>
      </c>
      <c r="CI6" s="34">
        <f t="shared" si="9"/>
        <v>283.73</v>
      </c>
      <c r="CJ6" s="34">
        <f t="shared" si="9"/>
        <v>287.57</v>
      </c>
      <c r="CK6" s="34">
        <f t="shared" si="9"/>
        <v>286.86</v>
      </c>
      <c r="CL6" s="33" t="str">
        <f>IF(CL7="","",IF(CL7="-","【-】","【"&amp;SUBSTITUTE(TEXT(CL7,"#,##0.00"),"-","△")&amp;"】"))</f>
        <v>【269.12】</v>
      </c>
      <c r="CM6" s="34">
        <f>IF(CM7="",NA(),CM7)</f>
        <v>16.98</v>
      </c>
      <c r="CN6" s="34">
        <f t="shared" ref="CN6:CV6" si="10">IF(CN7="",NA(),CN7)</f>
        <v>0.51</v>
      </c>
      <c r="CO6" s="34">
        <f t="shared" si="10"/>
        <v>0.33</v>
      </c>
      <c r="CP6" s="34">
        <f t="shared" si="10"/>
        <v>0.24</v>
      </c>
      <c r="CQ6" s="34">
        <f t="shared" si="10"/>
        <v>0.18</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2">
      <c r="A7" s="27"/>
      <c r="B7" s="36">
        <v>2017</v>
      </c>
      <c r="C7" s="36">
        <v>452041</v>
      </c>
      <c r="D7" s="36">
        <v>47</v>
      </c>
      <c r="E7" s="36">
        <v>18</v>
      </c>
      <c r="F7" s="36">
        <v>0</v>
      </c>
      <c r="G7" s="36">
        <v>0</v>
      </c>
      <c r="H7" s="36" t="s">
        <v>110</v>
      </c>
      <c r="I7" s="36" t="s">
        <v>111</v>
      </c>
      <c r="J7" s="36" t="s">
        <v>112</v>
      </c>
      <c r="K7" s="36" t="s">
        <v>113</v>
      </c>
      <c r="L7" s="36" t="s">
        <v>114</v>
      </c>
      <c r="M7" s="36" t="s">
        <v>115</v>
      </c>
      <c r="N7" s="37" t="s">
        <v>116</v>
      </c>
      <c r="O7" s="37" t="s">
        <v>117</v>
      </c>
      <c r="P7" s="37">
        <v>2.4</v>
      </c>
      <c r="Q7" s="37">
        <v>100</v>
      </c>
      <c r="R7" s="37">
        <v>3240</v>
      </c>
      <c r="S7" s="37">
        <v>54271</v>
      </c>
      <c r="T7" s="37">
        <v>536.11</v>
      </c>
      <c r="U7" s="37">
        <v>101.23</v>
      </c>
      <c r="V7" s="37">
        <v>1291</v>
      </c>
      <c r="W7" s="37">
        <v>0.01</v>
      </c>
      <c r="X7" s="37">
        <v>129100</v>
      </c>
      <c r="Y7" s="37">
        <v>123.67</v>
      </c>
      <c r="Z7" s="37">
        <v>104.64</v>
      </c>
      <c r="AA7" s="37">
        <v>61.97</v>
      </c>
      <c r="AB7" s="37">
        <v>96.43</v>
      </c>
      <c r="AC7" s="37">
        <v>125.1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446.63</v>
      </c>
      <c r="BL7" s="37">
        <v>416.91</v>
      </c>
      <c r="BM7" s="37">
        <v>392.19</v>
      </c>
      <c r="BN7" s="37">
        <v>413.5</v>
      </c>
      <c r="BO7" s="37">
        <v>407.42</v>
      </c>
      <c r="BP7" s="37">
        <v>329.28</v>
      </c>
      <c r="BQ7" s="37">
        <v>6.71</v>
      </c>
      <c r="BR7" s="37">
        <v>25.91</v>
      </c>
      <c r="BS7" s="37">
        <v>38.770000000000003</v>
      </c>
      <c r="BT7" s="37">
        <v>46.84</v>
      </c>
      <c r="BU7" s="37">
        <v>59.35</v>
      </c>
      <c r="BV7" s="37">
        <v>58.53</v>
      </c>
      <c r="BW7" s="37">
        <v>57.93</v>
      </c>
      <c r="BX7" s="37">
        <v>57.03</v>
      </c>
      <c r="BY7" s="37">
        <v>55.84</v>
      </c>
      <c r="BZ7" s="37">
        <v>57.08</v>
      </c>
      <c r="CA7" s="37">
        <v>60.55</v>
      </c>
      <c r="CB7" s="37">
        <v>2478.17</v>
      </c>
      <c r="CC7" s="37">
        <v>661.34</v>
      </c>
      <c r="CD7" s="37">
        <v>448.13</v>
      </c>
      <c r="CE7" s="37">
        <v>413.04</v>
      </c>
      <c r="CF7" s="37">
        <v>285.44</v>
      </c>
      <c r="CG7" s="37">
        <v>266.57</v>
      </c>
      <c r="CH7" s="37">
        <v>276.93</v>
      </c>
      <c r="CI7" s="37">
        <v>283.73</v>
      </c>
      <c r="CJ7" s="37">
        <v>287.57</v>
      </c>
      <c r="CK7" s="37">
        <v>286.86</v>
      </c>
      <c r="CL7" s="37">
        <v>269.12</v>
      </c>
      <c r="CM7" s="37">
        <v>16.98</v>
      </c>
      <c r="CN7" s="37">
        <v>0.51</v>
      </c>
      <c r="CO7" s="37">
        <v>0.33</v>
      </c>
      <c r="CP7" s="37">
        <v>0.24</v>
      </c>
      <c r="CQ7" s="37">
        <v>0.18</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2019-01-30T05:45:35Z</cp:lastPrinted>
  <dcterms:created xsi:type="dcterms:W3CDTF">2018-12-03T09:42:01Z</dcterms:created>
  <dcterms:modified xsi:type="dcterms:W3CDTF">2019-02-26T02:22:40Z</dcterms:modified>
  <cp:category/>
</cp:coreProperties>
</file>