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9C2AF70F-7FA6-4963-B51D-A92279B0DB79}" xr6:coauthVersionLast="45" xr6:coauthVersionMax="45" xr10:uidLastSave="{00000000-0000-0000-0000-000000000000}"/>
  <workbookProtection workbookAlgorithmName="SHA-512" workbookHashValue="c8VYhsxdCFx1ilhv1R60zGGm/5ViORFgHeMMVzxsWY7iAYE7oorafyN3DQfPUFPsApnf/A6ah6Zoc4ujlfWexg==" workbookSaltValue="lbk2LWRlqA+ubMoCeTP0s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BB10" i="4"/>
  <c r="W10" i="4"/>
  <c r="I10" i="4"/>
  <c r="BB8" i="4"/>
  <c r="AT8" i="4"/>
  <c r="W8" i="4"/>
  <c r="P8" i="4"/>
  <c r="B6" i="4"/>
  <c r="C10" i="5" l="1"/>
  <c r="D10" i="5"/>
  <c r="E10" i="5"/>
  <c r="B10" i="5"/>
</calcChain>
</file>

<file path=xl/sharedStrings.xml><?xml version="1.0" encoding="utf-8"?>
<sst xmlns="http://schemas.openxmlformats.org/spreadsheetml/2006/main" count="264" uniqueCount="108">
  <si>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</si>
  <si>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</si>
  <si>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</si>
  <si>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</si>
  <si>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</si>
  <si>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</si>
  <si>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</si>
  <si>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</si>
  <si>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</si>
  <si>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</si>
  <si>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</si>
  <si>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</si>
  <si>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</si>
  <si>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</si>
  <si>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</si>
  <si>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</si>
  <si>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</si>
  <si>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</si>
  <si>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</si>
  <si>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</si>
  <si>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</si>
  <si>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</si>
  <si>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</si>
  <si>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</si>
  <si>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</si>
  <si>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</si>
  <si>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</si>
  <si>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</si>
  <si>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</si>
  <si>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</si>
  <si>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</si>
  <si>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</si>
  <si>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</si>
  <si>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</si>
  <si>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</si>
  <si>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</si>
  <si>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</si>
  <si>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</si>
  <si>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</si>
  <si>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</si>
  <si>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</si>
  <si>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</si>
  <si>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</si>
  <si>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</si>
  <si>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</si>
  <si>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</si>
  <si>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</si>
  <si>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</si>
  <si>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</si>
  <si>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</si>
  <si>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</si>
  <si>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</si>
  <si>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</si>
  <si>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</si>
  <si>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</si>
  <si>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</si>
  <si>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</si>
  <si>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</si>
  <si>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</si>
  <si>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</si>
  <si>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</si>
  <si>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</si>
  <si>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</si>
  <si>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</si>
  <si>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</si>
  <si>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</si>
  <si>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</si>
  <si>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</si>
  <si>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</si>
  <si>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</si>
  <si>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</si>
  <si>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</si>
  <si>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</si>
  <si>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</si>
  <si>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</si>
  <si>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</si>
  <si>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</si>
  <si>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</si>
  <si>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</si>
  <si>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</si>
  <si>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</si>
  <si>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</si>
  <si>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</si>
  <si>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</si>
  <si>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</si>
  <si>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</si>
  <si>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</si>
  <si>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</si>
  <si>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</si>
  <si>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</si>
  <si>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</si>
  <si>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</si>
  <si>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</si>
  <si>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</si>
  <si>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</si>
  <si>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</si>
  <si>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</si>
  <si>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</si>
  <si>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</si>
  <si>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</si>
  <si>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</si>
  <si>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</si>
  <si>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</si>
  <si>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</si>
  <si>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</si>
  <si>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人口減少や節水型社会の進行に伴い料金収入が減少する一方、老朽化した施設の更新や巨大地震に備えた耐震化対策等でコストの増加が見込まれ、経営は厳しい局面を迎えています。
　50年後、100年後も水道事業を継続していくために、「新水道ビジョン」を踏まえ、平成30年７月より料金改定を実施しました。また、平成31年２月に延岡市水道事業経営戦略を策定し、効率的な運営、計画的な施設の更新に取り組み、経営基盤の強化を図っていきます。</t>
    <phoneticPr fontId="4"/>
  </si>
  <si>
    <t>　「①経常収支比率」は、年々減少傾向にありましたが、平成30年度の料金改定により大きく上昇しました。
　「②累積欠損金比率」は0.00で、累積欠損金は生じておらず、経営の健全性は保たれています。
　「③流動比率」は、年々増加傾向にあり、値も100%を超えていることから、現時点では支払能力の健全性は保たれています。
　「④企業債残高対給水収益比率」は、全国平均や類似団体平均を上回っていますが、これは、建設改良の財源を他団体より企業債に依存している状態を示しています。借入額より償還額を増やすことで残高は年々減少しています。
　「⑤料金回収率」は減少傾向にありましたが、料金改定の実施により、30年度は大きく上昇し、全国平均を上回っています。
　「⑥給水原価」は全国平均や類似団体平均と比べると低い状態にありますが、年々増加しています。今後はより一層業務の見直し等を図り、経費の削減に努めていきます。
　「⑦施設利用率」については、簡易水道の統合等により認可変更を行った平成28年度以降、全国平均・類似団体平均を大きく上回っています。
　「⑧有収率」については、平成28年度以降、簡易水道の統合や管路の老朽化の進行の影響により減少傾向にあります。今後の人口減少や節水型社会の更なる進行も視野に入れたうえで、施設の統廃合やダウンサイジング（規模縮小）を念頭に置いた効率的な施設運営の検討を進めていきます。</t>
    <rPh sb="12" eb="14">
      <t>ネンネン</t>
    </rPh>
    <rPh sb="14" eb="16">
      <t>ゲンショウ</t>
    </rPh>
    <rPh sb="16" eb="18">
      <t>ケイコウ</t>
    </rPh>
    <rPh sb="31" eb="32">
      <t>ド</t>
    </rPh>
    <rPh sb="40" eb="41">
      <t>オオ</t>
    </rPh>
    <rPh sb="43" eb="45">
      <t>ジョウショウ</t>
    </rPh>
    <rPh sb="59" eb="61">
      <t>ヒリツ</t>
    </rPh>
    <rPh sb="69" eb="71">
      <t>ルイセキ</t>
    </rPh>
    <rPh sb="71" eb="74">
      <t>ケッソンキン</t>
    </rPh>
    <rPh sb="75" eb="76">
      <t>ショウ</t>
    </rPh>
    <rPh sb="249" eb="251">
      <t>ザンダカ</t>
    </rPh>
    <rPh sb="273" eb="275">
      <t>ゲンショウ</t>
    </rPh>
    <rPh sb="368" eb="370">
      <t>コンゴ</t>
    </rPh>
    <rPh sb="373" eb="375">
      <t>イッソウ</t>
    </rPh>
    <rPh sb="375" eb="377">
      <t>ギョウム</t>
    </rPh>
    <rPh sb="378" eb="380">
      <t>ミナオ</t>
    </rPh>
    <rPh sb="381" eb="382">
      <t>トウ</t>
    </rPh>
    <rPh sb="383" eb="384">
      <t>ハカ</t>
    </rPh>
    <rPh sb="386" eb="388">
      <t>ケイヒ</t>
    </rPh>
    <rPh sb="389" eb="391">
      <t>サクゲン</t>
    </rPh>
    <rPh sb="392" eb="393">
      <t>ツト</t>
    </rPh>
    <rPh sb="537" eb="538">
      <t>サラ</t>
    </rPh>
    <rPh sb="578" eb="579">
      <t>オ</t>
    </rPh>
    <phoneticPr fontId="4"/>
  </si>
  <si>
    <t>　「①有形固定資産減価償却率」及び「②管路経年化率」は、全国平均や類似団体平均を下回っているものの年々上昇傾向にあります。
　「③管路更新率」については、平成30年度は昨年度よりも低下しているものの、全国平均・類似団体平均を上回っています。
　平成30年度においては、管路新設を優先して行ったため管路更新率が低下しておりますが、管路整備事業における事業量は前年度よりも増加しています。
　今後も、発生が懸念されている南海トラフ巨大地震等に備えるため、アセットマネジメントを参考に老朽化の状況や被災時の影響度等から整備の優先順位を決定し、更新および耐震化を順次行っていきます。</t>
    <rPh sb="100" eb="102">
      <t>ゼンコク</t>
    </rPh>
    <rPh sb="102" eb="104">
      <t>ヘイキン</t>
    </rPh>
    <rPh sb="122" eb="124">
      <t>ヘイセイ</t>
    </rPh>
    <rPh sb="126" eb="128">
      <t>ネンド</t>
    </rPh>
    <rPh sb="148" eb="150">
      <t>カンロ</t>
    </rPh>
    <rPh sb="150" eb="152">
      <t>コウシン</t>
    </rPh>
    <rPh sb="152" eb="153">
      <t>リツ</t>
    </rPh>
    <rPh sb="154" eb="156">
      <t>テイカ</t>
    </rPh>
    <rPh sb="168" eb="170">
      <t>ジギョウ</t>
    </rPh>
    <rPh sb="176" eb="177">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</si>
</sst>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0.92</c:v>
                </c:pt>
                <c:pt idx="1">
                  <c:v>0.87</c:v>
                </c:pt>
                <c:pt idx="2">
                  <c:v>1.02</c:v>
                </c:pt>
                <c:pt idx="3">
                  <c:v>0.98</c:v>
                </c:pt>
                <c:pt idx="4">
                  <c:v>0.76</c:v>
                </c:pt>
              </c:numCache>
            </c:numRef>
          </c:val>
          <c:extLst>
            <c:ext xmlns:c16="http://schemas.microsoft.com/office/drawing/2014/chart" uri="{C3380CC4-5D6E-409C-BE32-E72D297353CC}">
              <c16:uniqueId val="{00000000-00BD-4B14-A2D2-994395E022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00BD-4B14-A2D2-994395E022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67.89</c:v>
                </c:pt>
                <c:pt idx="1">
                  <c:v>66.650000000000006</c:v>
                </c:pt>
                <c:pt idx="2">
                  <c:v>83.73</c:v>
                </c:pt>
                <c:pt idx="3">
                  <c:v>84.98</c:v>
                </c:pt>
                <c:pt idx="4">
                  <c:v>84.01</c:v>
                </c:pt>
              </c:numCache>
            </c:numRef>
          </c:val>
          <c:extLst>
            <c:ext xmlns:c16="http://schemas.microsoft.com/office/drawing/2014/chart" uri="{C3380CC4-5D6E-409C-BE32-E72D297353CC}">
              <c16:uniqueId val="{00000000-0CB3-46C4-A821-AE88F6013DB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0CB3-46C4-A821-AE88F6013DB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90.27</c:v>
                </c:pt>
                <c:pt idx="1">
                  <c:v>90.26</c:v>
                </c:pt>
                <c:pt idx="2">
                  <c:v>85.45</c:v>
                </c:pt>
                <c:pt idx="3">
                  <c:v>83.91</c:v>
                </c:pt>
                <c:pt idx="4">
                  <c:v>83.18</c:v>
                </c:pt>
              </c:numCache>
            </c:numRef>
          </c:val>
          <c:extLst>
            <c:ext xmlns:c16="http://schemas.microsoft.com/office/drawing/2014/chart" uri="{C3380CC4-5D6E-409C-BE32-E72D297353CC}">
              <c16:uniqueId val="{00000000-671C-49D3-983C-1302CB168E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671C-49D3-983C-1302CB168E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112.5</c:v>
                </c:pt>
                <c:pt idx="1">
                  <c:v>111.48</c:v>
                </c:pt>
                <c:pt idx="2">
                  <c:v>110.74</c:v>
                </c:pt>
                <c:pt idx="3">
                  <c:v>109.13</c:v>
                </c:pt>
                <c:pt idx="4">
                  <c:v>116.69</c:v>
                </c:pt>
              </c:numCache>
            </c:numRef>
          </c:val>
          <c:extLst>
            <c:ext xmlns:c16="http://schemas.microsoft.com/office/drawing/2014/chart" uri="{C3380CC4-5D6E-409C-BE32-E72D297353CC}">
              <c16:uniqueId val="{00000000-D8FF-4178-B4AC-89B8EA44EE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D8FF-4178-B4AC-89B8EA44EE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41.55</c:v>
                </c:pt>
                <c:pt idx="1">
                  <c:v>43.1</c:v>
                </c:pt>
                <c:pt idx="2">
                  <c:v>44.22</c:v>
                </c:pt>
                <c:pt idx="3">
                  <c:v>45.81</c:v>
                </c:pt>
                <c:pt idx="4">
                  <c:v>47.42</c:v>
                </c:pt>
              </c:numCache>
            </c:numRef>
          </c:val>
          <c:extLst>
            <c:ext xmlns:c16="http://schemas.microsoft.com/office/drawing/2014/chart" uri="{C3380CC4-5D6E-409C-BE32-E72D297353CC}">
              <c16:uniqueId val="{00000000-6FE3-4396-8A70-7D234F93F3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6FE3-4396-8A70-7D234F93F3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4.71</c:v>
                </c:pt>
                <c:pt idx="1">
                  <c:v>5.97</c:v>
                </c:pt>
                <c:pt idx="2">
                  <c:v>8.16</c:v>
                </c:pt>
                <c:pt idx="3">
                  <c:v>8.85</c:v>
                </c:pt>
                <c:pt idx="4">
                  <c:v>10.91</c:v>
                </c:pt>
              </c:numCache>
            </c:numRef>
          </c:val>
          <c:extLst>
            <c:ext xmlns:c16="http://schemas.microsoft.com/office/drawing/2014/chart" uri="{C3380CC4-5D6E-409C-BE32-E72D297353CC}">
              <c16:uniqueId val="{00000000-2064-43F2-92BB-0E21909F88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2064-43F2-92BB-0E21909F88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E1-497E-AF1F-738A270F1D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59E1-497E-AF1F-738A270F1D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169.74</c:v>
                </c:pt>
                <c:pt idx="1">
                  <c:v>198.65</c:v>
                </c:pt>
                <c:pt idx="2">
                  <c:v>203.92</c:v>
                </c:pt>
                <c:pt idx="3">
                  <c:v>214.35</c:v>
                </c:pt>
                <c:pt idx="4">
                  <c:v>243.64</c:v>
                </c:pt>
              </c:numCache>
            </c:numRef>
          </c:val>
          <c:extLst>
            <c:ext xmlns:c16="http://schemas.microsoft.com/office/drawing/2014/chart" uri="{C3380CC4-5D6E-409C-BE32-E72D297353CC}">
              <c16:uniqueId val="{00000000-691F-420F-96A9-492565DD4D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691F-420F-96A9-492565DD4D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498.83</c:v>
                </c:pt>
                <c:pt idx="1">
                  <c:v>494.93</c:v>
                </c:pt>
                <c:pt idx="2">
                  <c:v>485.04</c:v>
                </c:pt>
                <c:pt idx="3">
                  <c:v>469.23</c:v>
                </c:pt>
                <c:pt idx="4">
                  <c:v>420.69</c:v>
                </c:pt>
              </c:numCache>
            </c:numRef>
          </c:val>
          <c:extLst>
            <c:ext xmlns:c16="http://schemas.microsoft.com/office/drawing/2014/chart" uri="{C3380CC4-5D6E-409C-BE32-E72D297353CC}">
              <c16:uniqueId val="{00000000-A51A-4431-8EC6-6978CB7AEA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A51A-4431-8EC6-6978CB7AEA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108.96</c:v>
                </c:pt>
                <c:pt idx="1">
                  <c:v>107.72</c:v>
                </c:pt>
                <c:pt idx="2">
                  <c:v>106.71</c:v>
                </c:pt>
                <c:pt idx="3">
                  <c:v>104.98</c:v>
                </c:pt>
                <c:pt idx="4">
                  <c:v>113.07</c:v>
                </c:pt>
              </c:numCache>
            </c:numRef>
          </c:val>
          <c:extLst>
            <c:ext xmlns:c16="http://schemas.microsoft.com/office/drawing/2014/chart" uri="{C3380CC4-5D6E-409C-BE32-E72D297353CC}">
              <c16:uniqueId val="{00000000-0022-49B7-8B22-801CF93360C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0022-49B7-8B22-801CF93360C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123.37</c:v>
                </c:pt>
                <c:pt idx="1">
                  <c:v>124.97</c:v>
                </c:pt>
                <c:pt idx="2">
                  <c:v>126.35</c:v>
                </c:pt>
                <c:pt idx="3">
                  <c:v>128.63999999999999</c:v>
                </c:pt>
                <c:pt idx="4">
                  <c:v>132.1</c:v>
                </c:pt>
              </c:numCache>
            </c:numRef>
          </c:val>
          <c:extLst>
            <c:ext xmlns:c16="http://schemas.microsoft.com/office/drawing/2014/chart" uri="{C3380CC4-5D6E-409C-BE32-E72D297353CC}">
              <c16:uniqueId val="{00000000-97E5-4BEE-827A-696245A81C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97E5-4BEE-827A-696245A81C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2">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2">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7" t="str">
        <f>データ!H6</f>
        <v>宮崎県　延岡市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2">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非設置</v>
      </c>
      <c r="AE8" s="85"/>
      <c r="AF8" s="85"/>
      <c r="AG8" s="85"/>
      <c r="AH8" s="85"/>
      <c r="AI8" s="85"/>
      <c r="AJ8" s="85"/>
      <c r="AK8" s="4"/>
      <c r="AL8" s="73">
        <f>データ!$R$6</f>
        <v>123483</v>
      </c>
      <c r="AM8" s="73"/>
      <c r="AN8" s="73"/>
      <c r="AO8" s="73"/>
      <c r="AP8" s="73"/>
      <c r="AQ8" s="73"/>
      <c r="AR8" s="73"/>
      <c r="AS8" s="73"/>
      <c r="AT8" s="69">
        <f>データ!$S$6</f>
        <v>868.02</v>
      </c>
      <c r="AU8" s="70"/>
      <c r="AV8" s="70"/>
      <c r="AW8" s="70"/>
      <c r="AX8" s="70"/>
      <c r="AY8" s="70"/>
      <c r="AZ8" s="70"/>
      <c r="BA8" s="70"/>
      <c r="BB8" s="72">
        <f>データ!$T$6</f>
        <v>142.26</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2">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2">
      <c r="A10" s="2"/>
      <c r="B10" s="69" t="str">
        <f>データ!$N$6</f>
        <v>-</v>
      </c>
      <c r="C10" s="70"/>
      <c r="D10" s="70"/>
      <c r="E10" s="70"/>
      <c r="F10" s="70"/>
      <c r="G10" s="70"/>
      <c r="H10" s="70"/>
      <c r="I10" s="69">
        <f>データ!$O$6</f>
        <v>59.86</v>
      </c>
      <c r="J10" s="70"/>
      <c r="K10" s="70"/>
      <c r="L10" s="70"/>
      <c r="M10" s="70"/>
      <c r="N10" s="70"/>
      <c r="O10" s="71"/>
      <c r="P10" s="72">
        <f>データ!$P$6</f>
        <v>95.42</v>
      </c>
      <c r="Q10" s="72"/>
      <c r="R10" s="72"/>
      <c r="S10" s="72"/>
      <c r="T10" s="72"/>
      <c r="U10" s="72"/>
      <c r="V10" s="72"/>
      <c r="W10" s="73">
        <f>データ!$Q$6</f>
        <v>2898</v>
      </c>
      <c r="X10" s="73"/>
      <c r="Y10" s="73"/>
      <c r="Z10" s="73"/>
      <c r="AA10" s="73"/>
      <c r="AB10" s="73"/>
      <c r="AC10" s="73"/>
      <c r="AD10" s="2"/>
      <c r="AE10" s="2"/>
      <c r="AF10" s="2"/>
      <c r="AG10" s="2"/>
      <c r="AH10" s="4"/>
      <c r="AI10" s="4"/>
      <c r="AJ10" s="4"/>
      <c r="AK10" s="4"/>
      <c r="AL10" s="73">
        <f>データ!$U$6</f>
        <v>116912</v>
      </c>
      <c r="AM10" s="73"/>
      <c r="AN10" s="73"/>
      <c r="AO10" s="73"/>
      <c r="AP10" s="73"/>
      <c r="AQ10" s="73"/>
      <c r="AR10" s="73"/>
      <c r="AS10" s="73"/>
      <c r="AT10" s="69">
        <f>データ!$V$6</f>
        <v>133.28</v>
      </c>
      <c r="AU10" s="70"/>
      <c r="AV10" s="70"/>
      <c r="AW10" s="70"/>
      <c r="AX10" s="70"/>
      <c r="AY10" s="70"/>
      <c r="AZ10" s="70"/>
      <c r="BA10" s="70"/>
      <c r="BB10" s="72">
        <f>データ!$W$6</f>
        <v>877.19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7" t="s">
        <v>26</v>
      </c>
      <c r="BM45" s="98"/>
      <c r="BN45" s="98"/>
      <c r="BO45" s="98"/>
      <c r="BP45" s="98"/>
      <c r="BQ45" s="98"/>
      <c r="BR45" s="98"/>
      <c r="BS45" s="98"/>
      <c r="BT45" s="98"/>
      <c r="BU45" s="98"/>
      <c r="BV45" s="98"/>
      <c r="BW45" s="98"/>
      <c r="BX45" s="98"/>
      <c r="BY45" s="98"/>
      <c r="BZ45" s="9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100"/>
      <c r="BM46" s="101"/>
      <c r="BN46" s="101"/>
      <c r="BO46" s="101"/>
      <c r="BP46" s="101"/>
      <c r="BQ46" s="101"/>
      <c r="BR46" s="101"/>
      <c r="BS46" s="101"/>
      <c r="BT46" s="101"/>
      <c r="BU46" s="101"/>
      <c r="BV46" s="101"/>
      <c r="BW46" s="101"/>
      <c r="BX46" s="101"/>
      <c r="BY46" s="101"/>
      <c r="BZ46" s="10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7" t="s">
        <v>28</v>
      </c>
      <c r="BM64" s="98"/>
      <c r="BN64" s="98"/>
      <c r="BO64" s="98"/>
      <c r="BP64" s="98"/>
      <c r="BQ64" s="98"/>
      <c r="BR64" s="98"/>
      <c r="BS64" s="98"/>
      <c r="BT64" s="98"/>
      <c r="BU64" s="98"/>
      <c r="BV64" s="98"/>
      <c r="BW64" s="98"/>
      <c r="BX64" s="98"/>
      <c r="BY64" s="98"/>
      <c r="BZ64" s="9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100"/>
      <c r="BM65" s="101"/>
      <c r="BN65" s="101"/>
      <c r="BO65" s="101"/>
      <c r="BP65" s="101"/>
      <c r="BQ65" s="101"/>
      <c r="BR65" s="101"/>
      <c r="BS65" s="101"/>
      <c r="BT65" s="101"/>
      <c r="BU65" s="101"/>
      <c r="BV65" s="101"/>
      <c r="BW65" s="101"/>
      <c r="BX65" s="101"/>
      <c r="BY65" s="101"/>
      <c r="BZ65" s="10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LazzTIaIjkn9Wcm5RzRZFzPvQKrwCDpvdFA95LEv+ZtEssQCZkfjPOJGPg/V4WPg+NzsHh/cQmVLXkLVWqJg==" saltValue="CWn4Wd8+eLFXUbnyFAwS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452033</v>
      </c>
      <c r="D6" s="34">
        <f t="shared" si="3"/>
        <v>46</v>
      </c>
      <c r="E6" s="34">
        <f t="shared" si="3"/>
        <v>1</v>
      </c>
      <c r="F6" s="34">
        <f t="shared" si="3"/>
        <v>0</v>
      </c>
      <c r="G6" s="34">
        <f t="shared" si="3"/>
        <v>1</v>
      </c>
      <c r="H6" s="34" t="str">
        <f t="shared" si="3"/>
        <v>宮崎県　延岡市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59.86</v>
      </c>
      <c r="P6" s="35">
        <f t="shared" si="3"/>
        <v>95.42</v>
      </c>
      <c r="Q6" s="35">
        <f t="shared" si="3"/>
        <v>2898</v>
      </c>
      <c r="R6" s="35">
        <f t="shared" si="3"/>
        <v>123483</v>
      </c>
      <c r="S6" s="35">
        <f t="shared" si="3"/>
        <v>868.02</v>
      </c>
      <c r="T6" s="35">
        <f t="shared" si="3"/>
        <v>142.26</v>
      </c>
      <c r="U6" s="35">
        <f t="shared" si="3"/>
        <v>116912</v>
      </c>
      <c r="V6" s="35">
        <f t="shared" si="3"/>
        <v>133.28</v>
      </c>
      <c r="W6" s="35">
        <f t="shared" si="3"/>
        <v>877.19</v>
      </c>
      <c r="X6" s="36">
        <f>IF(X7="",NA(),X7)</f>
        <v>112.5</v>
      </c>
      <c r="Y6" s="36">
        <f t="shared" ref="Y6:AG6" si="4">IF(Y7="",NA(),Y7)</f>
        <v>111.48</v>
      </c>
      <c r="Z6" s="36">
        <f t="shared" si="4"/>
        <v>110.74</v>
      </c>
      <c r="AA6" s="36">
        <f t="shared" si="4"/>
        <v>109.13</v>
      </c>
      <c r="AB6" s="36">
        <f t="shared" si="4"/>
        <v>116.69</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169.74</v>
      </c>
      <c r="AU6" s="36">
        <f t="shared" ref="AU6:BC6" si="6">IF(AU7="",NA(),AU7)</f>
        <v>198.65</v>
      </c>
      <c r="AV6" s="36">
        <f t="shared" si="6"/>
        <v>203.92</v>
      </c>
      <c r="AW6" s="36">
        <f t="shared" si="6"/>
        <v>214.35</v>
      </c>
      <c r="AX6" s="36">
        <f t="shared" si="6"/>
        <v>243.64</v>
      </c>
      <c r="AY6" s="36">
        <f t="shared" si="6"/>
        <v>344.19</v>
      </c>
      <c r="AZ6" s="36">
        <f t="shared" si="6"/>
        <v>352.05</v>
      </c>
      <c r="BA6" s="36">
        <f t="shared" si="6"/>
        <v>349.04</v>
      </c>
      <c r="BB6" s="36">
        <f t="shared" si="6"/>
        <v>337.49</v>
      </c>
      <c r="BC6" s="36">
        <f t="shared" si="6"/>
        <v>335.6</v>
      </c>
      <c r="BD6" s="35" t="str">
        <f>IF(BD7="","",IF(BD7="-","【-】","【"&amp;SUBSTITUTE(TEXT(BD7,"#,##0.00"),"-","△")&amp;"】"))</f>
        <v>【261.93】</v>
      </c>
      <c r="BE6" s="36">
        <f>IF(BE7="",NA(),BE7)</f>
        <v>498.83</v>
      </c>
      <c r="BF6" s="36">
        <f t="shared" ref="BF6:BN6" si="7">IF(BF7="",NA(),BF7)</f>
        <v>494.93</v>
      </c>
      <c r="BG6" s="36">
        <f t="shared" si="7"/>
        <v>485.04</v>
      </c>
      <c r="BH6" s="36">
        <f t="shared" si="7"/>
        <v>469.23</v>
      </c>
      <c r="BI6" s="36">
        <f t="shared" si="7"/>
        <v>420.69</v>
      </c>
      <c r="BJ6" s="36">
        <f t="shared" si="7"/>
        <v>252.09</v>
      </c>
      <c r="BK6" s="36">
        <f t="shared" si="7"/>
        <v>250.76</v>
      </c>
      <c r="BL6" s="36">
        <f t="shared" si="7"/>
        <v>254.54</v>
      </c>
      <c r="BM6" s="36">
        <f t="shared" si="7"/>
        <v>265.92</v>
      </c>
      <c r="BN6" s="36">
        <f t="shared" si="7"/>
        <v>258.26</v>
      </c>
      <c r="BO6" s="35" t="str">
        <f>IF(BO7="","",IF(BO7="-","【-】","【"&amp;SUBSTITUTE(TEXT(BO7,"#,##0.00"),"-","△")&amp;"】"))</f>
        <v>【270.46】</v>
      </c>
      <c r="BP6" s="36">
        <f>IF(BP7="",NA(),BP7)</f>
        <v>108.96</v>
      </c>
      <c r="BQ6" s="36">
        <f t="shared" ref="BQ6:BY6" si="8">IF(BQ7="",NA(),BQ7)</f>
        <v>107.72</v>
      </c>
      <c r="BR6" s="36">
        <f t="shared" si="8"/>
        <v>106.71</v>
      </c>
      <c r="BS6" s="36">
        <f t="shared" si="8"/>
        <v>104.98</v>
      </c>
      <c r="BT6" s="36">
        <f t="shared" si="8"/>
        <v>113.07</v>
      </c>
      <c r="BU6" s="36">
        <f t="shared" si="8"/>
        <v>106.22</v>
      </c>
      <c r="BV6" s="36">
        <f t="shared" si="8"/>
        <v>106.69</v>
      </c>
      <c r="BW6" s="36">
        <f t="shared" si="8"/>
        <v>106.52</v>
      </c>
      <c r="BX6" s="36">
        <f t="shared" si="8"/>
        <v>105.86</v>
      </c>
      <c r="BY6" s="36">
        <f t="shared" si="8"/>
        <v>106.07</v>
      </c>
      <c r="BZ6" s="35" t="str">
        <f>IF(BZ7="","",IF(BZ7="-","【-】","【"&amp;SUBSTITUTE(TEXT(BZ7,"#,##0.00"),"-","△")&amp;"】"))</f>
        <v>【103.91】</v>
      </c>
      <c r="CA6" s="36">
        <f>IF(CA7="",NA(),CA7)</f>
        <v>123.37</v>
      </c>
      <c r="CB6" s="36">
        <f t="shared" ref="CB6:CJ6" si="9">IF(CB7="",NA(),CB7)</f>
        <v>124.97</v>
      </c>
      <c r="CC6" s="36">
        <f t="shared" si="9"/>
        <v>126.35</v>
      </c>
      <c r="CD6" s="36">
        <f t="shared" si="9"/>
        <v>128.63999999999999</v>
      </c>
      <c r="CE6" s="36">
        <f t="shared" si="9"/>
        <v>132.1</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67.89</v>
      </c>
      <c r="CM6" s="36">
        <f t="shared" ref="CM6:CU6" si="10">IF(CM7="",NA(),CM7)</f>
        <v>66.650000000000006</v>
      </c>
      <c r="CN6" s="36">
        <f t="shared" si="10"/>
        <v>83.73</v>
      </c>
      <c r="CO6" s="36">
        <f t="shared" si="10"/>
        <v>84.98</v>
      </c>
      <c r="CP6" s="36">
        <f t="shared" si="10"/>
        <v>84.01</v>
      </c>
      <c r="CQ6" s="36">
        <f t="shared" si="10"/>
        <v>62.12</v>
      </c>
      <c r="CR6" s="36">
        <f t="shared" si="10"/>
        <v>62.26</v>
      </c>
      <c r="CS6" s="36">
        <f t="shared" si="10"/>
        <v>62.1</v>
      </c>
      <c r="CT6" s="36">
        <f t="shared" si="10"/>
        <v>62.38</v>
      </c>
      <c r="CU6" s="36">
        <f t="shared" si="10"/>
        <v>62.83</v>
      </c>
      <c r="CV6" s="35" t="str">
        <f>IF(CV7="","",IF(CV7="-","【-】","【"&amp;SUBSTITUTE(TEXT(CV7,"#,##0.00"),"-","△")&amp;"】"))</f>
        <v>【60.27】</v>
      </c>
      <c r="CW6" s="36">
        <f>IF(CW7="",NA(),CW7)</f>
        <v>90.27</v>
      </c>
      <c r="CX6" s="36">
        <f t="shared" ref="CX6:DF6" si="11">IF(CX7="",NA(),CX7)</f>
        <v>90.26</v>
      </c>
      <c r="CY6" s="36">
        <f t="shared" si="11"/>
        <v>85.45</v>
      </c>
      <c r="CZ6" s="36">
        <f t="shared" si="11"/>
        <v>83.91</v>
      </c>
      <c r="DA6" s="36">
        <f t="shared" si="11"/>
        <v>83.18</v>
      </c>
      <c r="DB6" s="36">
        <f t="shared" si="11"/>
        <v>89.45</v>
      </c>
      <c r="DC6" s="36">
        <f t="shared" si="11"/>
        <v>89.5</v>
      </c>
      <c r="DD6" s="36">
        <f t="shared" si="11"/>
        <v>89.52</v>
      </c>
      <c r="DE6" s="36">
        <f t="shared" si="11"/>
        <v>89.17</v>
      </c>
      <c r="DF6" s="36">
        <f t="shared" si="11"/>
        <v>88.86</v>
      </c>
      <c r="DG6" s="35" t="str">
        <f>IF(DG7="","",IF(DG7="-","【-】","【"&amp;SUBSTITUTE(TEXT(DG7,"#,##0.00"),"-","△")&amp;"】"))</f>
        <v>【89.92】</v>
      </c>
      <c r="DH6" s="36">
        <f>IF(DH7="",NA(),DH7)</f>
        <v>41.55</v>
      </c>
      <c r="DI6" s="36">
        <f t="shared" ref="DI6:DQ6" si="12">IF(DI7="",NA(),DI7)</f>
        <v>43.1</v>
      </c>
      <c r="DJ6" s="36">
        <f t="shared" si="12"/>
        <v>44.22</v>
      </c>
      <c r="DK6" s="36">
        <f t="shared" si="12"/>
        <v>45.81</v>
      </c>
      <c r="DL6" s="36">
        <f t="shared" si="12"/>
        <v>47.42</v>
      </c>
      <c r="DM6" s="36">
        <f t="shared" si="12"/>
        <v>44.91</v>
      </c>
      <c r="DN6" s="36">
        <f t="shared" si="12"/>
        <v>45.89</v>
      </c>
      <c r="DO6" s="36">
        <f t="shared" si="12"/>
        <v>46.58</v>
      </c>
      <c r="DP6" s="36">
        <f t="shared" si="12"/>
        <v>46.99</v>
      </c>
      <c r="DQ6" s="36">
        <f t="shared" si="12"/>
        <v>47.89</v>
      </c>
      <c r="DR6" s="35" t="str">
        <f>IF(DR7="","",IF(DR7="-","【-】","【"&amp;SUBSTITUTE(TEXT(DR7,"#,##0.00"),"-","△")&amp;"】"))</f>
        <v>【48.85】</v>
      </c>
      <c r="DS6" s="36">
        <f>IF(DS7="",NA(),DS7)</f>
        <v>4.71</v>
      </c>
      <c r="DT6" s="36">
        <f t="shared" ref="DT6:EB6" si="13">IF(DT7="",NA(),DT7)</f>
        <v>5.97</v>
      </c>
      <c r="DU6" s="36">
        <f t="shared" si="13"/>
        <v>8.16</v>
      </c>
      <c r="DV6" s="36">
        <f t="shared" si="13"/>
        <v>8.85</v>
      </c>
      <c r="DW6" s="36">
        <f t="shared" si="13"/>
        <v>10.91</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0.92</v>
      </c>
      <c r="EE6" s="36">
        <f t="shared" ref="EE6:EM6" si="14">IF(EE7="",NA(),EE7)</f>
        <v>0.87</v>
      </c>
      <c r="EF6" s="36">
        <f t="shared" si="14"/>
        <v>1.02</v>
      </c>
      <c r="EG6" s="36">
        <f t="shared" si="14"/>
        <v>0.98</v>
      </c>
      <c r="EH6" s="36">
        <f t="shared" si="14"/>
        <v>0.76</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2">
      <c r="A7" s="29"/>
      <c r="B7" s="38">
        <v>2018</v>
      </c>
      <c r="C7" s="38">
        <v>452033</v>
      </c>
      <c r="D7" s="38">
        <v>46</v>
      </c>
      <c r="E7" s="38">
        <v>1</v>
      </c>
      <c r="F7" s="38">
        <v>0</v>
      </c>
      <c r="G7" s="38">
        <v>1</v>
      </c>
      <c r="H7" s="38" t="s">
        <v>93</v>
      </c>
      <c r="I7" s="38" t="s">
        <v>94</v>
      </c>
      <c r="J7" s="38" t="s">
        <v>95</v>
      </c>
      <c r="K7" s="38" t="s">
        <v>96</v>
      </c>
      <c r="L7" s="38" t="s">
        <v>97</v>
      </c>
      <c r="M7" s="38" t="s">
        <v>98</v>
      </c>
      <c r="N7" s="39" t="s">
        <v>99</v>
      </c>
      <c r="O7" s="39">
        <v>59.86</v>
      </c>
      <c r="P7" s="39">
        <v>95.42</v>
      </c>
      <c r="Q7" s="39">
        <v>2898</v>
      </c>
      <c r="R7" s="39">
        <v>123483</v>
      </c>
      <c r="S7" s="39">
        <v>868.02</v>
      </c>
      <c r="T7" s="39">
        <v>142.26</v>
      </c>
      <c r="U7" s="39">
        <v>116912</v>
      </c>
      <c r="V7" s="39">
        <v>133.28</v>
      </c>
      <c r="W7" s="39">
        <v>877.19</v>
      </c>
      <c r="X7" s="39">
        <v>112.5</v>
      </c>
      <c r="Y7" s="39">
        <v>111.48</v>
      </c>
      <c r="Z7" s="39">
        <v>110.74</v>
      </c>
      <c r="AA7" s="39">
        <v>109.13</v>
      </c>
      <c r="AB7" s="39">
        <v>116.69</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169.74</v>
      </c>
      <c r="AU7" s="39">
        <v>198.65</v>
      </c>
      <c r="AV7" s="39">
        <v>203.92</v>
      </c>
      <c r="AW7" s="39">
        <v>214.35</v>
      </c>
      <c r="AX7" s="39">
        <v>243.64</v>
      </c>
      <c r="AY7" s="39">
        <v>344.19</v>
      </c>
      <c r="AZ7" s="39">
        <v>352.05</v>
      </c>
      <c r="BA7" s="39">
        <v>349.04</v>
      </c>
      <c r="BB7" s="39">
        <v>337.49</v>
      </c>
      <c r="BC7" s="39">
        <v>335.6</v>
      </c>
      <c r="BD7" s="39">
        <v>261.93</v>
      </c>
      <c r="BE7" s="39">
        <v>498.83</v>
      </c>
      <c r="BF7" s="39">
        <v>494.93</v>
      </c>
      <c r="BG7" s="39">
        <v>485.04</v>
      </c>
      <c r="BH7" s="39">
        <v>469.23</v>
      </c>
      <c r="BI7" s="39">
        <v>420.69</v>
      </c>
      <c r="BJ7" s="39">
        <v>252.09</v>
      </c>
      <c r="BK7" s="39">
        <v>250.76</v>
      </c>
      <c r="BL7" s="39">
        <v>254.54</v>
      </c>
      <c r="BM7" s="39">
        <v>265.92</v>
      </c>
      <c r="BN7" s="39">
        <v>258.26</v>
      </c>
      <c r="BO7" s="39">
        <v>270.45999999999998</v>
      </c>
      <c r="BP7" s="39">
        <v>108.96</v>
      </c>
      <c r="BQ7" s="39">
        <v>107.72</v>
      </c>
      <c r="BR7" s="39">
        <v>106.71</v>
      </c>
      <c r="BS7" s="39">
        <v>104.98</v>
      </c>
      <c r="BT7" s="39">
        <v>113.07</v>
      </c>
      <c r="BU7" s="39">
        <v>106.22</v>
      </c>
      <c r="BV7" s="39">
        <v>106.69</v>
      </c>
      <c r="BW7" s="39">
        <v>106.52</v>
      </c>
      <c r="BX7" s="39">
        <v>105.86</v>
      </c>
      <c r="BY7" s="39">
        <v>106.07</v>
      </c>
      <c r="BZ7" s="39">
        <v>103.91</v>
      </c>
      <c r="CA7" s="39">
        <v>123.37</v>
      </c>
      <c r="CB7" s="39">
        <v>124.97</v>
      </c>
      <c r="CC7" s="39">
        <v>126.35</v>
      </c>
      <c r="CD7" s="39">
        <v>128.63999999999999</v>
      </c>
      <c r="CE7" s="39">
        <v>132.1</v>
      </c>
      <c r="CF7" s="39">
        <v>155.22999999999999</v>
      </c>
      <c r="CG7" s="39">
        <v>154.91999999999999</v>
      </c>
      <c r="CH7" s="39">
        <v>155.80000000000001</v>
      </c>
      <c r="CI7" s="39">
        <v>158.58000000000001</v>
      </c>
      <c r="CJ7" s="39">
        <v>159.22</v>
      </c>
      <c r="CK7" s="39">
        <v>167.11</v>
      </c>
      <c r="CL7" s="39">
        <v>67.89</v>
      </c>
      <c r="CM7" s="39">
        <v>66.650000000000006</v>
      </c>
      <c r="CN7" s="39">
        <v>83.73</v>
      </c>
      <c r="CO7" s="39">
        <v>84.98</v>
      </c>
      <c r="CP7" s="39">
        <v>84.01</v>
      </c>
      <c r="CQ7" s="39">
        <v>62.12</v>
      </c>
      <c r="CR7" s="39">
        <v>62.26</v>
      </c>
      <c r="CS7" s="39">
        <v>62.1</v>
      </c>
      <c r="CT7" s="39">
        <v>62.38</v>
      </c>
      <c r="CU7" s="39">
        <v>62.83</v>
      </c>
      <c r="CV7" s="39">
        <v>60.27</v>
      </c>
      <c r="CW7" s="39">
        <v>90.27</v>
      </c>
      <c r="CX7" s="39">
        <v>90.26</v>
      </c>
      <c r="CY7" s="39">
        <v>85.45</v>
      </c>
      <c r="CZ7" s="39">
        <v>83.91</v>
      </c>
      <c r="DA7" s="39">
        <v>83.18</v>
      </c>
      <c r="DB7" s="39">
        <v>89.45</v>
      </c>
      <c r="DC7" s="39">
        <v>89.5</v>
      </c>
      <c r="DD7" s="39">
        <v>89.52</v>
      </c>
      <c r="DE7" s="39">
        <v>89.17</v>
      </c>
      <c r="DF7" s="39">
        <v>88.86</v>
      </c>
      <c r="DG7" s="39">
        <v>89.92</v>
      </c>
      <c r="DH7" s="39">
        <v>41.55</v>
      </c>
      <c r="DI7" s="39">
        <v>43.1</v>
      </c>
      <c r="DJ7" s="39">
        <v>44.22</v>
      </c>
      <c r="DK7" s="39">
        <v>45.81</v>
      </c>
      <c r="DL7" s="39">
        <v>47.42</v>
      </c>
      <c r="DM7" s="39">
        <v>44.91</v>
      </c>
      <c r="DN7" s="39">
        <v>45.89</v>
      </c>
      <c r="DO7" s="39">
        <v>46.58</v>
      </c>
      <c r="DP7" s="39">
        <v>46.99</v>
      </c>
      <c r="DQ7" s="39">
        <v>47.89</v>
      </c>
      <c r="DR7" s="39">
        <v>48.85</v>
      </c>
      <c r="DS7" s="39">
        <v>4.71</v>
      </c>
      <c r="DT7" s="39">
        <v>5.97</v>
      </c>
      <c r="DU7" s="39">
        <v>8.16</v>
      </c>
      <c r="DV7" s="39">
        <v>8.85</v>
      </c>
      <c r="DW7" s="39">
        <v>10.91</v>
      </c>
      <c r="DX7" s="39">
        <v>12.03</v>
      </c>
      <c r="DY7" s="39">
        <v>13.14</v>
      </c>
      <c r="DZ7" s="39">
        <v>14.45</v>
      </c>
      <c r="EA7" s="39">
        <v>15.83</v>
      </c>
      <c r="EB7" s="39">
        <v>16.899999999999999</v>
      </c>
      <c r="EC7" s="39">
        <v>17.8</v>
      </c>
      <c r="ED7" s="39">
        <v>0.92</v>
      </c>
      <c r="EE7" s="39">
        <v>0.87</v>
      </c>
      <c r="EF7" s="39">
        <v>1.02</v>
      </c>
      <c r="EG7" s="39">
        <v>0.98</v>
      </c>
      <c r="EH7" s="39">
        <v>0.76</v>
      </c>
      <c r="EI7" s="39">
        <v>0.75</v>
      </c>
      <c r="EJ7" s="39">
        <v>0.95</v>
      </c>
      <c r="EK7" s="39">
        <v>0.74</v>
      </c>
      <c r="EL7" s="39">
        <v>0.74</v>
      </c>
      <c r="EM7" s="39">
        <v>0.72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2020-02-26T03:50:40Z</cp:lastPrinted>
  <dcterms:created xsi:type="dcterms:W3CDTF">2019-12-05T04:31:06Z</dcterms:created>
  <dcterms:modified xsi:type="dcterms:W3CDTF">2020-03-04T01:35:19Z</dcterms:modified>
  <cp:category/>
</cp:coreProperties>
</file>