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令和01年度\01 各種照会・回答\R020109【　】（分析依頼）H30決算経営比較分析表\05ホームページ掲載\01【法適用】上水道事業\"/>
    </mc:Choice>
  </mc:AlternateContent>
  <xr:revisionPtr revIDLastSave="0" documentId="13_ncr:1_{DCF51BF0-CCF3-464C-AB38-8352E4ECC3E4}" xr6:coauthVersionLast="45" xr6:coauthVersionMax="45" xr10:uidLastSave="{00000000-0000-0000-0000-000000000000}"/>
  <workbookProtection workbookAlgorithmName="SHA-512" workbookHashValue="mq84ocrC5dhtf7/kiTr0e+9gLwszamBMwysPAoDtMncYJNzqsjBJIyHZY9jFduqMAFoX9KOAX3atQS4l7T5nYg==" workbookSaltValue="mEL88VvhSvcBSSn/3bpy2Q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BB10" i="4"/>
  <c r="AT10" i="4"/>
  <c r="AL10" i="4"/>
  <c r="I10" i="4"/>
  <c r="B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<sst xmlns="http://schemas.openxmlformats.org/spreadsheetml/2006/main" count="220" uniqueCount="108">
  <si>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</si>
  <si>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</si>
  <si>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</si>
  <si>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</si>
  <si>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</si>
  <si>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</si>
  <si>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</si>
  <si>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</si>
  <si>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</si>
  <si>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</si>
  <si>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</si>
  <si>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</si>
  <si>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</si>
  <si>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</si>
  <si>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</si>
  <si>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</si>
  <si>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</si>
  <si>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</si>
  <si>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</si>
  <si>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</si>
  <si>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</si>
  <si>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</si>
  <si>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</si>
  <si>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</si>
  <si>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</si>
  <si>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</si>
  <si>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</si>
  <si>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</si>
  <si>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</si>
  <si>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</si>
  <si>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</si>
  <si>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</si>
  <si>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</si>
  <si>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</si>
  <si>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</si>
  <si>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</si>
  <si>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</si>
  <si>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</si>
  <si>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</si>
  <si>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</si>
  <si>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</si>
  <si>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</si>
  <si>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</si>
  <si>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</si>
  <si>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</si>
  <si>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</si>
  <si>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</si>
  <si>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</si>
  <si>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</si>
  <si>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</si>
  <si>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</si>
  <si>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</si>
  <si>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</si>
  <si>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</si>
  <si>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</si>
  <si>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</si>
  <si>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</si>
  <si>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</si>
  <si>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</si>
  <si>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</si>
  <si>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</si>
  <si>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</si>
  <si>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</si>
  <si>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</si>
  <si>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</si>
  <si>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</si>
  <si>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</si>
  <si>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</si>
  <si>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</si>
  <si>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</si>
  <si>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</si>
  <si>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</si>
  <si>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</si>
  <si>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</si>
  <si>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</si>
  <si>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</si>
  <si>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</si>
  <si>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</si>
  <si>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</si>
  <si>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</si>
  <si>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</si>
  <si>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</si>
  <si>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</si>
  <si>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</si>
  <si>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</si>
  <si>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</si>
  <si>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</si>
  <si>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</si>
  <si>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</si>
  <si>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</si>
  <si>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</si>
  <si>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</si>
  <si>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</si>
  <si>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高鍋町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</si>
  <si>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</si>
  <si>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</si>
  <si>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</si>
  <si>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</si>
  <si>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</si>
  <si>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</si>
  <si>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</si>
  <si>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</si>
  <si>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</si>
  <si>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</si>
  <si>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</si>
  <si>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計画的に管路の更新を実施しているため、企業債残高対給水収益比率は高いが、概ね健全な経営状況にある。しかし、有収率が低下しているため、経営戦略を策定し、様々な側面から経営を見直した上で、今後の健全かつ効率的な経営を継続しながら、管路や施設等の整備を実施していく。</t>
    <rPh sb="1" eb="3">
      <t>ケイカク</t>
    </rPh>
    <rPh sb="3" eb="4">
      <t>テキ</t>
    </rPh>
    <rPh sb="5" eb="7">
      <t>カンロ</t>
    </rPh>
    <rPh sb="8" eb="10">
      <t>コウシン</t>
    </rPh>
    <rPh sb="11" eb="13">
      <t>ジッシ</t>
    </rPh>
    <rPh sb="33" eb="34">
      <t>タカ</t>
    </rPh>
    <rPh sb="37" eb="38">
      <t>オオム</t>
    </rPh>
    <rPh sb="39" eb="41">
      <t>ケンゼン</t>
    </rPh>
    <rPh sb="42" eb="44">
      <t>ケイエイ</t>
    </rPh>
    <rPh sb="44" eb="46">
      <t>ジョウキョウ</t>
    </rPh>
    <rPh sb="54" eb="57">
      <t>ユウシュウリツ</t>
    </rPh>
    <rPh sb="58" eb="60">
      <t>テイカ</t>
    </rPh>
    <rPh sb="67" eb="69">
      <t>ケイエイ</t>
    </rPh>
    <rPh sb="69" eb="71">
      <t>センリャク</t>
    </rPh>
    <rPh sb="72" eb="74">
      <t>サクテイ</t>
    </rPh>
    <rPh sb="76" eb="78">
      <t>サマザマ</t>
    </rPh>
    <rPh sb="79" eb="81">
      <t>ソクメン</t>
    </rPh>
    <rPh sb="83" eb="85">
      <t>ケイエイ</t>
    </rPh>
    <rPh sb="86" eb="88">
      <t>ミナオ</t>
    </rPh>
    <rPh sb="90" eb="91">
      <t>ウエ</t>
    </rPh>
    <rPh sb="93" eb="95">
      <t>コンゴ</t>
    </rPh>
    <rPh sb="96" eb="98">
      <t>ケンゼン</t>
    </rPh>
    <rPh sb="100" eb="103">
      <t>コウリツテキ</t>
    </rPh>
    <rPh sb="104" eb="106">
      <t>ケイエイ</t>
    </rPh>
    <rPh sb="107" eb="109">
      <t>ケイゾク</t>
    </rPh>
    <rPh sb="114" eb="116">
      <t>カンロ</t>
    </rPh>
    <rPh sb="117" eb="119">
      <t>シセツ</t>
    </rPh>
    <rPh sb="119" eb="120">
      <t>トウ</t>
    </rPh>
    <rPh sb="121" eb="123">
      <t>セイビ</t>
    </rPh>
    <rPh sb="124" eb="126">
      <t>ジッシ</t>
    </rPh>
    <phoneticPr fontId="4"/>
  </si>
  <si>
    <t>①有形固定資産減価償却率
　平均値と同程度の水準であるが、増加傾向にあり、今後も増加していくと推察される。定期的な施設の更新が必要となる。
②管路経年化率
　当該値0%のため、適正に管路更新が実施できている。
③管路更新率
　平成30年度は改良工事を行わなかったが、今後も計画的に管路更新を行っていくため、管路更新率は1%程度で推移していくと推察される。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ヘイキンチ</t>
    </rPh>
    <rPh sb="18" eb="21">
      <t>ドウテイド</t>
    </rPh>
    <rPh sb="22" eb="24">
      <t>スイジュン</t>
    </rPh>
    <rPh sb="29" eb="31">
      <t>ゾウカ</t>
    </rPh>
    <rPh sb="31" eb="33">
      <t>ケイコウ</t>
    </rPh>
    <rPh sb="37" eb="39">
      <t>コンゴ</t>
    </rPh>
    <rPh sb="40" eb="42">
      <t>ゾウカ</t>
    </rPh>
    <rPh sb="47" eb="49">
      <t>スイサツ</t>
    </rPh>
    <rPh sb="53" eb="56">
      <t>テイキテキ</t>
    </rPh>
    <rPh sb="57" eb="59">
      <t>シセツ</t>
    </rPh>
    <rPh sb="60" eb="62">
      <t>コウシン</t>
    </rPh>
    <rPh sb="63" eb="65">
      <t>ヒツヨウ</t>
    </rPh>
    <rPh sb="71" eb="73">
      <t>カンロ</t>
    </rPh>
    <rPh sb="73" eb="76">
      <t>ケイネンカ</t>
    </rPh>
    <rPh sb="76" eb="77">
      <t>リツ</t>
    </rPh>
    <rPh sb="79" eb="81">
      <t>トウガイ</t>
    </rPh>
    <rPh sb="81" eb="82">
      <t>チ</t>
    </rPh>
    <rPh sb="88" eb="90">
      <t>テキセイ</t>
    </rPh>
    <rPh sb="91" eb="93">
      <t>カンロ</t>
    </rPh>
    <rPh sb="93" eb="95">
      <t>コウシン</t>
    </rPh>
    <rPh sb="106" eb="108">
      <t>カンロ</t>
    </rPh>
    <rPh sb="108" eb="110">
      <t>コウシン</t>
    </rPh>
    <rPh sb="110" eb="111">
      <t>リツ</t>
    </rPh>
    <rPh sb="113" eb="115">
      <t>ヘイセイ</t>
    </rPh>
    <rPh sb="117" eb="119">
      <t>ネンド</t>
    </rPh>
    <rPh sb="120" eb="122">
      <t>カイリョウ</t>
    </rPh>
    <rPh sb="122" eb="124">
      <t>コウジ</t>
    </rPh>
    <rPh sb="125" eb="126">
      <t>オコナ</t>
    </rPh>
    <rPh sb="133" eb="135">
      <t>コンゴ</t>
    </rPh>
    <rPh sb="136" eb="139">
      <t>ケイカクテキ</t>
    </rPh>
    <rPh sb="140" eb="142">
      <t>カンロ</t>
    </rPh>
    <rPh sb="142" eb="144">
      <t>コウシン</t>
    </rPh>
    <rPh sb="145" eb="146">
      <t>オコナ</t>
    </rPh>
    <rPh sb="153" eb="155">
      <t>カンロ</t>
    </rPh>
    <rPh sb="155" eb="157">
      <t>コウシン</t>
    </rPh>
    <rPh sb="157" eb="158">
      <t>リツ</t>
    </rPh>
    <rPh sb="161" eb="163">
      <t>テイド</t>
    </rPh>
    <rPh sb="164" eb="166">
      <t>スイイ</t>
    </rPh>
    <rPh sb="171" eb="173">
      <t>スイサツ</t>
    </rPh>
    <phoneticPr fontId="4"/>
  </si>
  <si>
    <t>①経常収支比率
　収益の増加や費用の減少により、平成30年度の経常収支比率は上昇している。100%を超えており、健全な水準にある。
②累積欠損金比率
　欠損金がないため、健全な状態にある。
③流動比率
　100%を超えており、健全な水準にある。流動資産・流動負債ともに、大きな変動は予想されないため、今後、大きく増減することなく推移するものと推察される。
④企業債残高対給水収益比率
　高い水準ではあるが、年々減少傾向にあり、今後も減少していくものと推察される。
⑤料金回収率
　100%を超えており、健全な水準にある。今後は100%前後で推移していくと推察される。
⑥給水原価
　類似団体と比較して高い水準にあるが、概ね減少傾向にあり、今後も同程度の水準で推移していくものと推察される。
⑦施設利用率
　類似団体と比較して高い水準で、適切且つ効率良く水道施設を利用できており、良い状態を維持できている。
⑧有収率
　類似団体と比較して高い水準にあるが、前年度から比較して大幅に減少しているため、今後、漏水調査等を計画的に実施していく必要がある。</t>
    <rPh sb="1" eb="3">
      <t>ケイジョウ</t>
    </rPh>
    <rPh sb="3" eb="5">
      <t>シュウシ</t>
    </rPh>
    <rPh sb="5" eb="7">
      <t>ヒリツ</t>
    </rPh>
    <rPh sb="9" eb="11">
      <t>シュウエキ</t>
    </rPh>
    <rPh sb="12" eb="14">
      <t>ゾウカ</t>
    </rPh>
    <rPh sb="15" eb="17">
      <t>ヒヨウ</t>
    </rPh>
    <rPh sb="18" eb="20">
      <t>ゲンショウ</t>
    </rPh>
    <rPh sb="24" eb="26">
      <t>ヘイセイ</t>
    </rPh>
    <rPh sb="28" eb="30">
      <t>ネンド</t>
    </rPh>
    <rPh sb="33" eb="35">
      <t>シュウシ</t>
    </rPh>
    <rPh sb="35" eb="37">
      <t>ヒリツ</t>
    </rPh>
    <rPh sb="38" eb="40">
      <t>ジョウショウ</t>
    </rPh>
    <rPh sb="50" eb="51">
      <t>コ</t>
    </rPh>
    <rPh sb="56" eb="58">
      <t>ケンゼン</t>
    </rPh>
    <rPh sb="59" eb="61">
      <t>スイジュン</t>
    </rPh>
    <rPh sb="67" eb="69">
      <t>ルイセキ</t>
    </rPh>
    <rPh sb="69" eb="71">
      <t>ケッソン</t>
    </rPh>
    <rPh sb="71" eb="72">
      <t>キン</t>
    </rPh>
    <rPh sb="72" eb="74">
      <t>ヒリツ</t>
    </rPh>
    <rPh sb="76" eb="78">
      <t>ケッソン</t>
    </rPh>
    <rPh sb="78" eb="79">
      <t>キン</t>
    </rPh>
    <rPh sb="85" eb="87">
      <t>ケンゼン</t>
    </rPh>
    <rPh sb="88" eb="90">
      <t>ジョウタイ</t>
    </rPh>
    <rPh sb="96" eb="98">
      <t>リュウドウ</t>
    </rPh>
    <rPh sb="98" eb="100">
      <t>ヒリツ</t>
    </rPh>
    <rPh sb="122" eb="124">
      <t>リュウドウ</t>
    </rPh>
    <rPh sb="124" eb="126">
      <t>シサン</t>
    </rPh>
    <rPh sb="127" eb="129">
      <t>リュウドウ</t>
    </rPh>
    <rPh sb="129" eb="131">
      <t>フサイ</t>
    </rPh>
    <rPh sb="135" eb="136">
      <t>オオ</t>
    </rPh>
    <rPh sb="138" eb="140">
      <t>ヘンドウ</t>
    </rPh>
    <rPh sb="141" eb="143">
      <t>ヨソウ</t>
    </rPh>
    <rPh sb="150" eb="152">
      <t>コンゴ</t>
    </rPh>
    <rPh sb="153" eb="154">
      <t>オオ</t>
    </rPh>
    <rPh sb="156" eb="158">
      <t>ゾウゲン</t>
    </rPh>
    <rPh sb="164" eb="166">
      <t>スイイ</t>
    </rPh>
    <rPh sb="171" eb="173">
      <t>スイサツ</t>
    </rPh>
    <rPh sb="179" eb="181">
      <t>キギョウ</t>
    </rPh>
    <rPh sb="181" eb="182">
      <t>サイ</t>
    </rPh>
    <rPh sb="182" eb="184">
      <t>ザンダカ</t>
    </rPh>
    <rPh sb="184" eb="185">
      <t>タイ</t>
    </rPh>
    <rPh sb="185" eb="187">
      <t>キュウスイ</t>
    </rPh>
    <rPh sb="187" eb="189">
      <t>シュウエキ</t>
    </rPh>
    <rPh sb="189" eb="191">
      <t>ヒリツ</t>
    </rPh>
    <rPh sb="193" eb="194">
      <t>タカ</t>
    </rPh>
    <rPh sb="195" eb="197">
      <t>スイジュン</t>
    </rPh>
    <rPh sb="203" eb="205">
      <t>ネンネン</t>
    </rPh>
    <rPh sb="205" eb="207">
      <t>ゲンショウ</t>
    </rPh>
    <rPh sb="207" eb="209">
      <t>ケイコウ</t>
    </rPh>
    <rPh sb="213" eb="215">
      <t>コンゴ</t>
    </rPh>
    <rPh sb="216" eb="218">
      <t>ゲンショウ</t>
    </rPh>
    <rPh sb="225" eb="227">
      <t>スイサツ</t>
    </rPh>
    <rPh sb="233" eb="235">
      <t>リョウキン</t>
    </rPh>
    <rPh sb="235" eb="237">
      <t>カイシュウ</t>
    </rPh>
    <rPh sb="237" eb="238">
      <t>リツ</t>
    </rPh>
    <rPh sb="260" eb="262">
      <t>コンゴ</t>
    </rPh>
    <rPh sb="267" eb="269">
      <t>ゼンゴ</t>
    </rPh>
    <rPh sb="270" eb="272">
      <t>スイイ</t>
    </rPh>
    <rPh sb="277" eb="279">
      <t>スイサツ</t>
    </rPh>
    <rPh sb="285" eb="287">
      <t>キュウスイ</t>
    </rPh>
    <rPh sb="287" eb="289">
      <t>ゲンカ</t>
    </rPh>
    <rPh sb="291" eb="293">
      <t>ルイジ</t>
    </rPh>
    <rPh sb="293" eb="295">
      <t>ダンタイ</t>
    </rPh>
    <rPh sb="296" eb="298">
      <t>ヒカク</t>
    </rPh>
    <rPh sb="300" eb="301">
      <t>タカ</t>
    </rPh>
    <rPh sb="302" eb="304">
      <t>スイジュン</t>
    </rPh>
    <rPh sb="309" eb="310">
      <t>オオム</t>
    </rPh>
    <rPh sb="311" eb="313">
      <t>ゲンショウ</t>
    </rPh>
    <rPh sb="313" eb="315">
      <t>ケイコウ</t>
    </rPh>
    <rPh sb="346" eb="348">
      <t>シセツ</t>
    </rPh>
    <rPh sb="348" eb="351">
      <t>リヨウリツ</t>
    </rPh>
    <rPh sb="353" eb="355">
      <t>ルイジ</t>
    </rPh>
    <rPh sb="355" eb="357">
      <t>ダンタイ</t>
    </rPh>
    <rPh sb="358" eb="360">
      <t>ヒカク</t>
    </rPh>
    <rPh sb="362" eb="363">
      <t>タカ</t>
    </rPh>
    <rPh sb="364" eb="366">
      <t>スイジュン</t>
    </rPh>
    <rPh sb="368" eb="370">
      <t>テキセツ</t>
    </rPh>
    <rPh sb="370" eb="371">
      <t>カ</t>
    </rPh>
    <rPh sb="372" eb="374">
      <t>コウリツ</t>
    </rPh>
    <rPh sb="374" eb="375">
      <t>ヨ</t>
    </rPh>
    <rPh sb="376" eb="378">
      <t>スイドウ</t>
    </rPh>
    <rPh sb="378" eb="380">
      <t>シセツ</t>
    </rPh>
    <rPh sb="381" eb="383">
      <t>リヨウ</t>
    </rPh>
    <rPh sb="404" eb="406">
      <t>ユウシュウ</t>
    </rPh>
    <rPh sb="406" eb="407">
      <t>リツ</t>
    </rPh>
    <rPh sb="409" eb="411">
      <t>ルイジ</t>
    </rPh>
    <rPh sb="411" eb="413">
      <t>ダンタイ</t>
    </rPh>
    <rPh sb="414" eb="416">
      <t>ヒカク</t>
    </rPh>
    <rPh sb="418" eb="419">
      <t>タカ</t>
    </rPh>
    <rPh sb="420" eb="422">
      <t>スイジュン</t>
    </rPh>
    <rPh sb="427" eb="430">
      <t>ゼンネンド</t>
    </rPh>
    <rPh sb="432" eb="434">
      <t>ヒカク</t>
    </rPh>
    <rPh sb="436" eb="438">
      <t>オオハバ</t>
    </rPh>
    <rPh sb="439" eb="441">
      <t>ゲンショウ</t>
    </rPh>
    <rPh sb="448" eb="450">
      <t>コンゴ</t>
    </rPh>
    <rPh sb="451" eb="453">
      <t>ロウスイ</t>
    </rPh>
    <rPh sb="453" eb="455">
      <t>チョウサ</t>
    </rPh>
    <rPh sb="455" eb="456">
      <t>トウ</t>
    </rPh>
    <rPh sb="457" eb="459">
      <t>ケイカク</t>
    </rPh>
    <rPh sb="459" eb="460">
      <t>テキ</t>
    </rPh>
    <rPh sb="461" eb="463">
      <t>ジッシ</t>
    </rPh>
    <rPh sb="467" eb="469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</si>
</sst>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1.05</c:v>
                </c:pt>
                <c:pt idx="1">
                  <c:v>0.79</c:v>
                </c:pt>
                <c:pt idx="2">
                  <c:v>0.28999999999999998</c:v>
                </c:pt>
                <c:pt idx="3">
                  <c:v>1.06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E8-40E2-9DE4-EA0C5874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8-40E2-9DE4-EA0C58747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69.680000000000007</c:v>
                </c:pt>
                <c:pt idx="1">
                  <c:v>68.58</c:v>
                </c:pt>
                <c:pt idx="2">
                  <c:v>69.17</c:v>
                </c:pt>
                <c:pt idx="3">
                  <c:v>69.930000000000007</c:v>
                </c:pt>
                <c:pt idx="4">
                  <c:v>72.040000000000006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1-4D5F-9DB9-73D3974C9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1-4D5F-9DB9-73D3974C9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</c:v>
                </c:pt>
                <c:pt idx="1">
                  <c:v>87.64</c:v>
                </c:pt>
                <c:pt idx="2">
                  <c:v>88.04</c:v>
                </c:pt>
                <c:pt idx="3">
                  <c:v>87.56</c:v>
                </c:pt>
                <c:pt idx="4">
                  <c:v>83.57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B-4995-8A38-D19349651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B-4995-8A38-D19349651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110.07</c:v>
                </c:pt>
                <c:pt idx="1">
                  <c:v>106.47</c:v>
                </c:pt>
                <c:pt idx="2">
                  <c:v>110.43</c:v>
                </c:pt>
                <c:pt idx="3">
                  <c:v>109.02</c:v>
                </c:pt>
                <c:pt idx="4">
                  <c:v>113.51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C4-4F01-BEA7-150F5288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C4-4F01-BEA7-150F5288B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44.22</c:v>
                </c:pt>
                <c:pt idx="1">
                  <c:v>45.72</c:v>
                </c:pt>
                <c:pt idx="2">
                  <c:v>47.46</c:v>
                </c:pt>
                <c:pt idx="3">
                  <c:v>49.38</c:v>
                </c:pt>
                <c:pt idx="4">
                  <c:v>51.81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9-4E56-AD4A-12333FEA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B9-4E56-AD4A-12333FEA9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A-4ED1-9B8B-5BBC5C88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A-4ED1-9B8B-5BBC5C881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9A-4E51-861A-98462226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A-4E51-861A-98462226E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163.79</c:v>
                </c:pt>
                <c:pt idx="1">
                  <c:v>136.6</c:v>
                </c:pt>
                <c:pt idx="2">
                  <c:v>129.25</c:v>
                </c:pt>
                <c:pt idx="3">
                  <c:v>136.04</c:v>
                </c:pt>
                <c:pt idx="4">
                  <c:v>151.08000000000001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28-4B27-851E-98CC16D41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8-4B27-851E-98CC16D41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783.9</c:v>
                </c:pt>
                <c:pt idx="1">
                  <c:v>758</c:v>
                </c:pt>
                <c:pt idx="2">
                  <c:v>722.65</c:v>
                </c:pt>
                <c:pt idx="3">
                  <c:v>684.14</c:v>
                </c:pt>
                <c:pt idx="4">
                  <c:v>641.20000000000005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9-4884-948A-EB3A8460E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9-4884-948A-EB3A8460E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100.04</c:v>
                </c:pt>
                <c:pt idx="1">
                  <c:v>97.2</c:v>
                </c:pt>
                <c:pt idx="2">
                  <c:v>100</c:v>
                </c:pt>
                <c:pt idx="3">
                  <c:v>99.6</c:v>
                </c:pt>
                <c:pt idx="4">
                  <c:v>101.62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6-4F22-BBEA-F31CF8DD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C6-4F22-BBEA-F31CF8DD0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189.73</c:v>
                </c:pt>
                <c:pt idx="1">
                  <c:v>195.14</c:v>
                </c:pt>
                <c:pt idx="2">
                  <c:v>189.72</c:v>
                </c:pt>
                <c:pt idx="3">
                  <c:v>190.73</c:v>
                </c:pt>
                <c:pt idx="4">
                  <c:v>187.27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9-47E0-9F8C-1301422D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9-47E0-9F8C-1301422D2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6" sqref="B6:AG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2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2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8" t="str">
        <f>データ!H6</f>
        <v>宮崎県　高鍋町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9"/>
      <c r="AE6" s="79"/>
      <c r="AF6" s="79"/>
      <c r="AG6" s="79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9" t="s">
        <v>1</v>
      </c>
      <c r="C7" s="70"/>
      <c r="D7" s="70"/>
      <c r="E7" s="70"/>
      <c r="F7" s="70"/>
      <c r="G7" s="70"/>
      <c r="H7" s="70"/>
      <c r="I7" s="69" t="s">
        <v>2</v>
      </c>
      <c r="J7" s="70"/>
      <c r="K7" s="70"/>
      <c r="L7" s="70"/>
      <c r="M7" s="70"/>
      <c r="N7" s="70"/>
      <c r="O7" s="71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4"/>
      <c r="AL7" s="72" t="s">
        <v>6</v>
      </c>
      <c r="AM7" s="72"/>
      <c r="AN7" s="72"/>
      <c r="AO7" s="72"/>
      <c r="AP7" s="72"/>
      <c r="AQ7" s="72"/>
      <c r="AR7" s="72"/>
      <c r="AS7" s="72"/>
      <c r="AT7" s="69" t="s">
        <v>7</v>
      </c>
      <c r="AU7" s="70"/>
      <c r="AV7" s="70"/>
      <c r="AW7" s="70"/>
      <c r="AX7" s="70"/>
      <c r="AY7" s="70"/>
      <c r="AZ7" s="70"/>
      <c r="BA7" s="70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A6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4"/>
      <c r="AL8" s="64">
        <f>データ!$R$6</f>
        <v>20448</v>
      </c>
      <c r="AM8" s="64"/>
      <c r="AN8" s="64"/>
      <c r="AO8" s="64"/>
      <c r="AP8" s="64"/>
      <c r="AQ8" s="64"/>
      <c r="AR8" s="64"/>
      <c r="AS8" s="64"/>
      <c r="AT8" s="60">
        <f>データ!$S$6</f>
        <v>43.8</v>
      </c>
      <c r="AU8" s="61"/>
      <c r="AV8" s="61"/>
      <c r="AW8" s="61"/>
      <c r="AX8" s="61"/>
      <c r="AY8" s="61"/>
      <c r="AZ8" s="61"/>
      <c r="BA8" s="61"/>
      <c r="BB8" s="63">
        <f>データ!$T$6</f>
        <v>466.85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10</v>
      </c>
      <c r="BM8" s="6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69" t="s">
        <v>12</v>
      </c>
      <c r="C9" s="70"/>
      <c r="D9" s="70"/>
      <c r="E9" s="70"/>
      <c r="F9" s="70"/>
      <c r="G9" s="70"/>
      <c r="H9" s="70"/>
      <c r="I9" s="69" t="s">
        <v>13</v>
      </c>
      <c r="J9" s="70"/>
      <c r="K9" s="70"/>
      <c r="L9" s="70"/>
      <c r="M9" s="70"/>
      <c r="N9" s="70"/>
      <c r="O9" s="71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4"/>
      <c r="AI9" s="4"/>
      <c r="AJ9" s="4"/>
      <c r="AK9" s="4"/>
      <c r="AL9" s="72" t="s">
        <v>16</v>
      </c>
      <c r="AM9" s="72"/>
      <c r="AN9" s="72"/>
      <c r="AO9" s="72"/>
      <c r="AP9" s="72"/>
      <c r="AQ9" s="72"/>
      <c r="AR9" s="72"/>
      <c r="AS9" s="72"/>
      <c r="AT9" s="69" t="s">
        <v>17</v>
      </c>
      <c r="AU9" s="70"/>
      <c r="AV9" s="70"/>
      <c r="AW9" s="70"/>
      <c r="AX9" s="70"/>
      <c r="AY9" s="70"/>
      <c r="AZ9" s="70"/>
      <c r="BA9" s="70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58" t="s">
        <v>19</v>
      </c>
      <c r="BM9" s="59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0" t="str">
        <f>データ!$N$6</f>
        <v>-</v>
      </c>
      <c r="C10" s="61"/>
      <c r="D10" s="61"/>
      <c r="E10" s="61"/>
      <c r="F10" s="61"/>
      <c r="G10" s="61"/>
      <c r="H10" s="61"/>
      <c r="I10" s="60">
        <f>データ!$O$6</f>
        <v>47.54</v>
      </c>
      <c r="J10" s="61"/>
      <c r="K10" s="61"/>
      <c r="L10" s="61"/>
      <c r="M10" s="61"/>
      <c r="N10" s="61"/>
      <c r="O10" s="62"/>
      <c r="P10" s="63">
        <f>データ!$P$6</f>
        <v>90.42</v>
      </c>
      <c r="Q10" s="63"/>
      <c r="R10" s="63"/>
      <c r="S10" s="63"/>
      <c r="T10" s="63"/>
      <c r="U10" s="63"/>
      <c r="V10" s="63"/>
      <c r="W10" s="64">
        <f>データ!$Q$6</f>
        <v>3250</v>
      </c>
      <c r="X10" s="64"/>
      <c r="Y10" s="64"/>
      <c r="Z10" s="64"/>
      <c r="AA10" s="64"/>
      <c r="AB10" s="64"/>
      <c r="AC10" s="64"/>
      <c r="AD10" s="2"/>
      <c r="AE10" s="2"/>
      <c r="AF10" s="2"/>
      <c r="AG10" s="2"/>
      <c r="AH10" s="4"/>
      <c r="AI10" s="4"/>
      <c r="AJ10" s="4"/>
      <c r="AK10" s="4"/>
      <c r="AL10" s="64">
        <f>データ!$U$6</f>
        <v>18402</v>
      </c>
      <c r="AM10" s="64"/>
      <c r="AN10" s="64"/>
      <c r="AO10" s="64"/>
      <c r="AP10" s="64"/>
      <c r="AQ10" s="64"/>
      <c r="AR10" s="64"/>
      <c r="AS10" s="64"/>
      <c r="AT10" s="60">
        <f>データ!$V$6</f>
        <v>10.28</v>
      </c>
      <c r="AU10" s="61"/>
      <c r="AV10" s="61"/>
      <c r="AW10" s="61"/>
      <c r="AX10" s="61"/>
      <c r="AY10" s="61"/>
      <c r="AZ10" s="61"/>
      <c r="BA10" s="61"/>
      <c r="BB10" s="63">
        <f>データ!$W$6</f>
        <v>1790.08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0" t="s">
        <v>23</v>
      </c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ht="13.5" customHeight="1" x14ac:dyDescent="0.2">
      <c r="A14" s="2"/>
      <c r="B14" s="52" t="s">
        <v>24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2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8" t="s">
        <v>107</v>
      </c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90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8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8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8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90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8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90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8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90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8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8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8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8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90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8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8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8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8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90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8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90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8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90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8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90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8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90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8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90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8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8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8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90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8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90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8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90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8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90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8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90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8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90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8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90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8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91" t="s">
        <v>26</v>
      </c>
      <c r="BM45" s="92"/>
      <c r="BN45" s="92"/>
      <c r="BO45" s="92"/>
      <c r="BP45" s="92"/>
      <c r="BQ45" s="92"/>
      <c r="BR45" s="92"/>
      <c r="BS45" s="92"/>
      <c r="BT45" s="92"/>
      <c r="BU45" s="92"/>
      <c r="BV45" s="92"/>
      <c r="BW45" s="92"/>
      <c r="BX45" s="92"/>
      <c r="BY45" s="92"/>
      <c r="BZ45" s="93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94"/>
      <c r="BM46" s="95"/>
      <c r="BN46" s="95"/>
      <c r="BO46" s="95"/>
      <c r="BP46" s="95"/>
      <c r="BQ46" s="95"/>
      <c r="BR46" s="95"/>
      <c r="BS46" s="95"/>
      <c r="BT46" s="95"/>
      <c r="BU46" s="95"/>
      <c r="BV46" s="95"/>
      <c r="BW46" s="95"/>
      <c r="BX46" s="95"/>
      <c r="BY46" s="95"/>
      <c r="BZ46" s="96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8" t="s">
        <v>106</v>
      </c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90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8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90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8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90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8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90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8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90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8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90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8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90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8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90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8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90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8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90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8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90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8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90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8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90"/>
    </row>
    <row r="60" spans="1:78" ht="13.5" customHeight="1" x14ac:dyDescent="0.2">
      <c r="A60" s="2"/>
      <c r="B60" s="55" t="s">
        <v>27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88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90"/>
    </row>
    <row r="61" spans="1:78" ht="13.5" customHeight="1" x14ac:dyDescent="0.2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88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90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8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90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8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90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91" t="s">
        <v>28</v>
      </c>
      <c r="BM64" s="92"/>
      <c r="BN64" s="92"/>
      <c r="BO64" s="92"/>
      <c r="BP64" s="92"/>
      <c r="BQ64" s="92"/>
      <c r="BR64" s="92"/>
      <c r="BS64" s="92"/>
      <c r="BT64" s="92"/>
      <c r="BU64" s="92"/>
      <c r="BV64" s="92"/>
      <c r="BW64" s="92"/>
      <c r="BX64" s="92"/>
      <c r="BY64" s="92"/>
      <c r="BZ64" s="93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94"/>
      <c r="BM65" s="95"/>
      <c r="BN65" s="95"/>
      <c r="BO65" s="95"/>
      <c r="BP65" s="95"/>
      <c r="BQ65" s="95"/>
      <c r="BR65" s="95"/>
      <c r="BS65" s="95"/>
      <c r="BT65" s="95"/>
      <c r="BU65" s="95"/>
      <c r="BV65" s="95"/>
      <c r="BW65" s="95"/>
      <c r="BX65" s="95"/>
      <c r="BY65" s="95"/>
      <c r="BZ65" s="96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97" t="s">
        <v>105</v>
      </c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9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97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9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97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9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97"/>
      <c r="BM69" s="98"/>
      <c r="BN69" s="98"/>
      <c r="BO69" s="98"/>
      <c r="BP69" s="98"/>
      <c r="BQ69" s="98"/>
      <c r="BR69" s="98"/>
      <c r="BS69" s="98"/>
      <c r="BT69" s="98"/>
      <c r="BU69" s="98"/>
      <c r="BV69" s="98"/>
      <c r="BW69" s="98"/>
      <c r="BX69" s="98"/>
      <c r="BY69" s="98"/>
      <c r="BZ69" s="99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97"/>
      <c r="BM70" s="98"/>
      <c r="BN70" s="98"/>
      <c r="BO70" s="98"/>
      <c r="BP70" s="98"/>
      <c r="BQ70" s="98"/>
      <c r="BR70" s="98"/>
      <c r="BS70" s="98"/>
      <c r="BT70" s="98"/>
      <c r="BU70" s="98"/>
      <c r="BV70" s="98"/>
      <c r="BW70" s="98"/>
      <c r="BX70" s="98"/>
      <c r="BY70" s="98"/>
      <c r="BZ70" s="99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97"/>
      <c r="BM71" s="98"/>
      <c r="BN71" s="98"/>
      <c r="BO71" s="98"/>
      <c r="BP71" s="98"/>
      <c r="BQ71" s="98"/>
      <c r="BR71" s="98"/>
      <c r="BS71" s="98"/>
      <c r="BT71" s="98"/>
      <c r="BU71" s="98"/>
      <c r="BV71" s="98"/>
      <c r="BW71" s="98"/>
      <c r="BX71" s="98"/>
      <c r="BY71" s="98"/>
      <c r="BZ71" s="99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97"/>
      <c r="BM72" s="98"/>
      <c r="BN72" s="98"/>
      <c r="BO72" s="98"/>
      <c r="BP72" s="98"/>
      <c r="BQ72" s="98"/>
      <c r="BR72" s="98"/>
      <c r="BS72" s="98"/>
      <c r="BT72" s="98"/>
      <c r="BU72" s="98"/>
      <c r="BV72" s="98"/>
      <c r="BW72" s="98"/>
      <c r="BX72" s="98"/>
      <c r="BY72" s="98"/>
      <c r="BZ72" s="99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97"/>
      <c r="BM73" s="98"/>
      <c r="BN73" s="98"/>
      <c r="BO73" s="98"/>
      <c r="BP73" s="98"/>
      <c r="BQ73" s="98"/>
      <c r="BR73" s="98"/>
      <c r="BS73" s="98"/>
      <c r="BT73" s="98"/>
      <c r="BU73" s="98"/>
      <c r="BV73" s="98"/>
      <c r="BW73" s="98"/>
      <c r="BX73" s="98"/>
      <c r="BY73" s="98"/>
      <c r="BZ73" s="99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97"/>
      <c r="BM74" s="98"/>
      <c r="BN74" s="98"/>
      <c r="BO74" s="98"/>
      <c r="BP74" s="98"/>
      <c r="BQ74" s="98"/>
      <c r="BR74" s="98"/>
      <c r="BS74" s="98"/>
      <c r="BT74" s="98"/>
      <c r="BU74" s="98"/>
      <c r="BV74" s="98"/>
      <c r="BW74" s="98"/>
      <c r="BX74" s="98"/>
      <c r="BY74" s="98"/>
      <c r="BZ74" s="99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97"/>
      <c r="BM75" s="98"/>
      <c r="BN75" s="98"/>
      <c r="BO75" s="98"/>
      <c r="BP75" s="98"/>
      <c r="BQ75" s="98"/>
      <c r="BR75" s="98"/>
      <c r="BS75" s="98"/>
      <c r="BT75" s="98"/>
      <c r="BU75" s="98"/>
      <c r="BV75" s="98"/>
      <c r="BW75" s="98"/>
      <c r="BX75" s="98"/>
      <c r="BY75" s="98"/>
      <c r="BZ75" s="99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97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9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97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9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97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9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97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9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97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9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97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9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100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  <c r="BX82" s="101"/>
      <c r="BY82" s="101"/>
      <c r="BZ82" s="102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N468X/hr7gnmKM0HvL/LZOrf36rmkwGeyUkXv/eUOrzEi+ePUv/8lVxk3o2jlS+sra/6R9+ZlF1ZFWy2QH7zCQ==" saltValue="1yUoYavwoDy7xNGnYFiec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1" t="s">
        <v>50</v>
      </c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7" t="s">
        <v>51</v>
      </c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 t="s">
        <v>52</v>
      </c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84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  <c r="X4" s="80" t="s">
        <v>54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 t="s">
        <v>55</v>
      </c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 t="s">
        <v>56</v>
      </c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 t="s">
        <v>57</v>
      </c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 t="s">
        <v>58</v>
      </c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 t="s">
        <v>59</v>
      </c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 t="s">
        <v>60</v>
      </c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 t="s">
        <v>61</v>
      </c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 t="s">
        <v>62</v>
      </c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 t="s">
        <v>63</v>
      </c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 t="s">
        <v>64</v>
      </c>
      <c r="EE4" s="80"/>
      <c r="EF4" s="80"/>
      <c r="EG4" s="80"/>
      <c r="EH4" s="80"/>
      <c r="EI4" s="80"/>
      <c r="EJ4" s="80"/>
      <c r="EK4" s="80"/>
      <c r="EL4" s="80"/>
      <c r="EM4" s="80"/>
      <c r="EN4" s="80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2018</v>
      </c>
      <c r="C6" s="34">
        <f t="shared" ref="C6:W6" si="3">C7</f>
        <v>454010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高鍋町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47.54</v>
      </c>
      <c r="P6" s="35">
        <f t="shared" si="3"/>
        <v>90.42</v>
      </c>
      <c r="Q6" s="35">
        <f t="shared" si="3"/>
        <v>3250</v>
      </c>
      <c r="R6" s="35">
        <f t="shared" si="3"/>
        <v>20448</v>
      </c>
      <c r="S6" s="35">
        <f t="shared" si="3"/>
        <v>43.8</v>
      </c>
      <c r="T6" s="35">
        <f t="shared" si="3"/>
        <v>466.85</v>
      </c>
      <c r="U6" s="35">
        <f t="shared" si="3"/>
        <v>18402</v>
      </c>
      <c r="V6" s="35">
        <f t="shared" si="3"/>
        <v>10.28</v>
      </c>
      <c r="W6" s="35">
        <f t="shared" si="3"/>
        <v>1790.08</v>
      </c>
      <c r="X6" s="36">
        <f>IF(X7="",NA(),X7)</f>
        <v>110.07</v>
      </c>
      <c r="Y6" s="36">
        <f t="shared" ref="Y6:AG6" si="4">IF(Y7="",NA(),Y7)</f>
        <v>106.47</v>
      </c>
      <c r="Z6" s="36">
        <f t="shared" si="4"/>
        <v>110.43</v>
      </c>
      <c r="AA6" s="36">
        <f t="shared" si="4"/>
        <v>109.02</v>
      </c>
      <c r="AB6" s="36">
        <f t="shared" si="4"/>
        <v>113.51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163.79</v>
      </c>
      <c r="AU6" s="36">
        <f t="shared" ref="AU6:BC6" si="6">IF(AU7="",NA(),AU7)</f>
        <v>136.6</v>
      </c>
      <c r="AV6" s="36">
        <f t="shared" si="6"/>
        <v>129.25</v>
      </c>
      <c r="AW6" s="36">
        <f t="shared" si="6"/>
        <v>136.04</v>
      </c>
      <c r="AX6" s="36">
        <f t="shared" si="6"/>
        <v>151.08000000000001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783.9</v>
      </c>
      <c r="BF6" s="36">
        <f t="shared" ref="BF6:BN6" si="7">IF(BF7="",NA(),BF7)</f>
        <v>758</v>
      </c>
      <c r="BG6" s="36">
        <f t="shared" si="7"/>
        <v>722.65</v>
      </c>
      <c r="BH6" s="36">
        <f t="shared" si="7"/>
        <v>684.14</v>
      </c>
      <c r="BI6" s="36">
        <f t="shared" si="7"/>
        <v>641.20000000000005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100.04</v>
      </c>
      <c r="BQ6" s="36">
        <f t="shared" ref="BQ6:BY6" si="8">IF(BQ7="",NA(),BQ7)</f>
        <v>97.2</v>
      </c>
      <c r="BR6" s="36">
        <f t="shared" si="8"/>
        <v>100</v>
      </c>
      <c r="BS6" s="36">
        <f t="shared" si="8"/>
        <v>99.6</v>
      </c>
      <c r="BT6" s="36">
        <f t="shared" si="8"/>
        <v>101.62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189.73</v>
      </c>
      <c r="CB6" s="36">
        <f t="shared" ref="CB6:CJ6" si="9">IF(CB7="",NA(),CB7)</f>
        <v>195.14</v>
      </c>
      <c r="CC6" s="36">
        <f t="shared" si="9"/>
        <v>189.72</v>
      </c>
      <c r="CD6" s="36">
        <f t="shared" si="9"/>
        <v>190.73</v>
      </c>
      <c r="CE6" s="36">
        <f t="shared" si="9"/>
        <v>187.27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69.680000000000007</v>
      </c>
      <c r="CM6" s="36">
        <f t="shared" ref="CM6:CU6" si="10">IF(CM7="",NA(),CM7)</f>
        <v>68.58</v>
      </c>
      <c r="CN6" s="36">
        <f t="shared" si="10"/>
        <v>69.17</v>
      </c>
      <c r="CO6" s="36">
        <f t="shared" si="10"/>
        <v>69.930000000000007</v>
      </c>
      <c r="CP6" s="36">
        <f t="shared" si="10"/>
        <v>72.040000000000006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87.2</v>
      </c>
      <c r="CX6" s="36">
        <f t="shared" ref="CX6:DF6" si="11">IF(CX7="",NA(),CX7)</f>
        <v>87.64</v>
      </c>
      <c r="CY6" s="36">
        <f t="shared" si="11"/>
        <v>88.04</v>
      </c>
      <c r="CZ6" s="36">
        <f t="shared" si="11"/>
        <v>87.56</v>
      </c>
      <c r="DA6" s="36">
        <f t="shared" si="11"/>
        <v>83.57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44.22</v>
      </c>
      <c r="DI6" s="36">
        <f t="shared" ref="DI6:DQ6" si="12">IF(DI7="",NA(),DI7)</f>
        <v>45.72</v>
      </c>
      <c r="DJ6" s="36">
        <f t="shared" si="12"/>
        <v>47.46</v>
      </c>
      <c r="DK6" s="36">
        <f t="shared" si="12"/>
        <v>49.38</v>
      </c>
      <c r="DL6" s="36">
        <f t="shared" si="12"/>
        <v>51.81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6">
        <f>IF(ED7="",NA(),ED7)</f>
        <v>1.05</v>
      </c>
      <c r="EE6" s="36">
        <f t="shared" ref="EE6:EM6" si="14">IF(EE7="",NA(),EE7)</f>
        <v>0.79</v>
      </c>
      <c r="EF6" s="36">
        <f t="shared" si="14"/>
        <v>0.28999999999999998</v>
      </c>
      <c r="EG6" s="36">
        <f t="shared" si="14"/>
        <v>1.06</v>
      </c>
      <c r="EH6" s="35">
        <f t="shared" si="14"/>
        <v>0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2">
      <c r="A7" s="29"/>
      <c r="B7" s="38">
        <v>2018</v>
      </c>
      <c r="C7" s="38">
        <v>454010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47.54</v>
      </c>
      <c r="P7" s="39">
        <v>90.42</v>
      </c>
      <c r="Q7" s="39">
        <v>3250</v>
      </c>
      <c r="R7" s="39">
        <v>20448</v>
      </c>
      <c r="S7" s="39">
        <v>43.8</v>
      </c>
      <c r="T7" s="39">
        <v>466.85</v>
      </c>
      <c r="U7" s="39">
        <v>18402</v>
      </c>
      <c r="V7" s="39">
        <v>10.28</v>
      </c>
      <c r="W7" s="39">
        <v>1790.08</v>
      </c>
      <c r="X7" s="39">
        <v>110.07</v>
      </c>
      <c r="Y7" s="39">
        <v>106.47</v>
      </c>
      <c r="Z7" s="39">
        <v>110.43</v>
      </c>
      <c r="AA7" s="39">
        <v>109.02</v>
      </c>
      <c r="AB7" s="39">
        <v>113.51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163.79</v>
      </c>
      <c r="AU7" s="39">
        <v>136.6</v>
      </c>
      <c r="AV7" s="39">
        <v>129.25</v>
      </c>
      <c r="AW7" s="39">
        <v>136.04</v>
      </c>
      <c r="AX7" s="39">
        <v>151.08000000000001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783.9</v>
      </c>
      <c r="BF7" s="39">
        <v>758</v>
      </c>
      <c r="BG7" s="39">
        <v>722.65</v>
      </c>
      <c r="BH7" s="39">
        <v>684.14</v>
      </c>
      <c r="BI7" s="39">
        <v>641.20000000000005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100.04</v>
      </c>
      <c r="BQ7" s="39">
        <v>97.2</v>
      </c>
      <c r="BR7" s="39">
        <v>100</v>
      </c>
      <c r="BS7" s="39">
        <v>99.6</v>
      </c>
      <c r="BT7" s="39">
        <v>101.62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189.73</v>
      </c>
      <c r="CB7" s="39">
        <v>195.14</v>
      </c>
      <c r="CC7" s="39">
        <v>189.72</v>
      </c>
      <c r="CD7" s="39">
        <v>190.73</v>
      </c>
      <c r="CE7" s="39">
        <v>187.27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69.680000000000007</v>
      </c>
      <c r="CM7" s="39">
        <v>68.58</v>
      </c>
      <c r="CN7" s="39">
        <v>69.17</v>
      </c>
      <c r="CO7" s="39">
        <v>69.930000000000007</v>
      </c>
      <c r="CP7" s="39">
        <v>72.040000000000006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87.2</v>
      </c>
      <c r="CX7" s="39">
        <v>87.64</v>
      </c>
      <c r="CY7" s="39">
        <v>88.04</v>
      </c>
      <c r="CZ7" s="39">
        <v>87.56</v>
      </c>
      <c r="DA7" s="39">
        <v>83.57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44.22</v>
      </c>
      <c r="DI7" s="39">
        <v>45.72</v>
      </c>
      <c r="DJ7" s="39">
        <v>47.46</v>
      </c>
      <c r="DK7" s="39">
        <v>49.38</v>
      </c>
      <c r="DL7" s="39">
        <v>51.81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1.05</v>
      </c>
      <c r="EE7" s="39">
        <v>0.79</v>
      </c>
      <c r="EF7" s="39">
        <v>0.28999999999999998</v>
      </c>
      <c r="EG7" s="39">
        <v>1.06</v>
      </c>
      <c r="EH7" s="39">
        <v>0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2020-02-28T01:36:09Z</cp:lastPrinted>
  <dcterms:created xsi:type="dcterms:W3CDTF">2019-12-05T04:31:23Z</dcterms:created>
  <dcterms:modified xsi:type="dcterms:W3CDTF">2020-03-04T01:45:47Z</dcterms:modified>
  <cp:category/>
</cp:coreProperties>
</file>