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09D3B211-59CF-4319-BC62-7C9CA518C856}" xr6:coauthVersionLast="45" xr6:coauthVersionMax="45" xr10:uidLastSave="{00000000-0000-0000-0000-000000000000}"/>
  <workbookProtection workbookAlgorithmName="SHA-512" workbookHashValue="rhkiPgTbYGQKq76YLohbxQX6tvkxKtdrRHeW84esrJyXM6jfcOsTU9AiEgLdUJWe6NBf5jPCQva4afC3kDqKBQ==" workbookSaltValue="sGluoYcJgV5P/+ZFaNeUh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G85" i="4"/>
  <c r="E85" i="4"/>
  <c r="BB10" i="4"/>
  <c r="AT10" i="4"/>
  <c r="I10" i="4"/>
  <c r="B10"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<sst xmlns="http://schemas.openxmlformats.org/spreadsheetml/2006/main" count="220" uniqueCount="108">
  <si>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</si>
  <si>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</si>
  <si>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</si>
  <si>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</si>
  <si>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</si>
  <si>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</si>
  <si>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</si>
  <si>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</si>
  <si>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</si>
  <si>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</si>
  <si>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</si>
  <si>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</si>
  <si>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</si>
  <si>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</si>
  <si>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</si>
  <si>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</si>
  <si>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</si>
  <si>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</si>
  <si>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</si>
  <si>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</si>
  <si>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</si>
  <si>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</si>
  <si>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</si>
  <si>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</si>
  <si>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</si>
  <si>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</si>
  <si>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</si>
  <si>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</si>
  <si>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</si>
  <si>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</si>
  <si>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</si>
  <si>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</si>
  <si>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</si>
  <si>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</si>
  <si>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</si>
  <si>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</si>
  <si>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</si>
  <si>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</si>
  <si>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</si>
  <si>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</si>
  <si>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</si>
  <si>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</si>
  <si>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</si>
  <si>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</si>
  <si>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</si>
  <si>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</si>
  <si>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</si>
  <si>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</si>
  <si>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</si>
  <si>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</si>
  <si>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</si>
  <si>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</si>
  <si>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</si>
  <si>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</si>
  <si>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</si>
  <si>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</si>
  <si>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</si>
  <si>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</si>
  <si>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</si>
  <si>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</si>
  <si>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</si>
  <si>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</si>
  <si>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</si>
  <si>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</si>
  <si>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</si>
  <si>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</si>
  <si>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</si>
  <si>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</si>
  <si>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</si>
  <si>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</si>
  <si>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</si>
  <si>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</si>
  <si>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</si>
  <si>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</si>
  <si>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</si>
  <si>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</si>
  <si>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</si>
  <si>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</si>
  <si>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</si>
  <si>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</si>
  <si>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</si>
  <si>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</si>
  <si>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</si>
  <si>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</si>
  <si>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</si>
  <si>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</si>
  <si>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</si>
  <si>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</si>
  <si>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</si>
  <si>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</si>
  <si>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</si>
  <si>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</si>
  <si>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</si>
  <si>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</si>
  <si>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</si>
  <si>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</si>
  <si>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</si>
  <si>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</si>
  <si>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</si>
  <si>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</si>
  <si>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</si>
  <si>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</si>
  <si>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</si>
  <si>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</si>
  <si>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</si>
  <si>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類似団体平均値より高い状況にありますが、②「管路経年化率」も徐々に高くなっており、老朽管の更新工事を更に推進する必要があります。また、老朽化した管路の更新に加えて施設等の更新についても考慮が必要です。そのため中長期の財源確保・更新計画を検討する必要があり、令和2年度中に中長期の経営計画となる経営戦略を策定する予定です。</t>
    <rPh sb="9" eb="11">
      <t>ルイジ</t>
    </rPh>
    <rPh sb="11" eb="13">
      <t>ダンタイ</t>
    </rPh>
    <rPh sb="13" eb="16">
      <t>ヘイキンチ</t>
    </rPh>
    <rPh sb="18" eb="19">
      <t>タカ</t>
    </rPh>
    <rPh sb="20" eb="22">
      <t>ジョウキョウ</t>
    </rPh>
    <rPh sb="50" eb="52">
      <t>コウシン</t>
    </rPh>
    <rPh sb="52" eb="54">
      <t>コウジ</t>
    </rPh>
    <rPh sb="59" eb="60">
      <t>サラ</t>
    </rPh>
    <rPh sb="61" eb="63">
      <t>スイシン</t>
    </rPh>
    <rPh sb="65" eb="67">
      <t>ヒツヨウ</t>
    </rPh>
    <rPh sb="83" eb="84">
      <t>クワ</t>
    </rPh>
    <rPh sb="86" eb="88">
      <t>シセツ</t>
    </rPh>
    <rPh sb="88" eb="89">
      <t>トウ</t>
    </rPh>
    <rPh sb="90" eb="92">
      <t>コウシン</t>
    </rPh>
    <rPh sb="97" eb="99">
      <t>コウリョ</t>
    </rPh>
    <rPh sb="109" eb="112">
      <t>チュウチョウキ</t>
    </rPh>
    <rPh sb="133" eb="135">
      <t>レイワ</t>
    </rPh>
    <rPh sb="136" eb="137">
      <t>ネン</t>
    </rPh>
    <rPh sb="137" eb="138">
      <t>ド</t>
    </rPh>
    <rPh sb="138" eb="139">
      <t>チュウ</t>
    </rPh>
    <rPh sb="140" eb="143">
      <t>チュウチョウキ</t>
    </rPh>
    <rPh sb="144" eb="146">
      <t>ケイエイ</t>
    </rPh>
    <rPh sb="146" eb="148">
      <t>ケイカク</t>
    </rPh>
    <rPh sb="151" eb="153">
      <t>ケイエイ</t>
    </rPh>
    <rPh sb="153" eb="155">
      <t>センリャク</t>
    </rPh>
    <rPh sb="156" eb="158">
      <t>サクテイ</t>
    </rPh>
    <rPh sb="160" eb="162">
      <t>ヨテイ</t>
    </rPh>
    <phoneticPr fontId="4"/>
  </si>
  <si>
    <t>平成30年度の①「経常収支比率」は120.1%と黒字ではありますが、年々給水人口の減による収益減が進んでおり、老朽管更新工事の費用増も見込まれるため、収支の増減に注意が必要です。現状としましては⑤「料金回収率」も100%を超えた数値で推移しており、給水に係る費用が給水収益で賄われています。このことから現在のところ健全な経営が行われていると言えますが、今後の給水収益の減、老朽化する施設・管路更新費用の増が想定されるため、更なる費用削減と将来的な料金設定計画を検討する必要があります。②「累積欠損金比率」は0%となっていますが、徐々に収益が減り、更新費用が増えることが想定されるため、今後の推移に注意が必要です。③「流動比率」は100％を大きく上回っており、現在の支払い能力については問題はありません。④「企業債残高対給水収益比率」は類似団体平均値よりも低く、平成22年度の起債以降新たな借り入れは行っていません。今後の収支バランスの推移によっては起債計画を検討することになります。　　　　　　　⑥「給水原価」は類似団体平均値より低く、良好な数値となっています。適切な数値が保てるよう財源の確保、施設・管路の更新計画が必要です。⑦「施設利用率」の数値は60％を下回っており、更新時には統廃合・ダウンサイジング等についても検討する必要があります。⑧「有収率」は約70％のまま推移しており、類似団体平均値より低くなっています。改善が進んでいない原因の一つは漏水であると考えられるため、今後も更なる漏水対策の強化が必要です。　　</t>
    <rPh sb="0" eb="2">
      <t>ヘイセイ</t>
    </rPh>
    <rPh sb="4" eb="6">
      <t>ネンド</t>
    </rPh>
    <rPh sb="35" eb="37">
      <t>ネンネン</t>
    </rPh>
    <rPh sb="37" eb="39">
      <t>キュウスイ</t>
    </rPh>
    <rPh sb="39" eb="41">
      <t>ジンコウ</t>
    </rPh>
    <rPh sb="42" eb="43">
      <t>ゲン</t>
    </rPh>
    <rPh sb="50" eb="51">
      <t>スス</t>
    </rPh>
    <rPh sb="56" eb="58">
      <t>ロウキュウ</t>
    </rPh>
    <rPh sb="58" eb="59">
      <t>カン</t>
    </rPh>
    <rPh sb="59" eb="61">
      <t>コウシン</t>
    </rPh>
    <rPh sb="61" eb="63">
      <t>コウジ</t>
    </rPh>
    <rPh sb="64" eb="66">
      <t>ヒヨウ</t>
    </rPh>
    <rPh sb="66" eb="67">
      <t>ゾウ</t>
    </rPh>
    <rPh sb="68" eb="70">
      <t>ミコ</t>
    </rPh>
    <rPh sb="79" eb="81">
      <t>ゾウゲン</t>
    </rPh>
    <rPh sb="82" eb="84">
      <t>チュウイ</t>
    </rPh>
    <rPh sb="85" eb="87">
      <t>ヒツヨウ</t>
    </rPh>
    <rPh sb="90" eb="92">
      <t>ゲンジョウ</t>
    </rPh>
    <rPh sb="373" eb="374">
      <t>チ</t>
    </rPh>
    <rPh sb="384" eb="386">
      <t>ヘイセイ</t>
    </rPh>
    <rPh sb="388" eb="390">
      <t>ネンド</t>
    </rPh>
    <rPh sb="519" eb="521">
      <t>シセツ</t>
    </rPh>
    <rPh sb="564" eb="566">
      <t>ヒツヨウ</t>
    </rPh>
    <rPh sb="615" eb="617">
      <t>カイゼン</t>
    </rPh>
    <rPh sb="618" eb="619">
      <t>スス</t>
    </rPh>
    <rPh sb="635" eb="637">
      <t>ゾウカ</t>
    </rPh>
    <rPh sb="644" eb="646">
      <t>コンゴ</t>
    </rPh>
    <phoneticPr fontId="4"/>
  </si>
  <si>
    <t>平成30年度の①「有形固定資産減価償却率」は類似団体平均値よりも高く、②「管路経年化率」も類似団体平均値よりもかなり高い状況にあります。③「管路更新率」は類似団体平均値より高い状況にはありますが、老朽化が徐々に進んでいる状況です。管路の更新については漏水が多い箇所を考慮し、地区毎に行っていますが、加えて老朽箇所を考慮した管路更新が必要です。そのため更新工事の財源確保・更新計画を検討していく必要があります。</t>
    <rPh sb="0" eb="2">
      <t>ヘイセイ</t>
    </rPh>
    <rPh sb="4" eb="6">
      <t>ネンド</t>
    </rPh>
    <rPh sb="9" eb="11">
      <t>ユウケイ</t>
    </rPh>
    <rPh sb="11" eb="13">
      <t>コテイ</t>
    </rPh>
    <rPh sb="13" eb="15">
      <t>シサン</t>
    </rPh>
    <rPh sb="15" eb="17">
      <t>ゲンカ</t>
    </rPh>
    <rPh sb="17" eb="19">
      <t>ショウキャク</t>
    </rPh>
    <rPh sb="19" eb="20">
      <t>リツ</t>
    </rPh>
    <rPh sb="22" eb="24">
      <t>ルイジ</t>
    </rPh>
    <rPh sb="24" eb="26">
      <t>ダンタイ</t>
    </rPh>
    <rPh sb="26" eb="29">
      <t>ヘイキンチ</t>
    </rPh>
    <rPh sb="32" eb="33">
      <t>タカ</t>
    </rPh>
    <rPh sb="77" eb="79">
      <t>ルイジ</t>
    </rPh>
    <rPh sb="79" eb="81">
      <t>ダンタイ</t>
    </rPh>
    <rPh sb="81" eb="84">
      <t>ヘイキンチ</t>
    </rPh>
    <rPh sb="86" eb="87">
      <t>タカ</t>
    </rPh>
    <rPh sb="88" eb="90">
      <t>ジョウキョウ</t>
    </rPh>
    <rPh sb="98" eb="101">
      <t>ロウキュウカ</t>
    </rPh>
    <rPh sb="102" eb="104">
      <t>ジョジョ</t>
    </rPh>
    <rPh sb="105" eb="106">
      <t>スス</t>
    </rPh>
    <rPh sb="110" eb="112">
      <t>ジョウキョウ</t>
    </rPh>
    <rPh sb="133" eb="135">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</si>
</sst>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0.33</c:v>
                </c:pt>
                <c:pt idx="2">
                  <c:v>1.39</c:v>
                </c:pt>
                <c:pt idx="3">
                  <c:v>0.86</c:v>
                </c:pt>
                <c:pt idx="4">
                  <c:v>0.6</c:v>
                </c:pt>
              </c:numCache>
            </c:numRef>
          </c:val>
          <c:extLst>
            <c:ext xmlns:c16="http://schemas.microsoft.com/office/drawing/2014/chart" uri="{C3380CC4-5D6E-409C-BE32-E72D297353CC}">
              <c16:uniqueId val="{00000000-BA8C-40BD-9A5A-0B40D31BB3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BA8C-40BD-9A5A-0B40D31BB3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58.92</c:v>
                </c:pt>
                <c:pt idx="1">
                  <c:v>59.11</c:v>
                </c:pt>
                <c:pt idx="2">
                  <c:v>57.55</c:v>
                </c:pt>
                <c:pt idx="3">
                  <c:v>58.85</c:v>
                </c:pt>
                <c:pt idx="4">
                  <c:v>55.43</c:v>
                </c:pt>
              </c:numCache>
            </c:numRef>
          </c:val>
          <c:extLst>
            <c:ext xmlns:c16="http://schemas.microsoft.com/office/drawing/2014/chart" uri="{C3380CC4-5D6E-409C-BE32-E72D297353CC}">
              <c16:uniqueId val="{00000000-9626-4CDF-8314-DBA62C9D97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9626-4CDF-8314-DBA62C9D97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70.900000000000006</c:v>
                </c:pt>
                <c:pt idx="1">
                  <c:v>70.319999999999993</c:v>
                </c:pt>
                <c:pt idx="2">
                  <c:v>70.5</c:v>
                </c:pt>
                <c:pt idx="3">
                  <c:v>69.27</c:v>
                </c:pt>
                <c:pt idx="4">
                  <c:v>72.48</c:v>
                </c:pt>
              </c:numCache>
            </c:numRef>
          </c:val>
          <c:extLst>
            <c:ext xmlns:c16="http://schemas.microsoft.com/office/drawing/2014/chart" uri="{C3380CC4-5D6E-409C-BE32-E72D297353CC}">
              <c16:uniqueId val="{00000000-A77E-4DFC-B647-E09EA4497F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A77E-4DFC-B647-E09EA4497F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111.38</c:v>
                </c:pt>
                <c:pt idx="1">
                  <c:v>110.63</c:v>
                </c:pt>
                <c:pt idx="2">
                  <c:v>109.28</c:v>
                </c:pt>
                <c:pt idx="3">
                  <c:v>115.23</c:v>
                </c:pt>
                <c:pt idx="4">
                  <c:v>120.1</c:v>
                </c:pt>
              </c:numCache>
            </c:numRef>
          </c:val>
          <c:extLst>
            <c:ext xmlns:c16="http://schemas.microsoft.com/office/drawing/2014/chart" uri="{C3380CC4-5D6E-409C-BE32-E72D297353CC}">
              <c16:uniqueId val="{00000000-3C6E-48BA-86A4-6BD4EF049C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3C6E-48BA-86A4-6BD4EF049C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52.49</c:v>
                </c:pt>
                <c:pt idx="1">
                  <c:v>54.15</c:v>
                </c:pt>
                <c:pt idx="2">
                  <c:v>55.37</c:v>
                </c:pt>
                <c:pt idx="3">
                  <c:v>56.86</c:v>
                </c:pt>
                <c:pt idx="4">
                  <c:v>57.91</c:v>
                </c:pt>
              </c:numCache>
            </c:numRef>
          </c:val>
          <c:extLst>
            <c:ext xmlns:c16="http://schemas.microsoft.com/office/drawing/2014/chart" uri="{C3380CC4-5D6E-409C-BE32-E72D297353CC}">
              <c16:uniqueId val="{00000000-198D-43F6-80C1-30306E31AF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198D-43F6-80C1-30306E31AF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32.340000000000003</c:v>
                </c:pt>
                <c:pt idx="1">
                  <c:v>33.75</c:v>
                </c:pt>
                <c:pt idx="2">
                  <c:v>36.9</c:v>
                </c:pt>
                <c:pt idx="3">
                  <c:v>36.42</c:v>
                </c:pt>
                <c:pt idx="4">
                  <c:v>37.340000000000003</c:v>
                </c:pt>
              </c:numCache>
            </c:numRef>
          </c:val>
          <c:extLst>
            <c:ext xmlns:c16="http://schemas.microsoft.com/office/drawing/2014/chart" uri="{C3380CC4-5D6E-409C-BE32-E72D297353CC}">
              <c16:uniqueId val="{00000000-771A-4C70-9D1A-CD9FE32E10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771A-4C70-9D1A-CD9FE32E10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5-462A-8D1B-6269F89734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CDB5-462A-8D1B-6269F89734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851.18</c:v>
                </c:pt>
                <c:pt idx="1">
                  <c:v>775.41</c:v>
                </c:pt>
                <c:pt idx="2">
                  <c:v>875.86</c:v>
                </c:pt>
                <c:pt idx="3">
                  <c:v>912.43</c:v>
                </c:pt>
                <c:pt idx="4">
                  <c:v>802.3</c:v>
                </c:pt>
              </c:numCache>
            </c:numRef>
          </c:val>
          <c:extLst>
            <c:ext xmlns:c16="http://schemas.microsoft.com/office/drawing/2014/chart" uri="{C3380CC4-5D6E-409C-BE32-E72D297353CC}">
              <c16:uniqueId val="{00000000-5BE4-4922-85F1-701EF10278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BE4-4922-85F1-701EF10278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170.12</c:v>
                </c:pt>
                <c:pt idx="1">
                  <c:v>158.88</c:v>
                </c:pt>
                <c:pt idx="2">
                  <c:v>150.97</c:v>
                </c:pt>
                <c:pt idx="3">
                  <c:v>141.38</c:v>
                </c:pt>
                <c:pt idx="4">
                  <c:v>132.88999999999999</c:v>
                </c:pt>
              </c:numCache>
            </c:numRef>
          </c:val>
          <c:extLst>
            <c:ext xmlns:c16="http://schemas.microsoft.com/office/drawing/2014/chart" uri="{C3380CC4-5D6E-409C-BE32-E72D297353CC}">
              <c16:uniqueId val="{00000000-E76F-4EDA-A46E-B1F5182A6E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E76F-4EDA-A46E-B1F5182A6E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106.31</c:v>
                </c:pt>
                <c:pt idx="1">
                  <c:v>105.35</c:v>
                </c:pt>
                <c:pt idx="2">
                  <c:v>104.25</c:v>
                </c:pt>
                <c:pt idx="3">
                  <c:v>109.55</c:v>
                </c:pt>
                <c:pt idx="4">
                  <c:v>114.75</c:v>
                </c:pt>
              </c:numCache>
            </c:numRef>
          </c:val>
          <c:extLst>
            <c:ext xmlns:c16="http://schemas.microsoft.com/office/drawing/2014/chart" uri="{C3380CC4-5D6E-409C-BE32-E72D297353CC}">
              <c16:uniqueId val="{00000000-062A-4101-8FDC-894A825D41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062A-4101-8FDC-894A825D41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135.24</c:v>
                </c:pt>
                <c:pt idx="1">
                  <c:v>137.24</c:v>
                </c:pt>
                <c:pt idx="2">
                  <c:v>139.07</c:v>
                </c:pt>
                <c:pt idx="3">
                  <c:v>131.75</c:v>
                </c:pt>
                <c:pt idx="4">
                  <c:v>126.39</c:v>
                </c:pt>
              </c:numCache>
            </c:numRef>
          </c:val>
          <c:extLst>
            <c:ext xmlns:c16="http://schemas.microsoft.com/office/drawing/2014/chart" uri="{C3380CC4-5D6E-409C-BE32-E72D297353CC}">
              <c16:uniqueId val="{00000000-0195-4D69-BCC3-BC8499716E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0195-4D69-BCC3-BC8499716E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F5" sqref="F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高千穂町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12386</v>
      </c>
      <c r="AM8" s="64"/>
      <c r="AN8" s="64"/>
      <c r="AO8" s="64"/>
      <c r="AP8" s="64"/>
      <c r="AQ8" s="64"/>
      <c r="AR8" s="64"/>
      <c r="AS8" s="64"/>
      <c r="AT8" s="60">
        <f>データ!$S$6</f>
        <v>237.54</v>
      </c>
      <c r="AU8" s="61"/>
      <c r="AV8" s="61"/>
      <c r="AW8" s="61"/>
      <c r="AX8" s="61"/>
      <c r="AY8" s="61"/>
      <c r="AZ8" s="61"/>
      <c r="BA8" s="61"/>
      <c r="BB8" s="63">
        <f>データ!$T$6</f>
        <v>52.14</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81.099999999999994</v>
      </c>
      <c r="J10" s="61"/>
      <c r="K10" s="61"/>
      <c r="L10" s="61"/>
      <c r="M10" s="61"/>
      <c r="N10" s="61"/>
      <c r="O10" s="62"/>
      <c r="P10" s="63">
        <f>データ!$P$6</f>
        <v>48.71</v>
      </c>
      <c r="Q10" s="63"/>
      <c r="R10" s="63"/>
      <c r="S10" s="63"/>
      <c r="T10" s="63"/>
      <c r="U10" s="63"/>
      <c r="V10" s="63"/>
      <c r="W10" s="64">
        <f>データ!$Q$6</f>
        <v>2635</v>
      </c>
      <c r="X10" s="64"/>
      <c r="Y10" s="64"/>
      <c r="Z10" s="64"/>
      <c r="AA10" s="64"/>
      <c r="AB10" s="64"/>
      <c r="AC10" s="64"/>
      <c r="AD10" s="2"/>
      <c r="AE10" s="2"/>
      <c r="AF10" s="2"/>
      <c r="AG10" s="2"/>
      <c r="AH10" s="4"/>
      <c r="AI10" s="4"/>
      <c r="AJ10" s="4"/>
      <c r="AK10" s="4"/>
      <c r="AL10" s="64">
        <f>データ!$U$6</f>
        <v>5951</v>
      </c>
      <c r="AM10" s="64"/>
      <c r="AN10" s="64"/>
      <c r="AO10" s="64"/>
      <c r="AP10" s="64"/>
      <c r="AQ10" s="64"/>
      <c r="AR10" s="64"/>
      <c r="AS10" s="64"/>
      <c r="AT10" s="60">
        <f>データ!$V$6</f>
        <v>18</v>
      </c>
      <c r="AU10" s="61"/>
      <c r="AV10" s="61"/>
      <c r="AW10" s="61"/>
      <c r="AX10" s="61"/>
      <c r="AY10" s="61"/>
      <c r="AZ10" s="61"/>
      <c r="BA10" s="61"/>
      <c r="BB10" s="63">
        <f>データ!$W$6</f>
        <v>330.61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107</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105</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9/+UfD/4SjklSRutD71aKiMsbLbaGFcyZrT6Fjqxgr6FbfiCxX8KdoEI/NGtOP9mus9DB2FTfsis2W8K4JqqA==" saltValue="n8vfxKMnPH1vzuwWlfBu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454419</v>
      </c>
      <c r="D6" s="34">
        <f t="shared" si="3"/>
        <v>46</v>
      </c>
      <c r="E6" s="34">
        <f t="shared" si="3"/>
        <v>1</v>
      </c>
      <c r="F6" s="34">
        <f t="shared" si="3"/>
        <v>0</v>
      </c>
      <c r="G6" s="34">
        <f t="shared" si="3"/>
        <v>1</v>
      </c>
      <c r="H6" s="34" t="str">
        <f t="shared" si="3"/>
        <v>宮崎県　高千穂町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81.099999999999994</v>
      </c>
      <c r="P6" s="35">
        <f t="shared" si="3"/>
        <v>48.71</v>
      </c>
      <c r="Q6" s="35">
        <f t="shared" si="3"/>
        <v>2635</v>
      </c>
      <c r="R6" s="35">
        <f t="shared" si="3"/>
        <v>12386</v>
      </c>
      <c r="S6" s="35">
        <f t="shared" si="3"/>
        <v>237.54</v>
      </c>
      <c r="T6" s="35">
        <f t="shared" si="3"/>
        <v>52.14</v>
      </c>
      <c r="U6" s="35">
        <f t="shared" si="3"/>
        <v>5951</v>
      </c>
      <c r="V6" s="35">
        <f t="shared" si="3"/>
        <v>18</v>
      </c>
      <c r="W6" s="35">
        <f t="shared" si="3"/>
        <v>330.61</v>
      </c>
      <c r="X6" s="36">
        <f>IF(X7="",NA(),X7)</f>
        <v>111.38</v>
      </c>
      <c r="Y6" s="36">
        <f t="shared" ref="Y6:AG6" si="4">IF(Y7="",NA(),Y7)</f>
        <v>110.63</v>
      </c>
      <c r="Z6" s="36">
        <f t="shared" si="4"/>
        <v>109.28</v>
      </c>
      <c r="AA6" s="36">
        <f t="shared" si="4"/>
        <v>115.23</v>
      </c>
      <c r="AB6" s="36">
        <f t="shared" si="4"/>
        <v>120.1</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851.18</v>
      </c>
      <c r="AU6" s="36">
        <f t="shared" ref="AU6:BC6" si="6">IF(AU7="",NA(),AU7)</f>
        <v>775.41</v>
      </c>
      <c r="AV6" s="36">
        <f t="shared" si="6"/>
        <v>875.86</v>
      </c>
      <c r="AW6" s="36">
        <f t="shared" si="6"/>
        <v>912.43</v>
      </c>
      <c r="AX6" s="36">
        <f t="shared" si="6"/>
        <v>802.3</v>
      </c>
      <c r="AY6" s="36">
        <f t="shared" si="6"/>
        <v>434.72</v>
      </c>
      <c r="AZ6" s="36">
        <f t="shared" si="6"/>
        <v>416.14</v>
      </c>
      <c r="BA6" s="36">
        <f t="shared" si="6"/>
        <v>371.89</v>
      </c>
      <c r="BB6" s="36">
        <f t="shared" si="6"/>
        <v>293.23</v>
      </c>
      <c r="BC6" s="36">
        <f t="shared" si="6"/>
        <v>300.14</v>
      </c>
      <c r="BD6" s="35" t="str">
        <f>IF(BD7="","",IF(BD7="-","【-】","【"&amp;SUBSTITUTE(TEXT(BD7,"#,##0.00"),"-","△")&amp;"】"))</f>
        <v>【261.93】</v>
      </c>
      <c r="BE6" s="36">
        <f>IF(BE7="",NA(),BE7)</f>
        <v>170.12</v>
      </c>
      <c r="BF6" s="36">
        <f t="shared" ref="BF6:BN6" si="7">IF(BF7="",NA(),BF7)</f>
        <v>158.88</v>
      </c>
      <c r="BG6" s="36">
        <f t="shared" si="7"/>
        <v>150.97</v>
      </c>
      <c r="BH6" s="36">
        <f t="shared" si="7"/>
        <v>141.38</v>
      </c>
      <c r="BI6" s="36">
        <f t="shared" si="7"/>
        <v>132.88999999999999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106.31</v>
      </c>
      <c r="BQ6" s="36">
        <f t="shared" ref="BQ6:BY6" si="8">IF(BQ7="",NA(),BQ7)</f>
        <v>105.35</v>
      </c>
      <c r="BR6" s="36">
        <f t="shared" si="8"/>
        <v>104.25</v>
      </c>
      <c r="BS6" s="36">
        <f t="shared" si="8"/>
        <v>109.55</v>
      </c>
      <c r="BT6" s="36">
        <f t="shared" si="8"/>
        <v>114.75</v>
      </c>
      <c r="BU6" s="36">
        <f t="shared" si="8"/>
        <v>93.66</v>
      </c>
      <c r="BV6" s="36">
        <f t="shared" si="8"/>
        <v>92.76</v>
      </c>
      <c r="BW6" s="36">
        <f t="shared" si="8"/>
        <v>93.28</v>
      </c>
      <c r="BX6" s="36">
        <f t="shared" si="8"/>
        <v>87.51</v>
      </c>
      <c r="BY6" s="36">
        <f t="shared" si="8"/>
        <v>84.77</v>
      </c>
      <c r="BZ6" s="35" t="str">
        <f>IF(BZ7="","",IF(BZ7="-","【-】","【"&amp;SUBSTITUTE(TEXT(BZ7,"#,##0.00"),"-","△")&amp;"】"))</f>
        <v>【103.91】</v>
      </c>
      <c r="CA6" s="36">
        <f>IF(CA7="",NA(),CA7)</f>
        <v>135.24</v>
      </c>
      <c r="CB6" s="36">
        <f t="shared" ref="CB6:CJ6" si="9">IF(CB7="",NA(),CB7)</f>
        <v>137.24</v>
      </c>
      <c r="CC6" s="36">
        <f t="shared" si="9"/>
        <v>139.07</v>
      </c>
      <c r="CD6" s="36">
        <f t="shared" si="9"/>
        <v>131.75</v>
      </c>
      <c r="CE6" s="36">
        <f t="shared" si="9"/>
        <v>126.39</v>
      </c>
      <c r="CF6" s="36">
        <f t="shared" si="9"/>
        <v>208.21</v>
      </c>
      <c r="CG6" s="36">
        <f t="shared" si="9"/>
        <v>208.67</v>
      </c>
      <c r="CH6" s="36">
        <f t="shared" si="9"/>
        <v>208.29</v>
      </c>
      <c r="CI6" s="36">
        <f t="shared" si="9"/>
        <v>218.42</v>
      </c>
      <c r="CJ6" s="36">
        <f t="shared" si="9"/>
        <v>227.27</v>
      </c>
      <c r="CK6" s="35" t="str">
        <f>IF(CK7="","",IF(CK7="-","【-】","【"&amp;SUBSTITUTE(TEXT(CK7,"#,##0.00"),"-","△")&amp;"】"))</f>
        <v>【167.11】</v>
      </c>
      <c r="CL6" s="36">
        <f>IF(CL7="",NA(),CL7)</f>
        <v>58.92</v>
      </c>
      <c r="CM6" s="36">
        <f t="shared" ref="CM6:CU6" si="10">IF(CM7="",NA(),CM7)</f>
        <v>59.11</v>
      </c>
      <c r="CN6" s="36">
        <f t="shared" si="10"/>
        <v>57.55</v>
      </c>
      <c r="CO6" s="36">
        <f t="shared" si="10"/>
        <v>58.85</v>
      </c>
      <c r="CP6" s="36">
        <f t="shared" si="10"/>
        <v>55.43</v>
      </c>
      <c r="CQ6" s="36">
        <f t="shared" si="10"/>
        <v>49.22</v>
      </c>
      <c r="CR6" s="36">
        <f t="shared" si="10"/>
        <v>49.08</v>
      </c>
      <c r="CS6" s="36">
        <f t="shared" si="10"/>
        <v>49.32</v>
      </c>
      <c r="CT6" s="36">
        <f t="shared" si="10"/>
        <v>50.24</v>
      </c>
      <c r="CU6" s="36">
        <f t="shared" si="10"/>
        <v>50.29</v>
      </c>
      <c r="CV6" s="35" t="str">
        <f>IF(CV7="","",IF(CV7="-","【-】","【"&amp;SUBSTITUTE(TEXT(CV7,"#,##0.00"),"-","△")&amp;"】"))</f>
        <v>【60.27】</v>
      </c>
      <c r="CW6" s="36">
        <f>IF(CW7="",NA(),CW7)</f>
        <v>70.900000000000006</v>
      </c>
      <c r="CX6" s="36">
        <f t="shared" ref="CX6:DF6" si="11">IF(CX7="",NA(),CX7)</f>
        <v>70.319999999999993</v>
      </c>
      <c r="CY6" s="36">
        <f t="shared" si="11"/>
        <v>70.5</v>
      </c>
      <c r="CZ6" s="36">
        <f t="shared" si="11"/>
        <v>69.27</v>
      </c>
      <c r="DA6" s="36">
        <f t="shared" si="11"/>
        <v>72.48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52.49</v>
      </c>
      <c r="DI6" s="36">
        <f t="shared" ref="DI6:DQ6" si="12">IF(DI7="",NA(),DI7)</f>
        <v>54.15</v>
      </c>
      <c r="DJ6" s="36">
        <f t="shared" si="12"/>
        <v>55.37</v>
      </c>
      <c r="DK6" s="36">
        <f t="shared" si="12"/>
        <v>56.86</v>
      </c>
      <c r="DL6" s="36">
        <f t="shared" si="12"/>
        <v>57.91</v>
      </c>
      <c r="DM6" s="36">
        <f t="shared" si="12"/>
        <v>46.12</v>
      </c>
      <c r="DN6" s="36">
        <f t="shared" si="12"/>
        <v>47.44</v>
      </c>
      <c r="DO6" s="36">
        <f t="shared" si="12"/>
        <v>48.3</v>
      </c>
      <c r="DP6" s="36">
        <f t="shared" si="12"/>
        <v>45.14</v>
      </c>
      <c r="DQ6" s="36">
        <f t="shared" si="12"/>
        <v>45.85</v>
      </c>
      <c r="DR6" s="35" t="str">
        <f>IF(DR7="","",IF(DR7="-","【-】","【"&amp;SUBSTITUTE(TEXT(DR7,"#,##0.00"),"-","△")&amp;"】"))</f>
        <v>【48.85】</v>
      </c>
      <c r="DS6" s="36">
        <f>IF(DS7="",NA(),DS7)</f>
        <v>32.340000000000003</v>
      </c>
      <c r="DT6" s="36">
        <f t="shared" ref="DT6:EB6" si="13">IF(DT7="",NA(),DT7)</f>
        <v>33.75</v>
      </c>
      <c r="DU6" s="36">
        <f t="shared" si="13"/>
        <v>36.9</v>
      </c>
      <c r="DV6" s="36">
        <f t="shared" si="13"/>
        <v>36.42</v>
      </c>
      <c r="DW6" s="36">
        <f t="shared" si="13"/>
        <v>37.340000000000003</v>
      </c>
      <c r="DX6" s="36">
        <f t="shared" si="13"/>
        <v>9.86</v>
      </c>
      <c r="DY6" s="36">
        <f t="shared" si="13"/>
        <v>11.16</v>
      </c>
      <c r="DZ6" s="36">
        <f t="shared" si="13"/>
        <v>12.43</v>
      </c>
      <c r="EA6" s="36">
        <f t="shared" si="13"/>
        <v>13.58</v>
      </c>
      <c r="EB6" s="36">
        <f t="shared" si="13"/>
        <v>14.13</v>
      </c>
      <c r="EC6" s="35" t="str">
        <f>IF(EC7="","",IF(EC7="-","【-】","【"&amp;SUBSTITUTE(TEXT(EC7,"#,##0.00"),"-","△")&amp;"】"))</f>
        <v>【17.80】</v>
      </c>
      <c r="ED6" s="36">
        <f>IF(ED7="",NA(),ED7)</f>
        <v>0.43</v>
      </c>
      <c r="EE6" s="36">
        <f t="shared" ref="EE6:EM6" si="14">IF(EE7="",NA(),EE7)</f>
        <v>0.33</v>
      </c>
      <c r="EF6" s="36">
        <f t="shared" si="14"/>
        <v>1.39</v>
      </c>
      <c r="EG6" s="36">
        <f t="shared" si="14"/>
        <v>0.86</v>
      </c>
      <c r="EH6" s="36">
        <f t="shared" si="14"/>
        <v>0.6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454419</v>
      </c>
      <c r="D7" s="38">
        <v>46</v>
      </c>
      <c r="E7" s="38">
        <v>1</v>
      </c>
      <c r="F7" s="38">
        <v>0</v>
      </c>
      <c r="G7" s="38">
        <v>1</v>
      </c>
      <c r="H7" s="38" t="s">
        <v>93</v>
      </c>
      <c r="I7" s="38" t="s">
        <v>94</v>
      </c>
      <c r="J7" s="38" t="s">
        <v>95</v>
      </c>
      <c r="K7" s="38" t="s">
        <v>96</v>
      </c>
      <c r="L7" s="38" t="s">
        <v>97</v>
      </c>
      <c r="M7" s="38" t="s">
        <v>98</v>
      </c>
      <c r="N7" s="39" t="s">
        <v>99</v>
      </c>
      <c r="O7" s="39">
        <v>81.099999999999994</v>
      </c>
      <c r="P7" s="39">
        <v>48.71</v>
      </c>
      <c r="Q7" s="39">
        <v>2635</v>
      </c>
      <c r="R7" s="39">
        <v>12386</v>
      </c>
      <c r="S7" s="39">
        <v>237.54</v>
      </c>
      <c r="T7" s="39">
        <v>52.14</v>
      </c>
      <c r="U7" s="39">
        <v>5951</v>
      </c>
      <c r="V7" s="39">
        <v>18</v>
      </c>
      <c r="W7" s="39">
        <v>330.61</v>
      </c>
      <c r="X7" s="39">
        <v>111.38</v>
      </c>
      <c r="Y7" s="39">
        <v>110.63</v>
      </c>
      <c r="Z7" s="39">
        <v>109.28</v>
      </c>
      <c r="AA7" s="39">
        <v>115.23</v>
      </c>
      <c r="AB7" s="39">
        <v>120.1</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851.18</v>
      </c>
      <c r="AU7" s="39">
        <v>775.41</v>
      </c>
      <c r="AV7" s="39">
        <v>875.86</v>
      </c>
      <c r="AW7" s="39">
        <v>912.43</v>
      </c>
      <c r="AX7" s="39">
        <v>802.3</v>
      </c>
      <c r="AY7" s="39">
        <v>434.72</v>
      </c>
      <c r="AZ7" s="39">
        <v>416.14</v>
      </c>
      <c r="BA7" s="39">
        <v>371.89</v>
      </c>
      <c r="BB7" s="39">
        <v>293.23</v>
      </c>
      <c r="BC7" s="39">
        <v>300.14</v>
      </c>
      <c r="BD7" s="39">
        <v>261.93</v>
      </c>
      <c r="BE7" s="39">
        <v>170.12</v>
      </c>
      <c r="BF7" s="39">
        <v>158.88</v>
      </c>
      <c r="BG7" s="39">
        <v>150.97</v>
      </c>
      <c r="BH7" s="39">
        <v>141.38</v>
      </c>
      <c r="BI7" s="39">
        <v>132.88999999999999</v>
      </c>
      <c r="BJ7" s="39">
        <v>495.76</v>
      </c>
      <c r="BK7" s="39">
        <v>487.22</v>
      </c>
      <c r="BL7" s="39">
        <v>483.11</v>
      </c>
      <c r="BM7" s="39">
        <v>542.29999999999995</v>
      </c>
      <c r="BN7" s="39">
        <v>566.65</v>
      </c>
      <c r="BO7" s="39">
        <v>270.45999999999998</v>
      </c>
      <c r="BP7" s="39">
        <v>106.31</v>
      </c>
      <c r="BQ7" s="39">
        <v>105.35</v>
      </c>
      <c r="BR7" s="39">
        <v>104.25</v>
      </c>
      <c r="BS7" s="39">
        <v>109.55</v>
      </c>
      <c r="BT7" s="39">
        <v>114.75</v>
      </c>
      <c r="BU7" s="39">
        <v>93.66</v>
      </c>
      <c r="BV7" s="39">
        <v>92.76</v>
      </c>
      <c r="BW7" s="39">
        <v>93.28</v>
      </c>
      <c r="BX7" s="39">
        <v>87.51</v>
      </c>
      <c r="BY7" s="39">
        <v>84.77</v>
      </c>
      <c r="BZ7" s="39">
        <v>103.91</v>
      </c>
      <c r="CA7" s="39">
        <v>135.24</v>
      </c>
      <c r="CB7" s="39">
        <v>137.24</v>
      </c>
      <c r="CC7" s="39">
        <v>139.07</v>
      </c>
      <c r="CD7" s="39">
        <v>131.75</v>
      </c>
      <c r="CE7" s="39">
        <v>126.39</v>
      </c>
      <c r="CF7" s="39">
        <v>208.21</v>
      </c>
      <c r="CG7" s="39">
        <v>208.67</v>
      </c>
      <c r="CH7" s="39">
        <v>208.29</v>
      </c>
      <c r="CI7" s="39">
        <v>218.42</v>
      </c>
      <c r="CJ7" s="39">
        <v>227.27</v>
      </c>
      <c r="CK7" s="39">
        <v>167.11</v>
      </c>
      <c r="CL7" s="39">
        <v>58.92</v>
      </c>
      <c r="CM7" s="39">
        <v>59.11</v>
      </c>
      <c r="CN7" s="39">
        <v>57.55</v>
      </c>
      <c r="CO7" s="39">
        <v>58.85</v>
      </c>
      <c r="CP7" s="39">
        <v>55.43</v>
      </c>
      <c r="CQ7" s="39">
        <v>49.22</v>
      </c>
      <c r="CR7" s="39">
        <v>49.08</v>
      </c>
      <c r="CS7" s="39">
        <v>49.32</v>
      </c>
      <c r="CT7" s="39">
        <v>50.24</v>
      </c>
      <c r="CU7" s="39">
        <v>50.29</v>
      </c>
      <c r="CV7" s="39">
        <v>60.27</v>
      </c>
      <c r="CW7" s="39">
        <v>70.900000000000006</v>
      </c>
      <c r="CX7" s="39">
        <v>70.319999999999993</v>
      </c>
      <c r="CY7" s="39">
        <v>70.5</v>
      </c>
      <c r="CZ7" s="39">
        <v>69.27</v>
      </c>
      <c r="DA7" s="39">
        <v>72.48</v>
      </c>
      <c r="DB7" s="39">
        <v>79.48</v>
      </c>
      <c r="DC7" s="39">
        <v>79.3</v>
      </c>
      <c r="DD7" s="39">
        <v>79.34</v>
      </c>
      <c r="DE7" s="39">
        <v>78.650000000000006</v>
      </c>
      <c r="DF7" s="39">
        <v>77.73</v>
      </c>
      <c r="DG7" s="39">
        <v>89.92</v>
      </c>
      <c r="DH7" s="39">
        <v>52.49</v>
      </c>
      <c r="DI7" s="39">
        <v>54.15</v>
      </c>
      <c r="DJ7" s="39">
        <v>55.37</v>
      </c>
      <c r="DK7" s="39">
        <v>56.86</v>
      </c>
      <c r="DL7" s="39">
        <v>57.91</v>
      </c>
      <c r="DM7" s="39">
        <v>46.12</v>
      </c>
      <c r="DN7" s="39">
        <v>47.44</v>
      </c>
      <c r="DO7" s="39">
        <v>48.3</v>
      </c>
      <c r="DP7" s="39">
        <v>45.14</v>
      </c>
      <c r="DQ7" s="39">
        <v>45.85</v>
      </c>
      <c r="DR7" s="39">
        <v>48.85</v>
      </c>
      <c r="DS7" s="39">
        <v>32.340000000000003</v>
      </c>
      <c r="DT7" s="39">
        <v>33.75</v>
      </c>
      <c r="DU7" s="39">
        <v>36.9</v>
      </c>
      <c r="DV7" s="39">
        <v>36.42</v>
      </c>
      <c r="DW7" s="39">
        <v>37.340000000000003</v>
      </c>
      <c r="DX7" s="39">
        <v>9.86</v>
      </c>
      <c r="DY7" s="39">
        <v>11.16</v>
      </c>
      <c r="DZ7" s="39">
        <v>12.43</v>
      </c>
      <c r="EA7" s="39">
        <v>13.58</v>
      </c>
      <c r="EB7" s="39">
        <v>14.13</v>
      </c>
      <c r="EC7" s="39">
        <v>17.8</v>
      </c>
      <c r="ED7" s="39">
        <v>0.43</v>
      </c>
      <c r="EE7" s="39">
        <v>0.33</v>
      </c>
      <c r="EF7" s="39">
        <v>1.39</v>
      </c>
      <c r="EG7" s="39">
        <v>0.86</v>
      </c>
      <c r="EH7" s="39">
        <v>0.6</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2020-02-25T04:37:37Z</cp:lastPrinted>
  <dcterms:created xsi:type="dcterms:W3CDTF">2019-12-05T04:31:30Z</dcterms:created>
  <dcterms:modified xsi:type="dcterms:W3CDTF">2020-03-04T01:49:05Z</dcterms:modified>
  <cp:category/>
</cp:coreProperties>
</file>