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令和01年度\01 各種照会・回答\R020109【　】（分析依頼）H30決算経営比較分析表\05ホームページ掲載\06【法適用】特定環境保全公共下水道事業\"/>
    </mc:Choice>
  </mc:AlternateContent>
  <xr:revisionPtr revIDLastSave="0" documentId="13_ncr:1_{402A7497-25F3-4D18-83FD-4BC57B973839}" xr6:coauthVersionLast="45" xr6:coauthVersionMax="45" xr10:uidLastSave="{00000000-0000-0000-0000-000000000000}"/>
  <workbookProtection workbookAlgorithmName="SHA-512" workbookHashValue="o1HvlOsNSlpgo080Ot+Pp/4nGmGSc/YpHjE1raFl2WWeXk3/BbPG3wksgG+cQEb9tws+ilguBSOAYDREj+s3DQ==" workbookSaltValue="6rNzNDVx1V6wD9xsLA7DZQ==" workbookSpinCount="100000" lockStructure="1"/>
  <bookViews>
    <workbookView xWindow="-108" yWindow="-108" windowWidth="23256" windowHeight="1257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5" l="1"/>
  <c r="C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L10" i="4"/>
  <c r="AD10" i="4"/>
  <c r="W10" i="4"/>
  <c r="B10" i="4"/>
  <c r="BB8" i="4"/>
  <c r="AD8" i="4"/>
  <c r="I8" i="4"/>
  <c r="B8" i="4"/>
  <c r="E10" i="5" l="1"/>
  <c r="B10" i="5"/>
</calcChain>
</file>

<file path=xl/sharedStrings.xml><?xml version="1.0" encoding="utf-8"?>
<sst xmlns="http://schemas.openxmlformats.org/spreadsheetml/2006/main" count="228" uniqueCount="110">
  <si>
    <t>事業名</t>
  </si>
  <si>
    <t>業務名</t>
    <rPh sb="2" eb="3">
      <t>メイ</t>
    </rPh>
    <phoneticPr fontId="1"/>
  </si>
  <si>
    <t>経営比較分析表（平成30年度決算）</t>
  </si>
  <si>
    <t>全国平均</t>
    <rPh sb="0" eb="2">
      <t>ゼンコク</t>
    </rPh>
    <rPh sb="2" eb="4">
      <t>ヘイキン</t>
    </rPh>
    <phoneticPr fontId="1"/>
  </si>
  <si>
    <t>類似団体区分</t>
    <rPh sb="4" eb="6">
      <t>クブン</t>
    </rPh>
    <phoneticPr fontId="1"/>
  </si>
  <si>
    <t>業種名</t>
    <rPh sb="2" eb="3">
      <t>メイ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</si>
  <si>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</si>
  <si>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基本情報</t>
    <rPh sb="0" eb="2">
      <t>キホン</t>
    </rPh>
    <rPh sb="2" eb="4">
      <t>ジョウホウ</t>
    </rPh>
    <phoneticPr fontId="1"/>
  </si>
  <si>
    <t>類似団体平均値（平均値）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</si>
  <si>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</si>
  <si>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分析欄</t>
    <rPh sb="0" eb="2">
      <t>ブンセキ</t>
    </rPh>
    <rPh sb="2" eb="3">
      <t>ラン</t>
    </rPh>
    <phoneticPr fontId="1"/>
  </si>
  <si>
    <t>管理者の情報</t>
    <rPh sb="0" eb="3">
      <t>カンリシャ</t>
    </rPh>
    <rPh sb="4" eb="6">
      <t>ジョウホウ</t>
    </rPh>
    <phoneticPr fontId="1"/>
  </si>
  <si>
    <t>人口（人）</t>
    <rPh sb="0" eb="2">
      <t>ジンコウ</t>
    </rPh>
    <rPh sb="3" eb="4">
      <t>ヒト</t>
    </rPh>
    <phoneticPr fontId="1"/>
  </si>
  <si>
    <t>①経常収支比率(％)</t>
  </si>
  <si>
    <t>【】</t>
  </si>
  <si>
    <t>グラフ凡例</t>
    <rPh sb="3" eb="5">
      <t>ハンレイ</t>
    </rPh>
    <phoneticPr fontId="1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</si>
  <si>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</si>
  <si>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■</t>
  </si>
  <si>
    <t>当該団体値（当該値）</t>
    <rPh sb="2" eb="4">
      <t>ダンタイ</t>
    </rPh>
    <phoneticPr fontId="1"/>
  </si>
  <si>
    <t>資金不足比率(％)</t>
  </si>
  <si>
    <t>業務CD</t>
    <rPh sb="0" eb="2">
      <t>ギョウム</t>
    </rPh>
    <phoneticPr fontId="1"/>
  </si>
  <si>
    <t>自己資本構成比率(％)</t>
  </si>
  <si>
    <t>1. 経営の健全性・効率性</t>
  </si>
  <si>
    <t>普及率(％)</t>
  </si>
  <si>
    <t>有収率(％)</t>
    <rPh sb="0" eb="1">
      <t>ユウ</t>
    </rPh>
    <rPh sb="1" eb="3">
      <t>シュウリツ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</si>
  <si>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</si>
  <si>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1⑥</t>
  </si>
  <si>
    <t>処理区域内人口(人)</t>
    <rPh sb="0" eb="2">
      <t>ショリ</t>
    </rPh>
    <rPh sb="2" eb="5">
      <t>クイキナイ</t>
    </rPh>
    <phoneticPr fontId="1"/>
  </si>
  <si>
    <t>2③</t>
  </si>
  <si>
    <t>1②</t>
  </si>
  <si>
    <t>2. 老朽化の状況について</t>
  </si>
  <si>
    <t>⑧水洗化率(％)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</si>
  <si>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</si>
  <si>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</si>
  <si>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比率(N-4)</t>
    <rPh sb="0" eb="2">
      <t>ヒリツ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</si>
  <si>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</si>
  <si>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②累積欠損金比率(％)</t>
  </si>
  <si>
    <t>業種CD</t>
    <rPh sb="0" eb="2">
      <t>ギョウシュ</t>
    </rPh>
    <phoneticPr fontId="1"/>
  </si>
  <si>
    <t>－</t>
  </si>
  <si>
    <t>平成30年度全国平均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</si>
  <si>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</si>
  <si>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1. 経営の健全性・効率性について</t>
  </si>
  <si>
    <t>団体CD</t>
    <rPh sb="0" eb="2">
      <t>ダンタイ</t>
    </rPh>
    <phoneticPr fontId="1"/>
  </si>
  <si>
    <t>2. 老朽化の状況</t>
  </si>
  <si>
    <t>全体総括</t>
    <rPh sb="0" eb="2">
      <t>ゼンタイ</t>
    </rPh>
    <rPh sb="2" eb="4">
      <t>ソウカツ</t>
    </rPh>
    <phoneticPr fontId="1"/>
  </si>
  <si>
    <t>1①</t>
  </si>
  <si>
    <t>2②</t>
  </si>
  <si>
    <t>1③</t>
  </si>
  <si>
    <t>1④</t>
  </si>
  <si>
    <t>事業CD</t>
    <rPh sb="0" eb="2">
      <t>ジギョウ</t>
    </rPh>
    <phoneticPr fontId="1"/>
  </si>
  <si>
    <t>1⑤</t>
  </si>
  <si>
    <t>1⑦</t>
  </si>
  <si>
    <t>1⑧</t>
  </si>
  <si>
    <t>2①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</si>
  <si>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</si>
  <si>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⑤経費回収率(％)</t>
  </si>
  <si>
    <t>項番</t>
    <rPh sb="0" eb="2">
      <t>コウバン</t>
    </rPh>
    <phoneticPr fontId="1"/>
  </si>
  <si>
    <t>中項目</t>
    <rPh sb="0" eb="1">
      <t>チュウ</t>
    </rPh>
    <rPh sb="1" eb="3">
      <t>コウモク</t>
    </rPh>
    <phoneticPr fontId="1"/>
  </si>
  <si>
    <t>大項目</t>
    <rPh sb="0" eb="3">
      <t>ダイコウモク</t>
    </rPh>
    <phoneticPr fontId="1"/>
  </si>
  <si>
    <t>年度</t>
    <rPh sb="0" eb="2">
      <t>ネンド</t>
    </rPh>
    <phoneticPr fontId="1"/>
  </si>
  <si>
    <t>施設CD</t>
    <rPh sb="0" eb="2">
      <t>シセツ</t>
    </rPh>
    <phoneticPr fontId="1"/>
  </si>
  <si>
    <t>③流動比率(％)</t>
    <rPh sb="1" eb="3">
      <t>リュウドウ</t>
    </rPh>
    <rPh sb="3" eb="5">
      <t>ヒリツ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</si>
  <si>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</si>
  <si>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</si>
  <si>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</si>
  <si>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</si>
  <si>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</si>
  <si>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</si>
  <si>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都道府県名</t>
    <rPh sb="0" eb="4">
      <t>トドウフケン</t>
    </rPh>
    <rPh sb="4" eb="5">
      <t>メイ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</si>
  <si>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</si>
  <si>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</si>
  <si>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</si>
  <si>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</si>
  <si>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</si>
  <si>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</si>
  <si>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</si>
  <si>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</si>
  <si>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</si>
  <si>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</si>
  <si>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</si>
  <si>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人口密度</t>
    <rPh sb="0" eb="2">
      <t>ジンコウ</t>
    </rPh>
    <rPh sb="2" eb="4">
      <t>ミツド</t>
    </rPh>
    <phoneticPr fontId="1"/>
  </si>
  <si>
    <t>処理区域内人口</t>
  </si>
  <si>
    <t>処理区域面積</t>
  </si>
  <si>
    <t>処理区域内人口密度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</si>
  <si>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</si>
  <si>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</si>
  <si>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</si>
  <si>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</si>
  <si>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</si>
  <si>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</si>
  <si>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</si>
  <si>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</si>
  <si>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</si>
  <si>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</si>
  <si>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1"/>
  </si>
  <si>
    <t>宮崎県　宮崎市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</si>
  <si>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</si>
  <si>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</si>
  <si>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</si>
  <si>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</si>
  <si>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</si>
  <si>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</si>
  <si>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</si>
  <si>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</si>
  <si>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</si>
  <si>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</si>
  <si>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</si>
  <si>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●経営の健全性について
　累積欠損がなく、平成30年度は流動資産の増により「流動比率」が上昇したものの、依然として低い状況です。
　また、「企業債残高対事業規模比率」は、企業債発行の抑制により減少したため、平成30年度は全国平均や類似団体平均や全国平均よりも低くなりました。
　「経常収支比率」は、100％以上を維持していますが、収支不足分を一般会計からの繰入金で賄っているためです。
　「経費回収率」は、平成28年度から使用料収入の増加と経費削減により、100％を上回る値となりましたが、今後も使用料水準を見直す必要があります。
　これまでも段階的に下水道使用料の引き上げを行ってきており、直近では平成24年10月に実施しています。
●効率性について
　「水洗化率」は上昇傾向にあり、類似団体平均や全国平均より高くなっています。
　なお、公共下水道事業の処理場へ接続しているため、特定環境保全公共下水道事業では処理場を保有していません。</t>
    <rPh sb="21" eb="23">
      <t>ヘイセイ</t>
    </rPh>
    <rPh sb="103" eb="105">
      <t>ヘイセイ</t>
    </rPh>
    <rPh sb="203" eb="205">
      <t>ヘイセイ</t>
    </rPh>
    <rPh sb="300" eb="302">
      <t>ヘイセイ</t>
    </rPh>
    <phoneticPr fontId="1"/>
  </si>
  <si>
    <t>　「有形固定資産減価償却率」は、類似団体平均や全国平均よりも高くなっていますが、今後も年々上昇していくと見込まれます。
　また、供用開始が平成5年であり、法定耐用年数の経過による管渠の更新はないため、「管渠老朽化率」、「管渠改善率」はいずれも0（ゼロ）となっています。</t>
    <rPh sb="69" eb="71">
      <t>ヘイセイ</t>
    </rPh>
    <phoneticPr fontId="1"/>
  </si>
  <si>
    <t>　本市では、公共下水道事業と特定環境保全公共下水道事業を1つの会計（公共下水道事業会計）で処理し、使用料体系も同一となっています。
　特定環境保全公共下水道事業は、既に整備が完了しており、現在は維持管理が中心となっていますが、平成31年2月に策定した経営戦略を基に、今後も適切な維持管理を行っていく必要があります。
　また、公営企業の原則である独立採算の観点から、下水道使用料の改定について検討していく必要があります。</t>
    <rPh sb="113" eb="115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</si>
</sst>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9-4D2F-991B-C407435A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9-4D2F-991B-C407435A0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A-40F3-8148-D7C347CF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A-40F3-8148-D7C347CF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82.18</c:v>
                </c:pt>
                <c:pt idx="1">
                  <c:v>82.6</c:v>
                </c:pt>
                <c:pt idx="2">
                  <c:v>83.06</c:v>
                </c:pt>
                <c:pt idx="3">
                  <c:v>83.46</c:v>
                </c:pt>
                <c:pt idx="4">
                  <c:v>83.93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C-4FFE-94E6-DA953F6D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C-4FFE-94E6-DA953F6D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103.11</c:v>
                </c:pt>
                <c:pt idx="1">
                  <c:v>102.65</c:v>
                </c:pt>
                <c:pt idx="2">
                  <c:v>103.88</c:v>
                </c:pt>
                <c:pt idx="3">
                  <c:v>103.2</c:v>
                </c:pt>
                <c:pt idx="4">
                  <c:v>102.77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6-4A37-B34B-71119145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6-4A37-B34B-71119145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19.670000000000002</c:v>
                </c:pt>
                <c:pt idx="1">
                  <c:v>22.01</c:v>
                </c:pt>
                <c:pt idx="2">
                  <c:v>24.16</c:v>
                </c:pt>
                <c:pt idx="3">
                  <c:v>26.31</c:v>
                </c:pt>
                <c:pt idx="4">
                  <c:v>28.39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2C6-8BD5-AD2224FB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6-42C6-8BD5-AD2224FB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E-42FE-A810-18A95BED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E-42FE-A810-18A95BED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F-4C46-84E0-8880F072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F-4C46-84E0-8880F072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7.2</c:v>
                </c:pt>
                <c:pt idx="1">
                  <c:v>13.01</c:v>
                </c:pt>
                <c:pt idx="2">
                  <c:v>12.31</c:v>
                </c:pt>
                <c:pt idx="3">
                  <c:v>11</c:v>
                </c:pt>
                <c:pt idx="4">
                  <c:v>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3-4B00-AB47-534B5E886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3-4B00-AB47-534B5E886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1821.26</c:v>
                </c:pt>
                <c:pt idx="1">
                  <c:v>1793.45</c:v>
                </c:pt>
                <c:pt idx="2">
                  <c:v>1672.07</c:v>
                </c:pt>
                <c:pt idx="3">
                  <c:v>1640.04</c:v>
                </c:pt>
                <c:pt idx="4">
                  <c:v>1180.1500000000001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4-48FF-8F44-4E765B82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4-48FF-8F44-4E765B82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99.76</c:v>
                </c:pt>
                <c:pt idx="1">
                  <c:v>98.63</c:v>
                </c:pt>
                <c:pt idx="2">
                  <c:v>100.28</c:v>
                </c:pt>
                <c:pt idx="3">
                  <c:v>100.72</c:v>
                </c:pt>
                <c:pt idx="4">
                  <c:v>100.04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A-4AAD-BC83-2EDEC8DC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A-4AAD-BC83-2EDEC8DC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B-45A0-9C64-23ED8C2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B-45A0-9C64-23ED8C2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【101.92】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【88.06】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85"/>
  <sheetViews>
    <sheetView showGridLines="0" tabSelected="1" view="pageBreakPreview" zoomScale="70" zoomScaleNormal="100" zoomScaleSheetLayoutView="70" workbookViewId="0">
      <selection activeCell="E5" sqref="E5"/>
    </sheetView>
  </sheetViews>
  <sheetFormatPr defaultColWidth="2.6640625" defaultRowHeight="13.2" x14ac:dyDescent="0.2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8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</row>
    <row r="3" spans="1:78" ht="9.75" customHeight="1" x14ac:dyDescent="0.2">
      <c r="A3" s="2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</row>
    <row r="4" spans="1:78" ht="9.75" customHeight="1" x14ac:dyDescent="0.2">
      <c r="A4" s="2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2" t="str">
        <f>データ!H6</f>
        <v>宮崎県　宮崎市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3" t="s">
        <v>1</v>
      </c>
      <c r="C7" s="43"/>
      <c r="D7" s="43"/>
      <c r="E7" s="43"/>
      <c r="F7" s="43"/>
      <c r="G7" s="43"/>
      <c r="H7" s="43"/>
      <c r="I7" s="43" t="s">
        <v>5</v>
      </c>
      <c r="J7" s="43"/>
      <c r="K7" s="43"/>
      <c r="L7" s="43"/>
      <c r="M7" s="43"/>
      <c r="N7" s="43"/>
      <c r="O7" s="43"/>
      <c r="P7" s="43" t="s">
        <v>0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11</v>
      </c>
      <c r="AE7" s="43"/>
      <c r="AF7" s="43"/>
      <c r="AG7" s="43"/>
      <c r="AH7" s="43"/>
      <c r="AI7" s="43"/>
      <c r="AJ7" s="43"/>
      <c r="AK7" s="3"/>
      <c r="AL7" s="43" t="s">
        <v>12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6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15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2">
      <c r="A8" s="2"/>
      <c r="B8" s="44" t="str">
        <f>データ!I6</f>
        <v>法適用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特定環境保全公共下水道</v>
      </c>
      <c r="Q8" s="44"/>
      <c r="R8" s="44"/>
      <c r="S8" s="44"/>
      <c r="T8" s="44"/>
      <c r="U8" s="44"/>
      <c r="V8" s="44"/>
      <c r="W8" s="44" t="str">
        <f>データ!L6</f>
        <v>D2</v>
      </c>
      <c r="X8" s="44"/>
      <c r="Y8" s="44"/>
      <c r="Z8" s="44"/>
      <c r="AA8" s="44"/>
      <c r="AB8" s="44"/>
      <c r="AC8" s="44"/>
      <c r="AD8" s="45" t="str">
        <f>データ!$M$6</f>
        <v>自治体職員</v>
      </c>
      <c r="AE8" s="45"/>
      <c r="AF8" s="45"/>
      <c r="AG8" s="45"/>
      <c r="AH8" s="45"/>
      <c r="AI8" s="45"/>
      <c r="AJ8" s="45"/>
      <c r="AK8" s="3"/>
      <c r="AL8" s="46">
        <f>データ!S6</f>
        <v>403238</v>
      </c>
      <c r="AM8" s="46"/>
      <c r="AN8" s="46"/>
      <c r="AO8" s="46"/>
      <c r="AP8" s="46"/>
      <c r="AQ8" s="46"/>
      <c r="AR8" s="46"/>
      <c r="AS8" s="46"/>
      <c r="AT8" s="47">
        <f>データ!T6</f>
        <v>643.66999999999996</v>
      </c>
      <c r="AU8" s="47"/>
      <c r="AV8" s="47"/>
      <c r="AW8" s="47"/>
      <c r="AX8" s="47"/>
      <c r="AY8" s="47"/>
      <c r="AZ8" s="47"/>
      <c r="BA8" s="47"/>
      <c r="BB8" s="47">
        <f>データ!U6</f>
        <v>626.47</v>
      </c>
      <c r="BC8" s="47"/>
      <c r="BD8" s="47"/>
      <c r="BE8" s="47"/>
      <c r="BF8" s="47"/>
      <c r="BG8" s="47"/>
      <c r="BH8" s="47"/>
      <c r="BI8" s="47"/>
      <c r="BJ8" s="3"/>
      <c r="BK8" s="3"/>
      <c r="BL8" s="49" t="s">
        <v>17</v>
      </c>
      <c r="BM8" s="50"/>
      <c r="BN8" s="17" t="s">
        <v>18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2">
      <c r="A9" s="2"/>
      <c r="B9" s="43" t="s">
        <v>19</v>
      </c>
      <c r="C9" s="43"/>
      <c r="D9" s="43"/>
      <c r="E9" s="43"/>
      <c r="F9" s="43"/>
      <c r="G9" s="43"/>
      <c r="H9" s="43"/>
      <c r="I9" s="43" t="s">
        <v>21</v>
      </c>
      <c r="J9" s="43"/>
      <c r="K9" s="43"/>
      <c r="L9" s="43"/>
      <c r="M9" s="43"/>
      <c r="N9" s="43"/>
      <c r="O9" s="43"/>
      <c r="P9" s="43" t="s">
        <v>23</v>
      </c>
      <c r="Q9" s="43"/>
      <c r="R9" s="43"/>
      <c r="S9" s="43"/>
      <c r="T9" s="43"/>
      <c r="U9" s="43"/>
      <c r="V9" s="43"/>
      <c r="W9" s="43" t="s">
        <v>24</v>
      </c>
      <c r="X9" s="43"/>
      <c r="Y9" s="43"/>
      <c r="Z9" s="43"/>
      <c r="AA9" s="43"/>
      <c r="AB9" s="43"/>
      <c r="AC9" s="43"/>
      <c r="AD9" s="43" t="s">
        <v>25</v>
      </c>
      <c r="AE9" s="43"/>
      <c r="AF9" s="43"/>
      <c r="AG9" s="43"/>
      <c r="AH9" s="43"/>
      <c r="AI9" s="43"/>
      <c r="AJ9" s="43"/>
      <c r="AK9" s="3"/>
      <c r="AL9" s="43" t="s">
        <v>27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35</v>
      </c>
      <c r="BC9" s="43"/>
      <c r="BD9" s="43"/>
      <c r="BE9" s="43"/>
      <c r="BF9" s="43"/>
      <c r="BG9" s="43"/>
      <c r="BH9" s="43"/>
      <c r="BI9" s="43"/>
      <c r="BJ9" s="3"/>
      <c r="BK9" s="3"/>
      <c r="BL9" s="51" t="s">
        <v>38</v>
      </c>
      <c r="BM9" s="52"/>
      <c r="BN9" s="18" t="s">
        <v>8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2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47.06</v>
      </c>
      <c r="J10" s="47"/>
      <c r="K10" s="47"/>
      <c r="L10" s="47"/>
      <c r="M10" s="47"/>
      <c r="N10" s="47"/>
      <c r="O10" s="47"/>
      <c r="P10" s="47">
        <f>データ!P6</f>
        <v>2.4300000000000002</v>
      </c>
      <c r="Q10" s="47"/>
      <c r="R10" s="47"/>
      <c r="S10" s="47"/>
      <c r="T10" s="47"/>
      <c r="U10" s="47"/>
      <c r="V10" s="47"/>
      <c r="W10" s="47">
        <f>データ!Q6</f>
        <v>97.85</v>
      </c>
      <c r="X10" s="47"/>
      <c r="Y10" s="47"/>
      <c r="Z10" s="47"/>
      <c r="AA10" s="47"/>
      <c r="AB10" s="47"/>
      <c r="AC10" s="47"/>
      <c r="AD10" s="46">
        <f>データ!R6</f>
        <v>2386</v>
      </c>
      <c r="AE10" s="46"/>
      <c r="AF10" s="46"/>
      <c r="AG10" s="46"/>
      <c r="AH10" s="46"/>
      <c r="AI10" s="46"/>
      <c r="AJ10" s="46"/>
      <c r="AK10" s="2"/>
      <c r="AL10" s="46">
        <f>データ!V6</f>
        <v>9775</v>
      </c>
      <c r="AM10" s="46"/>
      <c r="AN10" s="46"/>
      <c r="AO10" s="46"/>
      <c r="AP10" s="46"/>
      <c r="AQ10" s="46"/>
      <c r="AR10" s="46"/>
      <c r="AS10" s="46"/>
      <c r="AT10" s="47">
        <f>データ!W6</f>
        <v>3.84</v>
      </c>
      <c r="AU10" s="47"/>
      <c r="AV10" s="47"/>
      <c r="AW10" s="47"/>
      <c r="AX10" s="47"/>
      <c r="AY10" s="47"/>
      <c r="AZ10" s="47"/>
      <c r="BA10" s="47"/>
      <c r="BB10" s="47">
        <f>データ!X6</f>
        <v>2545.5700000000002</v>
      </c>
      <c r="BC10" s="47"/>
      <c r="BD10" s="47"/>
      <c r="BE10" s="47"/>
      <c r="BF10" s="47"/>
      <c r="BG10" s="47"/>
      <c r="BH10" s="47"/>
      <c r="BI10" s="47"/>
      <c r="BJ10" s="2"/>
      <c r="BK10" s="2"/>
      <c r="BL10" s="65" t="s">
        <v>14</v>
      </c>
      <c r="BM10" s="66"/>
      <c r="BN10" s="19" t="s">
        <v>39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3" t="s">
        <v>10</v>
      </c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</row>
    <row r="14" spans="1:78" ht="13.5" customHeight="1" x14ac:dyDescent="0.2">
      <c r="A14" s="2"/>
      <c r="B14" s="53" t="s">
        <v>22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59" t="s">
        <v>41</v>
      </c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1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62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4"/>
    </row>
    <row r="16" spans="1:78" ht="13.5" customHeight="1" x14ac:dyDescent="0.2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7" t="s">
        <v>107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 x14ac:dyDescent="0.2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 x14ac:dyDescent="0.2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 x14ac:dyDescent="0.2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 x14ac:dyDescent="0.2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 x14ac:dyDescent="0.2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 x14ac:dyDescent="0.2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 x14ac:dyDescent="0.2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 x14ac:dyDescent="0.2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 x14ac:dyDescent="0.2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 x14ac:dyDescent="0.2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 x14ac:dyDescent="0.2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 x14ac:dyDescent="0.2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 x14ac:dyDescent="0.2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 x14ac:dyDescent="0.2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 x14ac:dyDescent="0.2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 x14ac:dyDescent="0.2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 x14ac:dyDescent="0.2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 x14ac:dyDescent="0.2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 x14ac:dyDescent="0.2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 x14ac:dyDescent="0.2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 x14ac:dyDescent="0.2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 x14ac:dyDescent="0.2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 x14ac:dyDescent="0.2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 x14ac:dyDescent="0.2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 x14ac:dyDescent="0.2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 x14ac:dyDescent="0.2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 x14ac:dyDescent="0.2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 x14ac:dyDescent="0.2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2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59" t="s">
        <v>30</v>
      </c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1"/>
    </row>
    <row r="46" spans="1:78" ht="13.5" customHeight="1" x14ac:dyDescent="0.2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2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4"/>
    </row>
    <row r="47" spans="1:78" ht="13.5" customHeight="1" x14ac:dyDescent="0.2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7" t="s">
        <v>108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 x14ac:dyDescent="0.2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 x14ac:dyDescent="0.2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 x14ac:dyDescent="0.2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 x14ac:dyDescent="0.2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 x14ac:dyDescent="0.2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 x14ac:dyDescent="0.2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 x14ac:dyDescent="0.2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 x14ac:dyDescent="0.2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 x14ac:dyDescent="0.2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 x14ac:dyDescent="0.2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 x14ac:dyDescent="0.2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 x14ac:dyDescent="0.2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 x14ac:dyDescent="0.2">
      <c r="A60" s="2"/>
      <c r="B60" s="56" t="s">
        <v>43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 x14ac:dyDescent="0.2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 x14ac:dyDescent="0.2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 x14ac:dyDescent="0.2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59" t="s">
        <v>44</v>
      </c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1"/>
    </row>
    <row r="65" spans="1:78" ht="13.5" customHeight="1" x14ac:dyDescent="0.2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2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4"/>
    </row>
    <row r="66" spans="1:78" ht="13.5" customHeight="1" x14ac:dyDescent="0.2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7" t="s">
        <v>109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 x14ac:dyDescent="0.2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 x14ac:dyDescent="0.2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 x14ac:dyDescent="0.2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 x14ac:dyDescent="0.2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 x14ac:dyDescent="0.2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 x14ac:dyDescent="0.2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 x14ac:dyDescent="0.2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 x14ac:dyDescent="0.2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 x14ac:dyDescent="0.2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 x14ac:dyDescent="0.2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 x14ac:dyDescent="0.2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 x14ac:dyDescent="0.2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 x14ac:dyDescent="0.2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 x14ac:dyDescent="0.2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 x14ac:dyDescent="0.2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 x14ac:dyDescent="0.2">
      <c r="C83" s="2" t="s">
        <v>16</v>
      </c>
    </row>
    <row r="84" spans="1:78" hidden="1" x14ac:dyDescent="0.2">
      <c r="B84" s="6" t="s">
        <v>3</v>
      </c>
      <c r="C84" s="6"/>
      <c r="D84" s="6"/>
      <c r="E84" s="6" t="s">
        <v>45</v>
      </c>
      <c r="F84" s="6" t="s">
        <v>29</v>
      </c>
      <c r="G84" s="6" t="s">
        <v>47</v>
      </c>
      <c r="H84" s="6" t="s">
        <v>48</v>
      </c>
      <c r="I84" s="6" t="s">
        <v>50</v>
      </c>
      <c r="J84" s="6" t="s">
        <v>26</v>
      </c>
      <c r="K84" s="6" t="s">
        <v>51</v>
      </c>
      <c r="L84" s="6" t="s">
        <v>52</v>
      </c>
      <c r="M84" s="6" t="s">
        <v>53</v>
      </c>
      <c r="N84" s="6" t="s">
        <v>46</v>
      </c>
      <c r="O84" s="6" t="s">
        <v>28</v>
      </c>
    </row>
    <row r="85" spans="1:78" hidden="1" x14ac:dyDescent="0.2">
      <c r="B85" s="6"/>
      <c r="C85" s="6"/>
      <c r="D85" s="6"/>
      <c r="E85" s="6" t="str">
        <f>データ!AI6</f>
        <v>【101.92】</v>
      </c>
      <c r="F85" s="6" t="str">
        <f>データ!AT6</f>
        <v>【88.06】</v>
      </c>
      <c r="G85" s="6" t="str">
        <f>データ!BE6</f>
        <v>【54.23】</v>
      </c>
      <c r="H85" s="6" t="str">
        <f>データ!BP6</f>
        <v>【1,209.40】</v>
      </c>
      <c r="I85" s="6" t="str">
        <f>データ!CA6</f>
        <v>【74.48】</v>
      </c>
      <c r="J85" s="6" t="str">
        <f>データ!CL6</f>
        <v>【219.46】</v>
      </c>
      <c r="K85" s="6" t="str">
        <f>データ!CW6</f>
        <v>【42.82】</v>
      </c>
      <c r="L85" s="6" t="str">
        <f>データ!DH6</f>
        <v>【83.36】</v>
      </c>
      <c r="M85" s="6" t="str">
        <f>データ!DS6</f>
        <v>【24.88】</v>
      </c>
      <c r="N85" s="6" t="str">
        <f>データ!ED6</f>
        <v>【0.01】</v>
      </c>
      <c r="O85" s="6" t="str">
        <f>データ!EO6</f>
        <v>【0.12】</v>
      </c>
    </row>
  </sheetData>
  <sheetProtection algorithmName="SHA-512" hashValue="/eRtWsUF4wkgdMLiU3LYecqRrIZgvRvSHFxV1S02dkws3751TdZKGuwGRqqrCxO4zwROijd/aFcM8c43TGTq0A==" saltValue="pc92oQgoeXjKQz2QKdg4SA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54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8" x14ac:dyDescent="0.2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2">
      <c r="A3" s="28" t="s">
        <v>58</v>
      </c>
      <c r="B3" s="30" t="s">
        <v>59</v>
      </c>
      <c r="C3" s="30" t="s">
        <v>42</v>
      </c>
      <c r="D3" s="30" t="s">
        <v>20</v>
      </c>
      <c r="E3" s="30" t="s">
        <v>37</v>
      </c>
      <c r="F3" s="30" t="s">
        <v>49</v>
      </c>
      <c r="G3" s="30" t="s">
        <v>60</v>
      </c>
      <c r="H3" s="75" t="s">
        <v>7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81" t="s">
        <v>32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43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2">
      <c r="A4" s="28" t="s">
        <v>57</v>
      </c>
      <c r="B4" s="31"/>
      <c r="C4" s="31"/>
      <c r="D4" s="31"/>
      <c r="E4" s="31"/>
      <c r="F4" s="31"/>
      <c r="G4" s="31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82" t="s">
        <v>13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36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55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31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40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2">
      <c r="A5" s="28" t="s">
        <v>67</v>
      </c>
      <c r="B5" s="32"/>
      <c r="C5" s="32"/>
      <c r="D5" s="32"/>
      <c r="E5" s="32"/>
      <c r="F5" s="32"/>
      <c r="G5" s="32"/>
      <c r="H5" s="36" t="s">
        <v>68</v>
      </c>
      <c r="I5" s="36" t="s">
        <v>69</v>
      </c>
      <c r="J5" s="36" t="s">
        <v>70</v>
      </c>
      <c r="K5" s="36" t="s">
        <v>71</v>
      </c>
      <c r="L5" s="36" t="s">
        <v>72</v>
      </c>
      <c r="M5" s="36" t="s">
        <v>11</v>
      </c>
      <c r="N5" s="36" t="s">
        <v>73</v>
      </c>
      <c r="O5" s="36" t="s">
        <v>74</v>
      </c>
      <c r="P5" s="36" t="s">
        <v>75</v>
      </c>
      <c r="Q5" s="36" t="s">
        <v>76</v>
      </c>
      <c r="R5" s="36" t="s">
        <v>77</v>
      </c>
      <c r="S5" s="36" t="s">
        <v>78</v>
      </c>
      <c r="T5" s="36" t="s">
        <v>79</v>
      </c>
      <c r="U5" s="36" t="s">
        <v>80</v>
      </c>
      <c r="V5" s="36" t="s">
        <v>81</v>
      </c>
      <c r="W5" s="36" t="s">
        <v>82</v>
      </c>
      <c r="X5" s="36" t="s">
        <v>83</v>
      </c>
      <c r="Y5" s="36" t="s">
        <v>34</v>
      </c>
      <c r="Z5" s="36" t="s">
        <v>84</v>
      </c>
      <c r="AA5" s="36" t="s">
        <v>85</v>
      </c>
      <c r="AB5" s="36" t="s">
        <v>86</v>
      </c>
      <c r="AC5" s="36" t="s">
        <v>87</v>
      </c>
      <c r="AD5" s="36" t="s">
        <v>88</v>
      </c>
      <c r="AE5" s="36" t="s">
        <v>89</v>
      </c>
      <c r="AF5" s="36" t="s">
        <v>90</v>
      </c>
      <c r="AG5" s="36" t="s">
        <v>91</v>
      </c>
      <c r="AH5" s="36" t="s">
        <v>92</v>
      </c>
      <c r="AI5" s="36" t="s">
        <v>3</v>
      </c>
      <c r="AJ5" s="36" t="s">
        <v>34</v>
      </c>
      <c r="AK5" s="36" t="s">
        <v>84</v>
      </c>
      <c r="AL5" s="36" t="s">
        <v>85</v>
      </c>
      <c r="AM5" s="36" t="s">
        <v>86</v>
      </c>
      <c r="AN5" s="36" t="s">
        <v>87</v>
      </c>
      <c r="AO5" s="36" t="s">
        <v>88</v>
      </c>
      <c r="AP5" s="36" t="s">
        <v>89</v>
      </c>
      <c r="AQ5" s="36" t="s">
        <v>90</v>
      </c>
      <c r="AR5" s="36" t="s">
        <v>91</v>
      </c>
      <c r="AS5" s="36" t="s">
        <v>92</v>
      </c>
      <c r="AT5" s="36" t="s">
        <v>93</v>
      </c>
      <c r="AU5" s="36" t="s">
        <v>34</v>
      </c>
      <c r="AV5" s="36" t="s">
        <v>84</v>
      </c>
      <c r="AW5" s="36" t="s">
        <v>85</v>
      </c>
      <c r="AX5" s="36" t="s">
        <v>86</v>
      </c>
      <c r="AY5" s="36" t="s">
        <v>87</v>
      </c>
      <c r="AZ5" s="36" t="s">
        <v>88</v>
      </c>
      <c r="BA5" s="36" t="s">
        <v>89</v>
      </c>
      <c r="BB5" s="36" t="s">
        <v>90</v>
      </c>
      <c r="BC5" s="36" t="s">
        <v>91</v>
      </c>
      <c r="BD5" s="36" t="s">
        <v>92</v>
      </c>
      <c r="BE5" s="36" t="s">
        <v>93</v>
      </c>
      <c r="BF5" s="36" t="s">
        <v>34</v>
      </c>
      <c r="BG5" s="36" t="s">
        <v>84</v>
      </c>
      <c r="BH5" s="36" t="s">
        <v>85</v>
      </c>
      <c r="BI5" s="36" t="s">
        <v>86</v>
      </c>
      <c r="BJ5" s="36" t="s">
        <v>87</v>
      </c>
      <c r="BK5" s="36" t="s">
        <v>88</v>
      </c>
      <c r="BL5" s="36" t="s">
        <v>89</v>
      </c>
      <c r="BM5" s="36" t="s">
        <v>90</v>
      </c>
      <c r="BN5" s="36" t="s">
        <v>91</v>
      </c>
      <c r="BO5" s="36" t="s">
        <v>92</v>
      </c>
      <c r="BP5" s="36" t="s">
        <v>93</v>
      </c>
      <c r="BQ5" s="36" t="s">
        <v>34</v>
      </c>
      <c r="BR5" s="36" t="s">
        <v>84</v>
      </c>
      <c r="BS5" s="36" t="s">
        <v>85</v>
      </c>
      <c r="BT5" s="36" t="s">
        <v>86</v>
      </c>
      <c r="BU5" s="36" t="s">
        <v>87</v>
      </c>
      <c r="BV5" s="36" t="s">
        <v>88</v>
      </c>
      <c r="BW5" s="36" t="s">
        <v>89</v>
      </c>
      <c r="BX5" s="36" t="s">
        <v>90</v>
      </c>
      <c r="BY5" s="36" t="s">
        <v>91</v>
      </c>
      <c r="BZ5" s="36" t="s">
        <v>92</v>
      </c>
      <c r="CA5" s="36" t="s">
        <v>93</v>
      </c>
      <c r="CB5" s="36" t="s">
        <v>34</v>
      </c>
      <c r="CC5" s="36" t="s">
        <v>84</v>
      </c>
      <c r="CD5" s="36" t="s">
        <v>85</v>
      </c>
      <c r="CE5" s="36" t="s">
        <v>86</v>
      </c>
      <c r="CF5" s="36" t="s">
        <v>87</v>
      </c>
      <c r="CG5" s="36" t="s">
        <v>88</v>
      </c>
      <c r="CH5" s="36" t="s">
        <v>89</v>
      </c>
      <c r="CI5" s="36" t="s">
        <v>90</v>
      </c>
      <c r="CJ5" s="36" t="s">
        <v>91</v>
      </c>
      <c r="CK5" s="36" t="s">
        <v>92</v>
      </c>
      <c r="CL5" s="36" t="s">
        <v>93</v>
      </c>
      <c r="CM5" s="36" t="s">
        <v>34</v>
      </c>
      <c r="CN5" s="36" t="s">
        <v>84</v>
      </c>
      <c r="CO5" s="36" t="s">
        <v>85</v>
      </c>
      <c r="CP5" s="36" t="s">
        <v>86</v>
      </c>
      <c r="CQ5" s="36" t="s">
        <v>87</v>
      </c>
      <c r="CR5" s="36" t="s">
        <v>88</v>
      </c>
      <c r="CS5" s="36" t="s">
        <v>89</v>
      </c>
      <c r="CT5" s="36" t="s">
        <v>90</v>
      </c>
      <c r="CU5" s="36" t="s">
        <v>91</v>
      </c>
      <c r="CV5" s="36" t="s">
        <v>92</v>
      </c>
      <c r="CW5" s="36" t="s">
        <v>93</v>
      </c>
      <c r="CX5" s="36" t="s">
        <v>34</v>
      </c>
      <c r="CY5" s="36" t="s">
        <v>84</v>
      </c>
      <c r="CZ5" s="36" t="s">
        <v>85</v>
      </c>
      <c r="DA5" s="36" t="s">
        <v>86</v>
      </c>
      <c r="DB5" s="36" t="s">
        <v>87</v>
      </c>
      <c r="DC5" s="36" t="s">
        <v>88</v>
      </c>
      <c r="DD5" s="36" t="s">
        <v>89</v>
      </c>
      <c r="DE5" s="36" t="s">
        <v>90</v>
      </c>
      <c r="DF5" s="36" t="s">
        <v>91</v>
      </c>
      <c r="DG5" s="36" t="s">
        <v>92</v>
      </c>
      <c r="DH5" s="36" t="s">
        <v>93</v>
      </c>
      <c r="DI5" s="36" t="s">
        <v>34</v>
      </c>
      <c r="DJ5" s="36" t="s">
        <v>84</v>
      </c>
      <c r="DK5" s="36" t="s">
        <v>85</v>
      </c>
      <c r="DL5" s="36" t="s">
        <v>86</v>
      </c>
      <c r="DM5" s="36" t="s">
        <v>87</v>
      </c>
      <c r="DN5" s="36" t="s">
        <v>88</v>
      </c>
      <c r="DO5" s="36" t="s">
        <v>89</v>
      </c>
      <c r="DP5" s="36" t="s">
        <v>90</v>
      </c>
      <c r="DQ5" s="36" t="s">
        <v>91</v>
      </c>
      <c r="DR5" s="36" t="s">
        <v>92</v>
      </c>
      <c r="DS5" s="36" t="s">
        <v>93</v>
      </c>
      <c r="DT5" s="36" t="s">
        <v>34</v>
      </c>
      <c r="DU5" s="36" t="s">
        <v>84</v>
      </c>
      <c r="DV5" s="36" t="s">
        <v>85</v>
      </c>
      <c r="DW5" s="36" t="s">
        <v>86</v>
      </c>
      <c r="DX5" s="36" t="s">
        <v>87</v>
      </c>
      <c r="DY5" s="36" t="s">
        <v>88</v>
      </c>
      <c r="DZ5" s="36" t="s">
        <v>89</v>
      </c>
      <c r="EA5" s="36" t="s">
        <v>90</v>
      </c>
      <c r="EB5" s="36" t="s">
        <v>91</v>
      </c>
      <c r="EC5" s="36" t="s">
        <v>92</v>
      </c>
      <c r="ED5" s="36" t="s">
        <v>93</v>
      </c>
      <c r="EE5" s="36" t="s">
        <v>34</v>
      </c>
      <c r="EF5" s="36" t="s">
        <v>84</v>
      </c>
      <c r="EG5" s="36" t="s">
        <v>85</v>
      </c>
      <c r="EH5" s="36" t="s">
        <v>86</v>
      </c>
      <c r="EI5" s="36" t="s">
        <v>87</v>
      </c>
      <c r="EJ5" s="36" t="s">
        <v>88</v>
      </c>
      <c r="EK5" s="36" t="s">
        <v>89</v>
      </c>
      <c r="EL5" s="36" t="s">
        <v>90</v>
      </c>
      <c r="EM5" s="36" t="s">
        <v>91</v>
      </c>
      <c r="EN5" s="36" t="s">
        <v>92</v>
      </c>
      <c r="EO5" s="36" t="s">
        <v>93</v>
      </c>
    </row>
    <row r="6" spans="1:148" s="27" customFormat="1" x14ac:dyDescent="0.2">
      <c r="A6" s="28" t="s">
        <v>94</v>
      </c>
      <c r="B6" s="33">
        <f t="shared" ref="B6:X6" si="1">B7</f>
        <v>2018</v>
      </c>
      <c r="C6" s="33">
        <f t="shared" si="1"/>
        <v>452017</v>
      </c>
      <c r="D6" s="33">
        <f t="shared" si="1"/>
        <v>46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宮崎県　宮崎市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自治体職員</v>
      </c>
      <c r="N6" s="37" t="str">
        <f t="shared" si="1"/>
        <v>-</v>
      </c>
      <c r="O6" s="37">
        <f t="shared" si="1"/>
        <v>47.06</v>
      </c>
      <c r="P6" s="37">
        <f t="shared" si="1"/>
        <v>2.4300000000000002</v>
      </c>
      <c r="Q6" s="37">
        <f t="shared" si="1"/>
        <v>97.85</v>
      </c>
      <c r="R6" s="37">
        <f t="shared" si="1"/>
        <v>2386</v>
      </c>
      <c r="S6" s="37">
        <f t="shared" si="1"/>
        <v>403238</v>
      </c>
      <c r="T6" s="37">
        <f t="shared" si="1"/>
        <v>643.66999999999996</v>
      </c>
      <c r="U6" s="37">
        <f t="shared" si="1"/>
        <v>626.47</v>
      </c>
      <c r="V6" s="37">
        <f t="shared" si="1"/>
        <v>9775</v>
      </c>
      <c r="W6" s="37">
        <f t="shared" si="1"/>
        <v>3.84</v>
      </c>
      <c r="X6" s="37">
        <f t="shared" si="1"/>
        <v>2545.5700000000002</v>
      </c>
      <c r="Y6" s="41">
        <f t="shared" ref="Y6:AH6" si="2">IF(Y7="",NA(),Y7)</f>
        <v>103.11</v>
      </c>
      <c r="Z6" s="41">
        <f t="shared" si="2"/>
        <v>102.65</v>
      </c>
      <c r="AA6" s="41">
        <f t="shared" si="2"/>
        <v>103.88</v>
      </c>
      <c r="AB6" s="41">
        <f t="shared" si="2"/>
        <v>103.2</v>
      </c>
      <c r="AC6" s="41">
        <f t="shared" si="2"/>
        <v>102.77</v>
      </c>
      <c r="AD6" s="41">
        <f t="shared" si="2"/>
        <v>101.24</v>
      </c>
      <c r="AE6" s="41">
        <f t="shared" si="2"/>
        <v>100.94</v>
      </c>
      <c r="AF6" s="41">
        <f t="shared" si="2"/>
        <v>100.85</v>
      </c>
      <c r="AG6" s="41">
        <f t="shared" si="2"/>
        <v>102.13</v>
      </c>
      <c r="AH6" s="41">
        <f t="shared" si="2"/>
        <v>101.72</v>
      </c>
      <c r="AI6" s="37" t="str">
        <f>IF(AI7="","",IF(AI7="-","【-】","【"&amp;SUBSTITUTE(TEXT(AI7,"#,##0.00"),"-","△")&amp;"】"))</f>
        <v>【101.92】</v>
      </c>
      <c r="AJ6" s="37">
        <f t="shared" ref="AJ6:AS6" si="3">IF(AJ7="",NA(),AJ7)</f>
        <v>0</v>
      </c>
      <c r="AK6" s="37">
        <f t="shared" si="3"/>
        <v>0</v>
      </c>
      <c r="AL6" s="37">
        <f t="shared" si="3"/>
        <v>0</v>
      </c>
      <c r="AM6" s="37">
        <f t="shared" si="3"/>
        <v>0</v>
      </c>
      <c r="AN6" s="37">
        <f t="shared" si="3"/>
        <v>0</v>
      </c>
      <c r="AO6" s="41">
        <f t="shared" si="3"/>
        <v>184.13</v>
      </c>
      <c r="AP6" s="41">
        <f t="shared" si="3"/>
        <v>101.85</v>
      </c>
      <c r="AQ6" s="41">
        <f t="shared" si="3"/>
        <v>110.77</v>
      </c>
      <c r="AR6" s="41">
        <f t="shared" si="3"/>
        <v>109.51</v>
      </c>
      <c r="AS6" s="41">
        <f t="shared" si="3"/>
        <v>112.88</v>
      </c>
      <c r="AT6" s="37" t="str">
        <f>IF(AT7="","",IF(AT7="-","【-】","【"&amp;SUBSTITUTE(TEXT(AT7,"#,##0.00"),"-","△")&amp;"】"))</f>
        <v>【88.06】</v>
      </c>
      <c r="AU6" s="41">
        <f t="shared" ref="AU6:BD6" si="4">IF(AU7="",NA(),AU7)</f>
        <v>7.2</v>
      </c>
      <c r="AV6" s="41">
        <f t="shared" si="4"/>
        <v>13.01</v>
      </c>
      <c r="AW6" s="41">
        <f t="shared" si="4"/>
        <v>12.31</v>
      </c>
      <c r="AX6" s="41">
        <f t="shared" si="4"/>
        <v>11</v>
      </c>
      <c r="AY6" s="41">
        <f t="shared" si="4"/>
        <v>17.25</v>
      </c>
      <c r="AZ6" s="41">
        <f t="shared" si="4"/>
        <v>63.22</v>
      </c>
      <c r="BA6" s="41">
        <f t="shared" si="4"/>
        <v>49.07</v>
      </c>
      <c r="BB6" s="41">
        <f t="shared" si="4"/>
        <v>46.78</v>
      </c>
      <c r="BC6" s="41">
        <f t="shared" si="4"/>
        <v>47.44</v>
      </c>
      <c r="BD6" s="41">
        <f t="shared" si="4"/>
        <v>49.18</v>
      </c>
      <c r="BE6" s="37" t="str">
        <f>IF(BE7="","",IF(BE7="-","【-】","【"&amp;SUBSTITUTE(TEXT(BE7,"#,##0.00"),"-","△")&amp;"】"))</f>
        <v>【54.23】</v>
      </c>
      <c r="BF6" s="41">
        <f t="shared" ref="BF6:BO6" si="5">IF(BF7="",NA(),BF7)</f>
        <v>1821.26</v>
      </c>
      <c r="BG6" s="41">
        <f t="shared" si="5"/>
        <v>1793.45</v>
      </c>
      <c r="BH6" s="41">
        <f t="shared" si="5"/>
        <v>1672.07</v>
      </c>
      <c r="BI6" s="41">
        <f t="shared" si="5"/>
        <v>1640.04</v>
      </c>
      <c r="BJ6" s="41">
        <f t="shared" si="5"/>
        <v>1180.1500000000001</v>
      </c>
      <c r="BK6" s="41">
        <f t="shared" si="5"/>
        <v>1436</v>
      </c>
      <c r="BL6" s="41">
        <f t="shared" si="5"/>
        <v>1434.89</v>
      </c>
      <c r="BM6" s="41">
        <f t="shared" si="5"/>
        <v>1298.9100000000001</v>
      </c>
      <c r="BN6" s="41">
        <f t="shared" si="5"/>
        <v>1243.71</v>
      </c>
      <c r="BO6" s="41">
        <f t="shared" si="5"/>
        <v>1194.1500000000001</v>
      </c>
      <c r="BP6" s="37" t="str">
        <f>IF(BP7="","",IF(BP7="-","【-】","【"&amp;SUBSTITUTE(TEXT(BP7,"#,##0.00"),"-","△")&amp;"】"))</f>
        <v>【1,209.40】</v>
      </c>
      <c r="BQ6" s="41">
        <f t="shared" ref="BQ6:BZ6" si="6">IF(BQ7="",NA(),BQ7)</f>
        <v>99.76</v>
      </c>
      <c r="BR6" s="41">
        <f t="shared" si="6"/>
        <v>98.63</v>
      </c>
      <c r="BS6" s="41">
        <f t="shared" si="6"/>
        <v>100.28</v>
      </c>
      <c r="BT6" s="41">
        <f t="shared" si="6"/>
        <v>100.72</v>
      </c>
      <c r="BU6" s="41">
        <f t="shared" si="6"/>
        <v>100.04</v>
      </c>
      <c r="BV6" s="41">
        <f t="shared" si="6"/>
        <v>66.56</v>
      </c>
      <c r="BW6" s="41">
        <f t="shared" si="6"/>
        <v>66.22</v>
      </c>
      <c r="BX6" s="41">
        <f t="shared" si="6"/>
        <v>69.87</v>
      </c>
      <c r="BY6" s="41">
        <f t="shared" si="6"/>
        <v>74.3</v>
      </c>
      <c r="BZ6" s="41">
        <f t="shared" si="6"/>
        <v>72.260000000000005</v>
      </c>
      <c r="CA6" s="37" t="str">
        <f>IF(CA7="","",IF(CA7="-","【-】","【"&amp;SUBSTITUTE(TEXT(CA7,"#,##0.00"),"-","△")&amp;"】"))</f>
        <v>【74.48】</v>
      </c>
      <c r="CB6" s="41">
        <f t="shared" ref="CB6:CK6" si="7">IF(CB7="",NA(),CB7)</f>
        <v>150</v>
      </c>
      <c r="CC6" s="41">
        <f t="shared" si="7"/>
        <v>150</v>
      </c>
      <c r="CD6" s="41">
        <f t="shared" si="7"/>
        <v>150</v>
      </c>
      <c r="CE6" s="41">
        <f t="shared" si="7"/>
        <v>150</v>
      </c>
      <c r="CF6" s="41">
        <f t="shared" si="7"/>
        <v>150</v>
      </c>
      <c r="CG6" s="41">
        <f t="shared" si="7"/>
        <v>244.29</v>
      </c>
      <c r="CH6" s="41">
        <f t="shared" si="7"/>
        <v>246.72</v>
      </c>
      <c r="CI6" s="41">
        <f t="shared" si="7"/>
        <v>234.96</v>
      </c>
      <c r="CJ6" s="41">
        <f t="shared" si="7"/>
        <v>221.81</v>
      </c>
      <c r="CK6" s="41">
        <f t="shared" si="7"/>
        <v>230.02</v>
      </c>
      <c r="CL6" s="37" t="str">
        <f>IF(CL7="","",IF(CL7="-","【-】","【"&amp;SUBSTITUTE(TEXT(CL7,"#,##0.00"),"-","△")&amp;"】"))</f>
        <v>【219.46】</v>
      </c>
      <c r="CM6" s="41" t="str">
        <f t="shared" ref="CM6:CV6" si="8">IF(CM7="",NA(),CM7)</f>
        <v>-</v>
      </c>
      <c r="CN6" s="41" t="str">
        <f t="shared" si="8"/>
        <v>-</v>
      </c>
      <c r="CO6" s="41" t="str">
        <f t="shared" si="8"/>
        <v>-</v>
      </c>
      <c r="CP6" s="41" t="str">
        <f t="shared" si="8"/>
        <v>-</v>
      </c>
      <c r="CQ6" s="41" t="str">
        <f t="shared" si="8"/>
        <v>-</v>
      </c>
      <c r="CR6" s="41">
        <f t="shared" si="8"/>
        <v>43.58</v>
      </c>
      <c r="CS6" s="41">
        <f t="shared" si="8"/>
        <v>41.35</v>
      </c>
      <c r="CT6" s="41">
        <f t="shared" si="8"/>
        <v>42.9</v>
      </c>
      <c r="CU6" s="41">
        <f t="shared" si="8"/>
        <v>43.36</v>
      </c>
      <c r="CV6" s="41">
        <f t="shared" si="8"/>
        <v>42.56</v>
      </c>
      <c r="CW6" s="37" t="str">
        <f>IF(CW7="","",IF(CW7="-","【-】","【"&amp;SUBSTITUTE(TEXT(CW7,"#,##0.00"),"-","△")&amp;"】"))</f>
        <v>【42.82】</v>
      </c>
      <c r="CX6" s="41">
        <f t="shared" ref="CX6:DG6" si="9">IF(CX7="",NA(),CX7)</f>
        <v>82.18</v>
      </c>
      <c r="CY6" s="41">
        <f t="shared" si="9"/>
        <v>82.6</v>
      </c>
      <c r="CZ6" s="41">
        <f t="shared" si="9"/>
        <v>83.06</v>
      </c>
      <c r="DA6" s="41">
        <f t="shared" si="9"/>
        <v>83.46</v>
      </c>
      <c r="DB6" s="41">
        <f t="shared" si="9"/>
        <v>83.93</v>
      </c>
      <c r="DC6" s="41">
        <f t="shared" si="9"/>
        <v>82.35</v>
      </c>
      <c r="DD6" s="41">
        <f t="shared" si="9"/>
        <v>82.9</v>
      </c>
      <c r="DE6" s="41">
        <f t="shared" si="9"/>
        <v>83.5</v>
      </c>
      <c r="DF6" s="41">
        <f t="shared" si="9"/>
        <v>83.06</v>
      </c>
      <c r="DG6" s="41">
        <f t="shared" si="9"/>
        <v>83.32</v>
      </c>
      <c r="DH6" s="37" t="str">
        <f>IF(DH7="","",IF(DH7="-","【-】","【"&amp;SUBSTITUTE(TEXT(DH7,"#,##0.00"),"-","△")&amp;"】"))</f>
        <v>【83.36】</v>
      </c>
      <c r="DI6" s="41">
        <f t="shared" ref="DI6:DR6" si="10">IF(DI7="",NA(),DI7)</f>
        <v>19.670000000000002</v>
      </c>
      <c r="DJ6" s="41">
        <f t="shared" si="10"/>
        <v>22.01</v>
      </c>
      <c r="DK6" s="41">
        <f t="shared" si="10"/>
        <v>24.16</v>
      </c>
      <c r="DL6" s="41">
        <f t="shared" si="10"/>
        <v>26.31</v>
      </c>
      <c r="DM6" s="41">
        <f t="shared" si="10"/>
        <v>28.39</v>
      </c>
      <c r="DN6" s="41">
        <f t="shared" si="10"/>
        <v>22.34</v>
      </c>
      <c r="DO6" s="41">
        <f t="shared" si="10"/>
        <v>22.79</v>
      </c>
      <c r="DP6" s="41">
        <f t="shared" si="10"/>
        <v>22.77</v>
      </c>
      <c r="DQ6" s="41">
        <f t="shared" si="10"/>
        <v>23.93</v>
      </c>
      <c r="DR6" s="41">
        <f t="shared" si="10"/>
        <v>24.68</v>
      </c>
      <c r="DS6" s="37" t="str">
        <f>IF(DS7="","",IF(DS7="-","【-】","【"&amp;SUBSTITUTE(TEXT(DS7,"#,##0.00"),"-","△")&amp;"】"))</f>
        <v>【24.88】</v>
      </c>
      <c r="DT6" s="37">
        <f t="shared" ref="DT6:EC6" si="11">IF(DT7="",NA(),DT7)</f>
        <v>0</v>
      </c>
      <c r="DU6" s="37">
        <f t="shared" si="11"/>
        <v>0</v>
      </c>
      <c r="DV6" s="37">
        <f t="shared" si="11"/>
        <v>0</v>
      </c>
      <c r="DW6" s="37">
        <f t="shared" si="11"/>
        <v>0</v>
      </c>
      <c r="DX6" s="37">
        <f t="shared" si="11"/>
        <v>0</v>
      </c>
      <c r="DY6" s="37">
        <f t="shared" si="11"/>
        <v>0</v>
      </c>
      <c r="DZ6" s="41">
        <f t="shared" si="11"/>
        <v>0.04</v>
      </c>
      <c r="EA6" s="37">
        <f t="shared" si="11"/>
        <v>0</v>
      </c>
      <c r="EB6" s="37">
        <f t="shared" si="11"/>
        <v>0</v>
      </c>
      <c r="EC6" s="41">
        <f t="shared" si="11"/>
        <v>0.01</v>
      </c>
      <c r="ED6" s="37" t="str">
        <f>IF(ED7="","",IF(ED7="-","【-】","【"&amp;SUBSTITUTE(TEXT(ED7,"#,##0.00"),"-","△")&amp;"】"))</f>
        <v>【0.01】</v>
      </c>
      <c r="EE6" s="37">
        <f t="shared" ref="EE6:EN6" si="12">IF(EE7="",NA(),EE7)</f>
        <v>0</v>
      </c>
      <c r="EF6" s="37">
        <f t="shared" si="12"/>
        <v>0</v>
      </c>
      <c r="EG6" s="37">
        <f t="shared" si="12"/>
        <v>0</v>
      </c>
      <c r="EH6" s="37">
        <f t="shared" si="12"/>
        <v>0</v>
      </c>
      <c r="EI6" s="37">
        <f t="shared" si="12"/>
        <v>0</v>
      </c>
      <c r="EJ6" s="41">
        <f t="shared" si="12"/>
        <v>0.04</v>
      </c>
      <c r="EK6" s="41">
        <f t="shared" si="12"/>
        <v>7.0000000000000007E-2</v>
      </c>
      <c r="EL6" s="41">
        <f t="shared" si="12"/>
        <v>0.09</v>
      </c>
      <c r="EM6" s="41">
        <f t="shared" si="12"/>
        <v>0.09</v>
      </c>
      <c r="EN6" s="41">
        <f t="shared" si="12"/>
        <v>0.13</v>
      </c>
      <c r="EO6" s="37" t="str">
        <f>IF(EO7="","",IF(EO7="-","【-】","【"&amp;SUBSTITUTE(TEXT(EO7,"#,##0.00"),"-","△")&amp;"】"))</f>
        <v>【0.12】</v>
      </c>
    </row>
    <row r="7" spans="1:148" s="27" customFormat="1" x14ac:dyDescent="0.2">
      <c r="A7" s="28"/>
      <c r="B7" s="34">
        <v>2018</v>
      </c>
      <c r="C7" s="34">
        <v>452017</v>
      </c>
      <c r="D7" s="34">
        <v>46</v>
      </c>
      <c r="E7" s="34">
        <v>17</v>
      </c>
      <c r="F7" s="34">
        <v>4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8" t="s">
        <v>101</v>
      </c>
      <c r="O7" s="38">
        <v>47.06</v>
      </c>
      <c r="P7" s="38">
        <v>2.4300000000000002</v>
      </c>
      <c r="Q7" s="38">
        <v>97.85</v>
      </c>
      <c r="R7" s="38">
        <v>2386</v>
      </c>
      <c r="S7" s="38">
        <v>403238</v>
      </c>
      <c r="T7" s="38">
        <v>643.66999999999996</v>
      </c>
      <c r="U7" s="38">
        <v>626.47</v>
      </c>
      <c r="V7" s="38">
        <v>9775</v>
      </c>
      <c r="W7" s="38">
        <v>3.84</v>
      </c>
      <c r="X7" s="38">
        <v>2545.5700000000002</v>
      </c>
      <c r="Y7" s="38">
        <v>103.11</v>
      </c>
      <c r="Z7" s="38">
        <v>102.65</v>
      </c>
      <c r="AA7" s="38">
        <v>103.88</v>
      </c>
      <c r="AB7" s="38">
        <v>103.2</v>
      </c>
      <c r="AC7" s="38">
        <v>102.77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7.2</v>
      </c>
      <c r="AV7" s="38">
        <v>13.01</v>
      </c>
      <c r="AW7" s="38">
        <v>12.31</v>
      </c>
      <c r="AX7" s="38">
        <v>11</v>
      </c>
      <c r="AY7" s="38">
        <v>17.25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1821.26</v>
      </c>
      <c r="BG7" s="38">
        <v>1793.45</v>
      </c>
      <c r="BH7" s="38">
        <v>1672.07</v>
      </c>
      <c r="BI7" s="38">
        <v>1640.04</v>
      </c>
      <c r="BJ7" s="38">
        <v>1180.1500000000001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99.76</v>
      </c>
      <c r="BR7" s="38">
        <v>98.63</v>
      </c>
      <c r="BS7" s="38">
        <v>100.28</v>
      </c>
      <c r="BT7" s="38">
        <v>100.72</v>
      </c>
      <c r="BU7" s="38">
        <v>100.04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150</v>
      </c>
      <c r="CC7" s="38">
        <v>150</v>
      </c>
      <c r="CD7" s="38">
        <v>150</v>
      </c>
      <c r="CE7" s="38">
        <v>150</v>
      </c>
      <c r="CF7" s="38">
        <v>150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 t="s">
        <v>101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82.18</v>
      </c>
      <c r="CY7" s="38">
        <v>82.6</v>
      </c>
      <c r="CZ7" s="38">
        <v>83.06</v>
      </c>
      <c r="DA7" s="38">
        <v>83.46</v>
      </c>
      <c r="DB7" s="38">
        <v>83.93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19.670000000000002</v>
      </c>
      <c r="DJ7" s="38">
        <v>22.01</v>
      </c>
      <c r="DK7" s="38">
        <v>24.16</v>
      </c>
      <c r="DL7" s="38">
        <v>26.31</v>
      </c>
      <c r="DM7" s="38">
        <v>28.39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29" t="s">
        <v>59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2019-12-05T04:52:19Z</dcterms:created>
  <dcterms:modified xsi:type="dcterms:W3CDTF">2020-03-04T02:01:31Z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2020-02-19T06:29:03Z</vt:filetime>
  </property>
</Properties>
</file>