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8【法適用】漁業集落排水事業\"/>
    </mc:Choice>
  </mc:AlternateContent>
  <xr:revisionPtr revIDLastSave="0" documentId="13_ncr:1_{2CD2F9DF-6022-42BF-AEBF-FB19C0CAC5F2}" xr6:coauthVersionLast="45" xr6:coauthVersionMax="45" xr10:uidLastSave="{00000000-0000-0000-0000-000000000000}"/>
  <workbookProtection workbookAlgorithmName="SHA-512" workbookHashValue="37aP360Xl6oCfExqnvwI+zQzS7iBWoT9d9GU3woPM98eit3KyH/AL20KKG8Rbfp71fqyDPPayIie72tJK+34BA==" workbookSaltValue="aO+yuc4CY1aWDBOKMS08W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<sst xmlns="http://schemas.openxmlformats.org/spreadsheetml/2006/main" count="223" uniqueCount="110">
  <si>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</si>
  <si>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</si>
  <si>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</si>
  <si>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</si>
  <si>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</si>
  <si>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</si>
  <si>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</si>
  <si>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</si>
  <si>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</si>
  <si>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</si>
  <si>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</si>
  <si>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</si>
  <si>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</si>
  <si>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</si>
  <si>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</si>
  <si>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</si>
  <si>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</si>
  <si>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</si>
  <si>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</si>
  <si>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</si>
  <si>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</si>
  <si>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</si>
  <si>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</si>
  <si>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</si>
  <si>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</si>
  <si>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</si>
  <si>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</si>
  <si>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</si>
  <si>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</si>
  <si>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</si>
  <si>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</si>
  <si>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</si>
  <si>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</si>
  <si>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</si>
  <si>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</si>
  <si>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</si>
  <si>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</si>
  <si>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</si>
  <si>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</si>
  <si>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</si>
  <si>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</si>
  <si>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</si>
  <si>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</si>
  <si>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</si>
  <si>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</si>
  <si>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</si>
  <si>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</si>
  <si>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</si>
  <si>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</si>
  <si>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</si>
  <si>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</si>
  <si>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</si>
  <si>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</si>
  <si>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</si>
  <si>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</si>
  <si>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</si>
  <si>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</si>
  <si>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</si>
  <si>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</si>
  <si>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</si>
  <si>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</si>
  <si>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</si>
  <si>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</si>
  <si>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</si>
  <si>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</si>
  <si>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</si>
  <si>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</si>
  <si>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</si>
  <si>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</si>
  <si>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</si>
  <si>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</si>
  <si>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</si>
  <si>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</si>
  <si>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</si>
  <si>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</si>
  <si>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</si>
  <si>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</si>
  <si>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</si>
  <si>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</si>
  <si>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</si>
  <si>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</si>
  <si>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</si>
  <si>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</si>
  <si>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</si>
  <si>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</si>
  <si>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</si>
  <si>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</si>
  <si>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</si>
  <si>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</si>
  <si>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</si>
  <si>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</si>
  <si>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</si>
  <si>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</si>
  <si>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</si>
  <si>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</si>
  <si>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</si>
  <si>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</si>
  <si>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</si>
  <si>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</si>
  <si>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</si>
  <si>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</si>
  <si>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</si>
  <si>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</si>
  <si>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</si>
  <si>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</si>
  <si>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</si>
  <si>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</si>
  <si>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4"/>
  </si>
  <si>
    <t>　今後、処理施設の老朽化に伴う費用の増加に対応するため、更新費用の財源となる使用料の見直しや新たな更新計画の策定も含めた効率的な改革が必要となっています。
　また、本地域内においても農業集落排水事業と同様に、不明水増加が大きな問題となっています。その影響による維持管理経費の増加も顕著に表れているため、早急な原因の究明と整備を行う必要があります。なお、経営戦略については平成２８年度に策定済みです。</t>
    <phoneticPr fontId="4"/>
  </si>
  <si>
    <t>漁業集落排水事業は、漁業を営む集落の生活排水を対象に水質汚濁防止や水洗化の促進を行う下水道事業です。
・単年度の収支は黒字を維持しており、累積欠損金も発生していません。また、経常収支比率が100％をわずかに上回っており、比較的経営の健全性は保たれています。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t>
    <rPh sb="105" eb="106">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</si>
</sst>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8F-4242-A443-19F4F42F6F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2A8F-4242-A443-19F4F42F6F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43.57</c:v>
                </c:pt>
                <c:pt idx="1">
                  <c:v>41.95</c:v>
                </c:pt>
                <c:pt idx="2">
                  <c:v>41.2</c:v>
                </c:pt>
                <c:pt idx="3">
                  <c:v>47.19</c:v>
                </c:pt>
                <c:pt idx="4">
                  <c:v>48.06</c:v>
                </c:pt>
              </c:numCache>
            </c:numRef>
          </c:val>
          <c:extLst>
            <c:ext xmlns:c16="http://schemas.microsoft.com/office/drawing/2014/chart" uri="{C3380CC4-5D6E-409C-BE32-E72D297353CC}">
              <c16:uniqueId val="{00000000-828A-4D03-988D-77986B81F6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828A-4D03-988D-77986B81F6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90.86</c:v>
                </c:pt>
                <c:pt idx="1">
                  <c:v>90.99</c:v>
                </c:pt>
                <c:pt idx="2">
                  <c:v>92.69</c:v>
                </c:pt>
                <c:pt idx="3">
                  <c:v>96.02</c:v>
                </c:pt>
                <c:pt idx="4">
                  <c:v>96.37</c:v>
                </c:pt>
              </c:numCache>
            </c:numRef>
          </c:val>
          <c:extLst>
            <c:ext xmlns:c16="http://schemas.microsoft.com/office/drawing/2014/chart" uri="{C3380CC4-5D6E-409C-BE32-E72D297353CC}">
              <c16:uniqueId val="{00000000-60C3-477E-BCB0-E344EC5870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60C3-477E-BCB0-E344EC5870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100.05</c:v>
                </c:pt>
                <c:pt idx="1">
                  <c:v>100.1</c:v>
                </c:pt>
                <c:pt idx="2">
                  <c:v>100.05</c:v>
                </c:pt>
                <c:pt idx="3">
                  <c:v>99.98</c:v>
                </c:pt>
                <c:pt idx="4">
                  <c:v>100.03</c:v>
                </c:pt>
              </c:numCache>
            </c:numRef>
          </c:val>
          <c:extLst>
            <c:ext xmlns:c16="http://schemas.microsoft.com/office/drawing/2014/chart" uri="{C3380CC4-5D6E-409C-BE32-E72D297353CC}">
              <c16:uniqueId val="{00000000-53EA-430B-B570-BFA555C71C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99.08</c:v>
                </c:pt>
                <c:pt idx="1">
                  <c:v>97.28</c:v>
                </c:pt>
                <c:pt idx="2">
                  <c:v>98.49</c:v>
                </c:pt>
                <c:pt idx="3">
                  <c:v>99.09</c:v>
                </c:pt>
                <c:pt idx="4">
                  <c:v>101.36</c:v>
                </c:pt>
              </c:numCache>
            </c:numRef>
          </c:val>
          <c:smooth val="0"/>
          <c:extLst>
            <c:ext xmlns:c16="http://schemas.microsoft.com/office/drawing/2014/chart" uri="{C3380CC4-5D6E-409C-BE32-E72D297353CC}">
              <c16:uniqueId val="{00000001-53EA-430B-B570-BFA555C71C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30.61</c:v>
                </c:pt>
                <c:pt idx="1">
                  <c:v>33.69</c:v>
                </c:pt>
                <c:pt idx="2">
                  <c:v>36.58</c:v>
                </c:pt>
                <c:pt idx="3">
                  <c:v>39.28</c:v>
                </c:pt>
                <c:pt idx="4">
                  <c:v>41.96</c:v>
                </c:pt>
              </c:numCache>
            </c:numRef>
          </c:val>
          <c:extLst>
            <c:ext xmlns:c16="http://schemas.microsoft.com/office/drawing/2014/chart" uri="{C3380CC4-5D6E-409C-BE32-E72D297353CC}">
              <c16:uniqueId val="{00000000-2921-4332-A1EA-323E20493D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23.85</c:v>
                </c:pt>
                <c:pt idx="1">
                  <c:v>27.17</c:v>
                </c:pt>
                <c:pt idx="2">
                  <c:v>30.22</c:v>
                </c:pt>
                <c:pt idx="3">
                  <c:v>33.380000000000003</c:v>
                </c:pt>
                <c:pt idx="4">
                  <c:v>30.26</c:v>
                </c:pt>
              </c:numCache>
            </c:numRef>
          </c:val>
          <c:smooth val="0"/>
          <c:extLst>
            <c:ext xmlns:c16="http://schemas.microsoft.com/office/drawing/2014/chart" uri="{C3380CC4-5D6E-409C-BE32-E72D297353CC}">
              <c16:uniqueId val="{00000001-2921-4332-A1EA-323E20493D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6F-44D4-B271-E1C5398F3E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6F-44D4-B271-E1C5398F3E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37-4218-8D78-435CE909ED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221.59</c:v>
                </c:pt>
                <c:pt idx="1">
                  <c:v>244.06</c:v>
                </c:pt>
                <c:pt idx="2">
                  <c:v>294.57</c:v>
                </c:pt>
                <c:pt idx="3">
                  <c:v>295.20999999999998</c:v>
                </c:pt>
                <c:pt idx="4">
                  <c:v>221.05</c:v>
                </c:pt>
              </c:numCache>
            </c:numRef>
          </c:val>
          <c:smooth val="0"/>
          <c:extLst>
            <c:ext xmlns:c16="http://schemas.microsoft.com/office/drawing/2014/chart" uri="{C3380CC4-5D6E-409C-BE32-E72D297353CC}">
              <c16:uniqueId val="{00000001-9F37-4218-8D78-435CE909ED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82.87</c:v>
                </c:pt>
                <c:pt idx="1">
                  <c:v>80.510000000000005</c:v>
                </c:pt>
                <c:pt idx="2">
                  <c:v>80.34</c:v>
                </c:pt>
                <c:pt idx="3">
                  <c:v>83.2</c:v>
                </c:pt>
                <c:pt idx="4">
                  <c:v>88.2</c:v>
                </c:pt>
              </c:numCache>
            </c:numRef>
          </c:val>
          <c:extLst>
            <c:ext xmlns:c16="http://schemas.microsoft.com/office/drawing/2014/chart" uri="{C3380CC4-5D6E-409C-BE32-E72D297353CC}">
              <c16:uniqueId val="{00000000-417B-4FF8-963A-F03A29F318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56.86</c:v>
                </c:pt>
                <c:pt idx="1">
                  <c:v>57.91</c:v>
                </c:pt>
                <c:pt idx="2">
                  <c:v>94.41</c:v>
                </c:pt>
                <c:pt idx="3">
                  <c:v>90.89</c:v>
                </c:pt>
                <c:pt idx="4">
                  <c:v>80.95</c:v>
                </c:pt>
              </c:numCache>
            </c:numRef>
          </c:val>
          <c:smooth val="0"/>
          <c:extLst>
            <c:ext xmlns:c16="http://schemas.microsoft.com/office/drawing/2014/chart" uri="{C3380CC4-5D6E-409C-BE32-E72D297353CC}">
              <c16:uniqueId val="{00000001-417B-4FF8-963A-F03A29F318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1585.21</c:v>
                </c:pt>
                <c:pt idx="1">
                  <c:v>1557.43</c:v>
                </c:pt>
                <c:pt idx="2">
                  <c:v>1305.6199999999999</c:v>
                </c:pt>
                <c:pt idx="3">
                  <c:v>1219.4000000000001</c:v>
                </c:pt>
                <c:pt idx="4">
                  <c:v>1128.26</c:v>
                </c:pt>
              </c:numCache>
            </c:numRef>
          </c:val>
          <c:extLst>
            <c:ext xmlns:c16="http://schemas.microsoft.com/office/drawing/2014/chart" uri="{C3380CC4-5D6E-409C-BE32-E72D297353CC}">
              <c16:uniqueId val="{00000000-F3B5-4832-81FB-1E6FD2768E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F3B5-4832-81FB-1E6FD2768E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59.56</c:v>
                </c:pt>
                <c:pt idx="1">
                  <c:v>73.209999999999994</c:v>
                </c:pt>
                <c:pt idx="2">
                  <c:v>58.87</c:v>
                </c:pt>
                <c:pt idx="3">
                  <c:v>53.43</c:v>
                </c:pt>
                <c:pt idx="4">
                  <c:v>71.599999999999994</c:v>
                </c:pt>
              </c:numCache>
            </c:numRef>
          </c:val>
          <c:extLst>
            <c:ext xmlns:c16="http://schemas.microsoft.com/office/drawing/2014/chart" uri="{C3380CC4-5D6E-409C-BE32-E72D297353CC}">
              <c16:uniqueId val="{00000000-54BF-455B-B97B-801735C709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54BF-455B-B97B-801735C709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212.69</c:v>
                </c:pt>
                <c:pt idx="1">
                  <c:v>172.24</c:v>
                </c:pt>
                <c:pt idx="2">
                  <c:v>214.61</c:v>
                </c:pt>
                <c:pt idx="3">
                  <c:v>236.37</c:v>
                </c:pt>
                <c:pt idx="4">
                  <c:v>175.95</c:v>
                </c:pt>
              </c:numCache>
            </c:numRef>
          </c:val>
          <c:extLst>
            <c:ext xmlns:c16="http://schemas.microsoft.com/office/drawing/2014/chart" uri="{C3380CC4-5D6E-409C-BE32-E72D297353CC}">
              <c16:uniqueId val="{00000000-D322-449B-A5F6-64D1765784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D322-449B-A5F6-64D1765784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延岡市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62">
        <f>データ!S6</f>
        <v>123483</v>
      </c>
      <c r="AM8" s="62"/>
      <c r="AN8" s="62"/>
      <c r="AO8" s="62"/>
      <c r="AP8" s="62"/>
      <c r="AQ8" s="62"/>
      <c r="AR8" s="62"/>
      <c r="AS8" s="62"/>
      <c r="AT8" s="61">
        <f>データ!T6</f>
        <v>868.02</v>
      </c>
      <c r="AU8" s="61"/>
      <c r="AV8" s="61"/>
      <c r="AW8" s="61"/>
      <c r="AX8" s="61"/>
      <c r="AY8" s="61"/>
      <c r="AZ8" s="61"/>
      <c r="BA8" s="61"/>
      <c r="BB8" s="61">
        <f>データ!U6</f>
        <v>142.26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f>データ!O6</f>
        <v>74.099999999999994</v>
      </c>
      <c r="J10" s="61"/>
      <c r="K10" s="61"/>
      <c r="L10" s="61"/>
      <c r="M10" s="61"/>
      <c r="N10" s="61"/>
      <c r="O10" s="61"/>
      <c r="P10" s="61">
        <f>データ!P6</f>
        <v>1.1200000000000001</v>
      </c>
      <c r="Q10" s="61"/>
      <c r="R10" s="61"/>
      <c r="S10" s="61"/>
      <c r="T10" s="61"/>
      <c r="U10" s="61"/>
      <c r="V10" s="61"/>
      <c r="W10" s="61">
        <f>データ!Q6</f>
        <v>100</v>
      </c>
      <c r="X10" s="61"/>
      <c r="Y10" s="61"/>
      <c r="Z10" s="61"/>
      <c r="AA10" s="61"/>
      <c r="AB10" s="61"/>
      <c r="AC10" s="61"/>
      <c r="AD10" s="62">
        <f>データ!R6</f>
        <v>2571</v>
      </c>
      <c r="AE10" s="62"/>
      <c r="AF10" s="62"/>
      <c r="AG10" s="62"/>
      <c r="AH10" s="62"/>
      <c r="AI10" s="62"/>
      <c r="AJ10" s="62"/>
      <c r="AK10" s="2"/>
      <c r="AL10" s="62">
        <f>データ!V6</f>
        <v>1376</v>
      </c>
      <c r="AM10" s="62"/>
      <c r="AN10" s="62"/>
      <c r="AO10" s="62"/>
      <c r="AP10" s="62"/>
      <c r="AQ10" s="62"/>
      <c r="AR10" s="62"/>
      <c r="AS10" s="62"/>
      <c r="AT10" s="61">
        <f>データ!W6</f>
        <v>0.49</v>
      </c>
      <c r="AU10" s="61"/>
      <c r="AV10" s="61"/>
      <c r="AW10" s="61"/>
      <c r="AX10" s="61"/>
      <c r="AY10" s="61"/>
      <c r="AZ10" s="61"/>
      <c r="BA10" s="61"/>
      <c r="BB10" s="61">
        <f>データ!X6</f>
        <v>2808.16</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107</v>
      </c>
      <c r="BM47" s="90"/>
      <c r="BN47" s="90"/>
      <c r="BO47" s="90"/>
      <c r="BP47" s="90"/>
      <c r="BQ47" s="90"/>
      <c r="BR47" s="90"/>
      <c r="BS47" s="90"/>
      <c r="BT47" s="90"/>
      <c r="BU47" s="90"/>
      <c r="BV47" s="90"/>
      <c r="BW47" s="90"/>
      <c r="BX47" s="90"/>
      <c r="BY47" s="90"/>
      <c r="BZ47" s="9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9"/>
      <c r="BM60" s="90"/>
      <c r="BN60" s="90"/>
      <c r="BO60" s="90"/>
      <c r="BP60" s="90"/>
      <c r="BQ60" s="90"/>
      <c r="BR60" s="90"/>
      <c r="BS60" s="90"/>
      <c r="BT60" s="90"/>
      <c r="BU60" s="90"/>
      <c r="BV60" s="90"/>
      <c r="BW60" s="90"/>
      <c r="BX60" s="90"/>
      <c r="BY60" s="90"/>
      <c r="BZ60" s="9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9"/>
      <c r="BM61" s="90"/>
      <c r="BN61" s="90"/>
      <c r="BO61" s="90"/>
      <c r="BP61" s="90"/>
      <c r="BQ61" s="90"/>
      <c r="BR61" s="90"/>
      <c r="BS61" s="90"/>
      <c r="BT61" s="90"/>
      <c r="BU61" s="90"/>
      <c r="BV61" s="90"/>
      <c r="BW61" s="90"/>
      <c r="BX61" s="90"/>
      <c r="BY61" s="90"/>
      <c r="BZ61" s="9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108</v>
      </c>
      <c r="BM66" s="90"/>
      <c r="BN66" s="90"/>
      <c r="BO66" s="90"/>
      <c r="BP66" s="90"/>
      <c r="BQ66" s="90"/>
      <c r="BR66" s="90"/>
      <c r="BS66" s="90"/>
      <c r="BT66" s="90"/>
      <c r="BU66" s="90"/>
      <c r="BV66" s="90"/>
      <c r="BW66" s="90"/>
      <c r="BX66" s="90"/>
      <c r="BY66" s="90"/>
      <c r="BZ66" s="9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tg+HWB4sCUW7NCvkBUo2KX/CZbAOT2Q+qlJb9RFckZAYpSoz0JRWyiWRMny6hoLZ7Nfrtekq7OZwLfz7KtCCjA==" saltValue="GV4RWfAUrYmVm21yOXM7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28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54</v>
      </c>
      <c r="B4" s="30"/>
      <c r="C4" s="30"/>
      <c r="D4" s="30"/>
      <c r="E4" s="30"/>
      <c r="F4" s="30"/>
      <c r="G4" s="30"/>
      <c r="H4" s="73"/>
      <c r="I4" s="74"/>
      <c r="J4" s="74"/>
      <c r="K4" s="74"/>
      <c r="L4" s="74"/>
      <c r="M4" s="74"/>
      <c r="N4" s="74"/>
      <c r="O4" s="74"/>
      <c r="P4" s="74"/>
      <c r="Q4" s="74"/>
      <c r="R4" s="74"/>
      <c r="S4" s="74"/>
      <c r="T4" s="74"/>
      <c r="U4" s="74"/>
      <c r="V4" s="74"/>
      <c r="W4" s="74"/>
      <c r="X4" s="75"/>
      <c r="Y4" s="69" t="s">
        <v>55</v>
      </c>
      <c r="Z4" s="69"/>
      <c r="AA4" s="69"/>
      <c r="AB4" s="69"/>
      <c r="AC4" s="69"/>
      <c r="AD4" s="69"/>
      <c r="AE4" s="69"/>
      <c r="AF4" s="69"/>
      <c r="AG4" s="69"/>
      <c r="AH4" s="69"/>
      <c r="AI4" s="69"/>
      <c r="AJ4" s="69" t="s">
        <v>56</v>
      </c>
      <c r="AK4" s="69"/>
      <c r="AL4" s="69"/>
      <c r="AM4" s="69"/>
      <c r="AN4" s="69"/>
      <c r="AO4" s="69"/>
      <c r="AP4" s="69"/>
      <c r="AQ4" s="69"/>
      <c r="AR4" s="69"/>
      <c r="AS4" s="69"/>
      <c r="AT4" s="69"/>
      <c r="AU4" s="69" t="s">
        <v>57</v>
      </c>
      <c r="AV4" s="69"/>
      <c r="AW4" s="69"/>
      <c r="AX4" s="69"/>
      <c r="AY4" s="69"/>
      <c r="AZ4" s="69"/>
      <c r="BA4" s="69"/>
      <c r="BB4" s="69"/>
      <c r="BC4" s="69"/>
      <c r="BD4" s="69"/>
      <c r="BE4" s="69"/>
      <c r="BF4" s="69" t="s">
        <v>58</v>
      </c>
      <c r="BG4" s="69"/>
      <c r="BH4" s="69"/>
      <c r="BI4" s="69"/>
      <c r="BJ4" s="69"/>
      <c r="BK4" s="69"/>
      <c r="BL4" s="69"/>
      <c r="BM4" s="69"/>
      <c r="BN4" s="69"/>
      <c r="BO4" s="69"/>
      <c r="BP4" s="69"/>
      <c r="BQ4" s="69" t="s">
        <v>59</v>
      </c>
      <c r="BR4" s="69"/>
      <c r="BS4" s="69"/>
      <c r="BT4" s="69"/>
      <c r="BU4" s="69"/>
      <c r="BV4" s="69"/>
      <c r="BW4" s="69"/>
      <c r="BX4" s="69"/>
      <c r="BY4" s="69"/>
      <c r="BZ4" s="69"/>
      <c r="CA4" s="69"/>
      <c r="CB4" s="69" t="s">
        <v>60</v>
      </c>
      <c r="CC4" s="69"/>
      <c r="CD4" s="69"/>
      <c r="CE4" s="69"/>
      <c r="CF4" s="69"/>
      <c r="CG4" s="69"/>
      <c r="CH4" s="69"/>
      <c r="CI4" s="69"/>
      <c r="CJ4" s="69"/>
      <c r="CK4" s="69"/>
      <c r="CL4" s="69"/>
      <c r="CM4" s="69" t="s">
        <v>61</v>
      </c>
      <c r="CN4" s="69"/>
      <c r="CO4" s="69"/>
      <c r="CP4" s="69"/>
      <c r="CQ4" s="69"/>
      <c r="CR4" s="69"/>
      <c r="CS4" s="69"/>
      <c r="CT4" s="69"/>
      <c r="CU4" s="69"/>
      <c r="CV4" s="69"/>
      <c r="CW4" s="69"/>
      <c r="CX4" s="69" t="s">
        <v>62</v>
      </c>
      <c r="CY4" s="69"/>
      <c r="CZ4" s="69"/>
      <c r="DA4" s="69"/>
      <c r="DB4" s="69"/>
      <c r="DC4" s="69"/>
      <c r="DD4" s="69"/>
      <c r="DE4" s="69"/>
      <c r="DF4" s="69"/>
      <c r="DG4" s="69"/>
      <c r="DH4" s="69"/>
      <c r="DI4" s="69" t="s">
        <v>63</v>
      </c>
      <c r="DJ4" s="69"/>
      <c r="DK4" s="69"/>
      <c r="DL4" s="69"/>
      <c r="DM4" s="69"/>
      <c r="DN4" s="69"/>
      <c r="DO4" s="69"/>
      <c r="DP4" s="69"/>
      <c r="DQ4" s="69"/>
      <c r="DR4" s="69"/>
      <c r="DS4" s="69"/>
      <c r="DT4" s="69" t="s">
        <v>64</v>
      </c>
      <c r="DU4" s="69"/>
      <c r="DV4" s="69"/>
      <c r="DW4" s="69"/>
      <c r="DX4" s="69"/>
      <c r="DY4" s="69"/>
      <c r="DZ4" s="69"/>
      <c r="EA4" s="69"/>
      <c r="EB4" s="69"/>
      <c r="EC4" s="69"/>
      <c r="ED4" s="69"/>
      <c r="EE4" s="69" t="s">
        <v>65</v>
      </c>
      <c r="EF4" s="69"/>
      <c r="EG4" s="69"/>
      <c r="EH4" s="69"/>
      <c r="EI4" s="69"/>
      <c r="EJ4" s="69"/>
      <c r="EK4" s="69"/>
      <c r="EL4" s="69"/>
      <c r="EM4" s="69"/>
      <c r="EN4" s="69"/>
      <c r="EO4" s="69"/>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2018</v>
      </c>
      <c r="C6" s="33">
        <f t="shared" ref="C6:X6" si="3">C7</f>
        <v>452033</v>
      </c>
      <c r="D6" s="33">
        <f t="shared" si="3"/>
        <v>46</v>
      </c>
      <c r="E6" s="33">
        <f t="shared" si="3"/>
        <v>17</v>
      </c>
      <c r="F6" s="33">
        <f t="shared" si="3"/>
        <v>6</v>
      </c>
      <c r="G6" s="33">
        <f t="shared" si="3"/>
        <v>0</v>
      </c>
      <c r="H6" s="33" t="str">
        <f t="shared" si="3"/>
        <v>宮崎県　延岡市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74.099999999999994</v>
      </c>
      <c r="P6" s="34">
        <f t="shared" si="3"/>
        <v>1.1200000000000001</v>
      </c>
      <c r="Q6" s="34">
        <f t="shared" si="3"/>
        <v>100</v>
      </c>
      <c r="R6" s="34">
        <f t="shared" si="3"/>
        <v>2571</v>
      </c>
      <c r="S6" s="34">
        <f t="shared" si="3"/>
        <v>123483</v>
      </c>
      <c r="T6" s="34">
        <f t="shared" si="3"/>
        <v>868.02</v>
      </c>
      <c r="U6" s="34">
        <f t="shared" si="3"/>
        <v>142.26</v>
      </c>
      <c r="V6" s="34">
        <f t="shared" si="3"/>
        <v>1376</v>
      </c>
      <c r="W6" s="34">
        <f t="shared" si="3"/>
        <v>0.49</v>
      </c>
      <c r="X6" s="34">
        <f t="shared" si="3"/>
        <v>2808.16</v>
      </c>
      <c r="Y6" s="35">
        <f>IF(Y7="",NA(),Y7)</f>
        <v>100.05</v>
      </c>
      <c r="Z6" s="35">
        <f t="shared" ref="Z6:AH6" si="4">IF(Z7="",NA(),Z7)</f>
        <v>100.1</v>
      </c>
      <c r="AA6" s="35">
        <f t="shared" si="4"/>
        <v>100.05</v>
      </c>
      <c r="AB6" s="35">
        <f t="shared" si="4"/>
        <v>99.98</v>
      </c>
      <c r="AC6" s="35">
        <f t="shared" si="4"/>
        <v>100.03</v>
      </c>
      <c r="AD6" s="35">
        <f t="shared" si="4"/>
        <v>99.08</v>
      </c>
      <c r="AE6" s="35">
        <f t="shared" si="4"/>
        <v>97.28</v>
      </c>
      <c r="AF6" s="35">
        <f t="shared" si="4"/>
        <v>98.49</v>
      </c>
      <c r="AG6" s="35">
        <f t="shared" si="4"/>
        <v>99.09</v>
      </c>
      <c r="AH6" s="35">
        <f t="shared" si="4"/>
        <v>101.36</v>
      </c>
      <c r="AI6" s="34" t="str">
        <f>IF(AI7="","",IF(AI7="-","【-】","【"&amp;SUBSTITUTE(TEXT(AI7,"#,##0.00"),"-","△")&amp;"】"))</f>
        <v>【101.27】</v>
      </c>
      <c r="AJ6" s="34">
        <f>IF(AJ7="",NA(),AJ7)</f>
        <v>0</v>
      </c>
      <c r="AK6" s="34">
        <f t="shared" ref="AK6:AS6" si="5">IF(AK7="",NA(),AK7)</f>
        <v>0</v>
      </c>
      <c r="AL6" s="34">
        <f t="shared" si="5"/>
        <v>0</v>
      </c>
      <c r="AM6" s="34">
        <f t="shared" si="5"/>
        <v>0</v>
      </c>
      <c r="AN6" s="34">
        <f t="shared" si="5"/>
        <v>0</v>
      </c>
      <c r="AO6" s="35">
        <f t="shared" si="5"/>
        <v>221.59</v>
      </c>
      <c r="AP6" s="35">
        <f t="shared" si="5"/>
        <v>244.06</v>
      </c>
      <c r="AQ6" s="35">
        <f t="shared" si="5"/>
        <v>294.57</v>
      </c>
      <c r="AR6" s="35">
        <f t="shared" si="5"/>
        <v>295.20999999999998</v>
      </c>
      <c r="AS6" s="35">
        <f t="shared" si="5"/>
        <v>221.05</v>
      </c>
      <c r="AT6" s="34" t="str">
        <f>IF(AT7="","",IF(AT7="-","【-】","【"&amp;SUBSTITUTE(TEXT(AT7,"#,##0.00"),"-","△")&amp;"】"))</f>
        <v>【101.38】</v>
      </c>
      <c r="AU6" s="35">
        <f>IF(AU7="",NA(),AU7)</f>
        <v>82.87</v>
      </c>
      <c r="AV6" s="35">
        <f t="shared" ref="AV6:BD6" si="6">IF(AV7="",NA(),AV7)</f>
        <v>80.510000000000005</v>
      </c>
      <c r="AW6" s="35">
        <f t="shared" si="6"/>
        <v>80.34</v>
      </c>
      <c r="AX6" s="35">
        <f t="shared" si="6"/>
        <v>83.2</v>
      </c>
      <c r="AY6" s="35">
        <f t="shared" si="6"/>
        <v>88.2</v>
      </c>
      <c r="AZ6" s="35">
        <f t="shared" si="6"/>
        <v>56.86</v>
      </c>
      <c r="BA6" s="35">
        <f t="shared" si="6"/>
        <v>57.91</v>
      </c>
      <c r="BB6" s="35">
        <f t="shared" si="6"/>
        <v>94.41</v>
      </c>
      <c r="BC6" s="35">
        <f t="shared" si="6"/>
        <v>90.89</v>
      </c>
      <c r="BD6" s="35">
        <f t="shared" si="6"/>
        <v>80.95</v>
      </c>
      <c r="BE6" s="34" t="str">
        <f>IF(BE7="","",IF(BE7="-","【-】","【"&amp;SUBSTITUTE(TEXT(BE7,"#,##0.00"),"-","△")&amp;"】"))</f>
        <v>【65.72】</v>
      </c>
      <c r="BF6" s="35">
        <f>IF(BF7="",NA(),BF7)</f>
        <v>1585.21</v>
      </c>
      <c r="BG6" s="35">
        <f t="shared" ref="BG6:BO6" si="7">IF(BG7="",NA(),BG7)</f>
        <v>1557.43</v>
      </c>
      <c r="BH6" s="35">
        <f t="shared" si="7"/>
        <v>1305.6199999999999</v>
      </c>
      <c r="BI6" s="35">
        <f t="shared" si="7"/>
        <v>1219.4000000000001</v>
      </c>
      <c r="BJ6" s="35">
        <f t="shared" si="7"/>
        <v>1128.26</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59.56</v>
      </c>
      <c r="BR6" s="35">
        <f t="shared" ref="BR6:BZ6" si="8">IF(BR7="",NA(),BR7)</f>
        <v>73.209999999999994</v>
      </c>
      <c r="BS6" s="35">
        <f t="shared" si="8"/>
        <v>58.87</v>
      </c>
      <c r="BT6" s="35">
        <f t="shared" si="8"/>
        <v>53.43</v>
      </c>
      <c r="BU6" s="35">
        <f t="shared" si="8"/>
        <v>71.599999999999994</v>
      </c>
      <c r="BV6" s="35">
        <f t="shared" si="8"/>
        <v>43.66</v>
      </c>
      <c r="BW6" s="35">
        <f t="shared" si="8"/>
        <v>43.13</v>
      </c>
      <c r="BX6" s="35">
        <f t="shared" si="8"/>
        <v>46.26</v>
      </c>
      <c r="BY6" s="35">
        <f t="shared" si="8"/>
        <v>45.81</v>
      </c>
      <c r="BZ6" s="35">
        <f t="shared" si="8"/>
        <v>43.43</v>
      </c>
      <c r="CA6" s="34" t="str">
        <f>IF(CA7="","",IF(CA7="-","【-】","【"&amp;SUBSTITUTE(TEXT(CA7,"#,##0.00"),"-","△")&amp;"】"))</f>
        <v>【45.14】</v>
      </c>
      <c r="CB6" s="35">
        <f>IF(CB7="",NA(),CB7)</f>
        <v>212.69</v>
      </c>
      <c r="CC6" s="35">
        <f t="shared" ref="CC6:CK6" si="9">IF(CC7="",NA(),CC7)</f>
        <v>172.24</v>
      </c>
      <c r="CD6" s="35">
        <f t="shared" si="9"/>
        <v>214.61</v>
      </c>
      <c r="CE6" s="35">
        <f t="shared" si="9"/>
        <v>236.37</v>
      </c>
      <c r="CF6" s="35">
        <f t="shared" si="9"/>
        <v>175.95</v>
      </c>
      <c r="CG6" s="35">
        <f t="shared" si="9"/>
        <v>382.09</v>
      </c>
      <c r="CH6" s="35">
        <f t="shared" si="9"/>
        <v>392.03</v>
      </c>
      <c r="CI6" s="35">
        <f t="shared" si="9"/>
        <v>376.4</v>
      </c>
      <c r="CJ6" s="35">
        <f t="shared" si="9"/>
        <v>383.92</v>
      </c>
      <c r="CK6" s="35">
        <f t="shared" si="9"/>
        <v>400.44</v>
      </c>
      <c r="CL6" s="34" t="str">
        <f>IF(CL7="","",IF(CL7="-","【-】","【"&amp;SUBSTITUTE(TEXT(CL7,"#,##0.00"),"-","△")&amp;"】"))</f>
        <v>【377.19】</v>
      </c>
      <c r="CM6" s="35">
        <f>IF(CM7="",NA(),CM7)</f>
        <v>43.57</v>
      </c>
      <c r="CN6" s="35">
        <f t="shared" ref="CN6:CV6" si="10">IF(CN7="",NA(),CN7)</f>
        <v>41.95</v>
      </c>
      <c r="CO6" s="35">
        <f t="shared" si="10"/>
        <v>41.2</v>
      </c>
      <c r="CP6" s="35">
        <f t="shared" si="10"/>
        <v>47.19</v>
      </c>
      <c r="CQ6" s="35">
        <f t="shared" si="10"/>
        <v>48.06</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90.86</v>
      </c>
      <c r="CY6" s="35">
        <f t="shared" ref="CY6:DG6" si="11">IF(CY7="",NA(),CY7)</f>
        <v>90.99</v>
      </c>
      <c r="CZ6" s="35">
        <f t="shared" si="11"/>
        <v>92.69</v>
      </c>
      <c r="DA6" s="35">
        <f t="shared" si="11"/>
        <v>96.02</v>
      </c>
      <c r="DB6" s="35">
        <f t="shared" si="11"/>
        <v>96.37</v>
      </c>
      <c r="DC6" s="35">
        <f t="shared" si="11"/>
        <v>83.95</v>
      </c>
      <c r="DD6" s="35">
        <f t="shared" si="11"/>
        <v>82.92</v>
      </c>
      <c r="DE6" s="35">
        <f t="shared" si="11"/>
        <v>79.989999999999995</v>
      </c>
      <c r="DF6" s="35">
        <f t="shared" si="11"/>
        <v>79.98</v>
      </c>
      <c r="DG6" s="35">
        <f t="shared" si="11"/>
        <v>80.8</v>
      </c>
      <c r="DH6" s="34" t="str">
        <f>IF(DH7="","",IF(DH7="-","【-】","【"&amp;SUBSTITUTE(TEXT(DH7,"#,##0.00"),"-","△")&amp;"】"))</f>
        <v>【80.08】</v>
      </c>
      <c r="DI6" s="35">
        <f>IF(DI7="",NA(),DI7)</f>
        <v>30.61</v>
      </c>
      <c r="DJ6" s="35">
        <f t="shared" ref="DJ6:DR6" si="12">IF(DJ7="",NA(),DJ7)</f>
        <v>33.69</v>
      </c>
      <c r="DK6" s="35">
        <f t="shared" si="12"/>
        <v>36.58</v>
      </c>
      <c r="DL6" s="35">
        <f t="shared" si="12"/>
        <v>39.28</v>
      </c>
      <c r="DM6" s="35">
        <f t="shared" si="12"/>
        <v>41.96</v>
      </c>
      <c r="DN6" s="35">
        <f t="shared" si="12"/>
        <v>23.85</v>
      </c>
      <c r="DO6" s="35">
        <f t="shared" si="12"/>
        <v>27.17</v>
      </c>
      <c r="DP6" s="35">
        <f t="shared" si="12"/>
        <v>30.22</v>
      </c>
      <c r="DQ6" s="35">
        <f t="shared" si="12"/>
        <v>33.380000000000003</v>
      </c>
      <c r="DR6" s="35">
        <f t="shared" si="12"/>
        <v>30.26</v>
      </c>
      <c r="DS6" s="34" t="str">
        <f>IF(DS7="","",IF(DS7="-","【-】","【"&amp;SUBSTITUTE(TEXT(DS7,"#,##0.00"),"-","△")&amp;"】"))</f>
        <v>【27.36】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8" s="36" customFormat="1" x14ac:dyDescent="0.2">
      <c r="A7" s="28"/>
      <c r="B7" s="37">
        <v>2018</v>
      </c>
      <c r="C7" s="37">
        <v>452033</v>
      </c>
      <c r="D7" s="37">
        <v>46</v>
      </c>
      <c r="E7" s="37">
        <v>17</v>
      </c>
      <c r="F7" s="37">
        <v>6</v>
      </c>
      <c r="G7" s="37">
        <v>0</v>
      </c>
      <c r="H7" s="37" t="s">
        <v>95</v>
      </c>
      <c r="I7" s="37" t="s">
        <v>96</v>
      </c>
      <c r="J7" s="37" t="s">
        <v>97</v>
      </c>
      <c r="K7" s="37" t="s">
        <v>98</v>
      </c>
      <c r="L7" s="37" t="s">
        <v>99</v>
      </c>
      <c r="M7" s="37" t="s">
        <v>100</v>
      </c>
      <c r="N7" s="38" t="s">
        <v>101</v>
      </c>
      <c r="O7" s="38">
        <v>74.099999999999994</v>
      </c>
      <c r="P7" s="38">
        <v>1.1200000000000001</v>
      </c>
      <c r="Q7" s="38">
        <v>100</v>
      </c>
      <c r="R7" s="38">
        <v>2571</v>
      </c>
      <c r="S7" s="38">
        <v>123483</v>
      </c>
      <c r="T7" s="38">
        <v>868.02</v>
      </c>
      <c r="U7" s="38">
        <v>142.26</v>
      </c>
      <c r="V7" s="38">
        <v>1376</v>
      </c>
      <c r="W7" s="38">
        <v>0.49</v>
      </c>
      <c r="X7" s="38">
        <v>2808.16</v>
      </c>
      <c r="Y7" s="38">
        <v>100.05</v>
      </c>
      <c r="Z7" s="38">
        <v>100.1</v>
      </c>
      <c r="AA7" s="38">
        <v>100.05</v>
      </c>
      <c r="AB7" s="38">
        <v>99.98</v>
      </c>
      <c r="AC7" s="38">
        <v>100.03</v>
      </c>
      <c r="AD7" s="38">
        <v>99.08</v>
      </c>
      <c r="AE7" s="38">
        <v>97.28</v>
      </c>
      <c r="AF7" s="38">
        <v>98.49</v>
      </c>
      <c r="AG7" s="38">
        <v>99.09</v>
      </c>
      <c r="AH7" s="38">
        <v>101.36</v>
      </c>
      <c r="AI7" s="38">
        <v>101.27</v>
      </c>
      <c r="AJ7" s="38">
        <v>0</v>
      </c>
      <c r="AK7" s="38">
        <v>0</v>
      </c>
      <c r="AL7" s="38">
        <v>0</v>
      </c>
      <c r="AM7" s="38">
        <v>0</v>
      </c>
      <c r="AN7" s="38">
        <v>0</v>
      </c>
      <c r="AO7" s="38">
        <v>221.59</v>
      </c>
      <c r="AP7" s="38">
        <v>244.06</v>
      </c>
      <c r="AQ7" s="38">
        <v>294.57</v>
      </c>
      <c r="AR7" s="38">
        <v>295.20999999999998</v>
      </c>
      <c r="AS7" s="38">
        <v>221.05</v>
      </c>
      <c r="AT7" s="38">
        <v>101.38</v>
      </c>
      <c r="AU7" s="38">
        <v>82.87</v>
      </c>
      <c r="AV7" s="38">
        <v>80.510000000000005</v>
      </c>
      <c r="AW7" s="38">
        <v>80.34</v>
      </c>
      <c r="AX7" s="38">
        <v>83.2</v>
      </c>
      <c r="AY7" s="38">
        <v>88.2</v>
      </c>
      <c r="AZ7" s="38">
        <v>56.86</v>
      </c>
      <c r="BA7" s="38">
        <v>57.91</v>
      </c>
      <c r="BB7" s="38">
        <v>94.41</v>
      </c>
      <c r="BC7" s="38">
        <v>90.89</v>
      </c>
      <c r="BD7" s="38">
        <v>80.95</v>
      </c>
      <c r="BE7" s="38">
        <v>65.72</v>
      </c>
      <c r="BF7" s="38">
        <v>1585.21</v>
      </c>
      <c r="BG7" s="38">
        <v>1557.43</v>
      </c>
      <c r="BH7" s="38">
        <v>1305.6199999999999</v>
      </c>
      <c r="BI7" s="38">
        <v>1219.4000000000001</v>
      </c>
      <c r="BJ7" s="38">
        <v>1128.26</v>
      </c>
      <c r="BK7" s="38">
        <v>830.5</v>
      </c>
      <c r="BL7" s="38">
        <v>1029.24</v>
      </c>
      <c r="BM7" s="38">
        <v>1063.93</v>
      </c>
      <c r="BN7" s="38">
        <v>1060.8599999999999</v>
      </c>
      <c r="BO7" s="38">
        <v>1006.65</v>
      </c>
      <c r="BP7" s="38">
        <v>973.2</v>
      </c>
      <c r="BQ7" s="38">
        <v>59.56</v>
      </c>
      <c r="BR7" s="38">
        <v>73.209999999999994</v>
      </c>
      <c r="BS7" s="38">
        <v>58.87</v>
      </c>
      <c r="BT7" s="38">
        <v>53.43</v>
      </c>
      <c r="BU7" s="38">
        <v>71.599999999999994</v>
      </c>
      <c r="BV7" s="38">
        <v>43.66</v>
      </c>
      <c r="BW7" s="38">
        <v>43.13</v>
      </c>
      <c r="BX7" s="38">
        <v>46.26</v>
      </c>
      <c r="BY7" s="38">
        <v>45.81</v>
      </c>
      <c r="BZ7" s="38">
        <v>43.43</v>
      </c>
      <c r="CA7" s="38">
        <v>45.14</v>
      </c>
      <c r="CB7" s="38">
        <v>212.69</v>
      </c>
      <c r="CC7" s="38">
        <v>172.24</v>
      </c>
      <c r="CD7" s="38">
        <v>214.61</v>
      </c>
      <c r="CE7" s="38">
        <v>236.37</v>
      </c>
      <c r="CF7" s="38">
        <v>175.95</v>
      </c>
      <c r="CG7" s="38">
        <v>382.09</v>
      </c>
      <c r="CH7" s="38">
        <v>392.03</v>
      </c>
      <c r="CI7" s="38">
        <v>376.4</v>
      </c>
      <c r="CJ7" s="38">
        <v>383.92</v>
      </c>
      <c r="CK7" s="38">
        <v>400.44</v>
      </c>
      <c r="CL7" s="38">
        <v>377.19</v>
      </c>
      <c r="CM7" s="38">
        <v>43.57</v>
      </c>
      <c r="CN7" s="38">
        <v>41.95</v>
      </c>
      <c r="CO7" s="38">
        <v>41.2</v>
      </c>
      <c r="CP7" s="38">
        <v>47.19</v>
      </c>
      <c r="CQ7" s="38">
        <v>48.06</v>
      </c>
      <c r="CR7" s="38">
        <v>39.68</v>
      </c>
      <c r="CS7" s="38">
        <v>35.64</v>
      </c>
      <c r="CT7" s="38">
        <v>33.729999999999997</v>
      </c>
      <c r="CU7" s="38">
        <v>33.21</v>
      </c>
      <c r="CV7" s="38">
        <v>32.229999999999997</v>
      </c>
      <c r="CW7" s="38">
        <v>33.69</v>
      </c>
      <c r="CX7" s="38">
        <v>90.86</v>
      </c>
      <c r="CY7" s="38">
        <v>90.99</v>
      </c>
      <c r="CZ7" s="38">
        <v>92.69</v>
      </c>
      <c r="DA7" s="38">
        <v>96.02</v>
      </c>
      <c r="DB7" s="38">
        <v>96.37</v>
      </c>
      <c r="DC7" s="38">
        <v>83.95</v>
      </c>
      <c r="DD7" s="38">
        <v>82.92</v>
      </c>
      <c r="DE7" s="38">
        <v>79.989999999999995</v>
      </c>
      <c r="DF7" s="38">
        <v>79.98</v>
      </c>
      <c r="DG7" s="38">
        <v>80.8</v>
      </c>
      <c r="DH7" s="38">
        <v>80.08</v>
      </c>
      <c r="DI7" s="38">
        <v>30.61</v>
      </c>
      <c r="DJ7" s="38">
        <v>33.69</v>
      </c>
      <c r="DK7" s="38">
        <v>36.58</v>
      </c>
      <c r="DL7" s="38">
        <v>39.28</v>
      </c>
      <c r="DM7" s="38">
        <v>41.96</v>
      </c>
      <c r="DN7" s="38">
        <v>23.85</v>
      </c>
      <c r="DO7" s="38">
        <v>27.17</v>
      </c>
      <c r="DP7" s="38">
        <v>30.22</v>
      </c>
      <c r="DQ7" s="38">
        <v>33.380000000000003</v>
      </c>
      <c r="DR7" s="38">
        <v>30.26</v>
      </c>
      <c r="DS7" s="38">
        <v>27.36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0.18</v>
      </c>
      <c r="EL7" s="38">
        <v>0.01</v>
      </c>
      <c r="EM7" s="38">
        <v>0.09</v>
      </c>
      <c r="EN7" s="38">
        <v>0.02</v>
      </c>
      <c r="EO7" s="38">
        <v>0.04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2019-12-05T04:56:22Z</dcterms:created>
  <dcterms:modified xsi:type="dcterms:W3CDTF">2020-03-04T02:05:52Z</dcterms:modified>
  <cp:category/>
</cp:coreProperties>
</file>