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22A0F573-726E-438D-B4F9-68B2339E4D95}" xr6:coauthVersionLast="45" xr6:coauthVersionMax="45" xr10:uidLastSave="{00000000-0000-0000-0000-000000000000}"/>
  <workbookProtection workbookAlgorithmName="SHA-512" workbookHashValue="6r3gJGNG67EuVhjqG2oFKJBz0nD1bVKqhttG/wvGJJIMChL5RLUzuHRQ2U1Gr6nUGEESHsbFkJ5esLZB3fdw/A==" workbookSaltValue="8hMYhbbkYC+B5iFax6Uj7w=="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<sst xmlns="http://schemas.openxmlformats.org/spreadsheetml/2006/main" count="225" uniqueCount="112">
  <si>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</si>
  <si>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</si>
  <si>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</si>
  <si>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</si>
  <si>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</si>
  <si>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</si>
  <si>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</si>
  <si>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</si>
  <si>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</si>
  <si>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</si>
  <si>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</si>
  <si>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</si>
  <si>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</si>
  <si>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</si>
  <si>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</si>
  <si>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</si>
  <si>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</si>
  <si>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</si>
  <si>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</si>
  <si>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</si>
  <si>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</si>
  <si>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</si>
  <si>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</si>
  <si>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</si>
  <si>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</si>
  <si>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</si>
  <si>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</si>
  <si>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</si>
  <si>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</si>
  <si>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</si>
  <si>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</si>
  <si>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</si>
  <si>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</si>
  <si>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</si>
  <si>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</si>
  <si>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</si>
  <si>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</si>
  <si>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</si>
  <si>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</si>
  <si>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</si>
  <si>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</si>
  <si>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</si>
  <si>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</si>
  <si>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</si>
  <si>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</si>
  <si>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</si>
  <si>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</si>
  <si>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</si>
  <si>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</si>
  <si>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</si>
  <si>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</si>
  <si>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</si>
  <si>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</si>
  <si>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</si>
  <si>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</si>
  <si>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</si>
  <si>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</si>
  <si>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</si>
  <si>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</si>
  <si>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</si>
  <si>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</si>
  <si>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</si>
  <si>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</si>
  <si>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</si>
  <si>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</si>
  <si>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</si>
  <si>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</si>
  <si>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</si>
  <si>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</si>
  <si>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</si>
  <si>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</si>
  <si>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</si>
  <si>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</si>
  <si>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</si>
  <si>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</si>
  <si>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</si>
  <si>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</si>
  <si>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</si>
  <si>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</si>
  <si>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</si>
  <si>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</si>
  <si>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</si>
  <si>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</si>
  <si>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</si>
  <si>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</si>
  <si>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</si>
  <si>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</si>
  <si>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</si>
  <si>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</si>
  <si>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</si>
  <si>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</si>
  <si>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</si>
  <si>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</si>
  <si>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</si>
  <si>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</si>
  <si>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</si>
  <si>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</si>
  <si>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</si>
  <si>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</si>
  <si>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</si>
  <si>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</si>
  <si>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</si>
  <si>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</si>
  <si>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</si>
  <si>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</si>
  <si>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</si>
  <si>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</si>
  <si>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</si>
  <si>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</si>
  <si>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収益で費用を賄えず一般会計からの繰入金に依存している状況にあり、企業債残高対給水収益比率の水準も高いことから、今後の施設更新等の財源を確保するために、上水道事業と合わせ料金改定を検討する必要があります。
　施設の老朽化については、管路において法定耐用年数を超えたものはありませんが、施設全体の更新には多大な費用を要することから、重要度・優先度を踏まえた更新投資の平準化をを図り、計画的・効率的な施設の更新を行うこととしております。
  経営戦略については、令和2年3月に策定を予定しています。</t>
    <rPh sb="1" eb="3">
      <t>ケイエイ</t>
    </rPh>
    <rPh sb="3" eb="5">
      <t>ジョウキョウ</t>
    </rPh>
    <rPh sb="11" eb="13">
      <t>シュウエキ</t>
    </rPh>
    <rPh sb="14" eb="16">
      <t>ヒヨウ</t>
    </rPh>
    <rPh sb="17" eb="18">
      <t>マカナ</t>
    </rPh>
    <rPh sb="20" eb="22">
      <t>イッパン</t>
    </rPh>
    <rPh sb="22" eb="24">
      <t>カイケイ</t>
    </rPh>
    <rPh sb="27" eb="29">
      <t>クリイレ</t>
    </rPh>
    <rPh sb="29" eb="30">
      <t>キン</t>
    </rPh>
    <rPh sb="31" eb="33">
      <t>イゾン</t>
    </rPh>
    <rPh sb="37" eb="39">
      <t>ジョウキョウ</t>
    </rPh>
    <rPh sb="43" eb="45">
      <t>キギョウ</t>
    </rPh>
    <rPh sb="45" eb="46">
      <t>サイ</t>
    </rPh>
    <rPh sb="46" eb="48">
      <t>ザンダカ</t>
    </rPh>
    <rPh sb="48" eb="49">
      <t>タイ</t>
    </rPh>
    <rPh sb="49" eb="51">
      <t>キュウスイ</t>
    </rPh>
    <rPh sb="51" eb="53">
      <t>シュウエキ</t>
    </rPh>
    <rPh sb="53" eb="55">
      <t>ヒリツ</t>
    </rPh>
    <rPh sb="56" eb="58">
      <t>スイジュン</t>
    </rPh>
    <rPh sb="59" eb="60">
      <t>タカ</t>
    </rPh>
    <rPh sb="66" eb="68">
      <t>コンゴ</t>
    </rPh>
    <rPh sb="69" eb="71">
      <t>シセツ</t>
    </rPh>
    <rPh sb="71" eb="73">
      <t>コウシン</t>
    </rPh>
    <rPh sb="73" eb="74">
      <t>トウ</t>
    </rPh>
    <rPh sb="75" eb="77">
      <t>ザイゲン</t>
    </rPh>
    <rPh sb="78" eb="80">
      <t>カクホ</t>
    </rPh>
    <rPh sb="86" eb="91">
      <t>ジョウスイドウジギョウ</t>
    </rPh>
    <rPh sb="92" eb="93">
      <t>ア</t>
    </rPh>
    <rPh sb="95" eb="97">
      <t>リョウキン</t>
    </rPh>
    <rPh sb="97" eb="99">
      <t>カイテイ</t>
    </rPh>
    <rPh sb="100" eb="102">
      <t>ケントウ</t>
    </rPh>
    <rPh sb="104" eb="106">
      <t>ヒツヨウ</t>
    </rPh>
    <rPh sb="114" eb="116">
      <t>シセツ</t>
    </rPh>
    <rPh sb="117" eb="120">
      <t>ロウキュウカ</t>
    </rPh>
    <rPh sb="175" eb="178">
      <t>ジュウヨウド</t>
    </rPh>
    <rPh sb="179" eb="182">
      <t>ユウセンド</t>
    </rPh>
    <rPh sb="183" eb="184">
      <t>フ</t>
    </rPh>
    <rPh sb="187" eb="189">
      <t>コウシン</t>
    </rPh>
    <rPh sb="189" eb="191">
      <t>トウシ</t>
    </rPh>
    <rPh sb="192" eb="195">
      <t>ヘイジュンカ</t>
    </rPh>
    <phoneticPr fontId="4"/>
  </si>
  <si>
    <t xml:space="preserve">　「収益的収支比率」は前年度より若干増加したものの指標である100％を下回っています。これは簡易水道統合計画による上水道への統合に伴い、平成29年度から銀鏡簡易水道のみとなったため料金収入の減少によるものと考えられます。 　　　　　　　　　　　　　　　　　　　　　　「料金回収率」を見ると類似団体及び全国平均を大きく下回っており、給水にかかる費用を料金収入で賄えず一般会計からの繰入金への依存度が高い状況にあります。
　また、一般的に簡易水道事業は事業規模が小さいことから、その著しく高い設備への投資により「給水原価」が高額となり料金収入のみでは経営が困難となっているのが現状です。
　「企業債残高対給水収益比率」は、料金収入の減少に加え、前年以前の企業債の借入により類似団体及び全国平均を大きく上回っていますが、安全で安定的に水を供給するための耐塩素性病原生物に対する浄水設備や送水管の整備等、必要不可欠な施設の整備によるものです。
　「施設利用率」は類似団体平均を僅かに上回っており、直近の最大稼働率は約87.10％、負荷率は、62.47％であり施設規模はほぼ適正な範囲にあると考えられます。
　「有収率」については類似団体及び全国平均を下回っており、漏水調査や漏水多発地域の管路の布設替等により有収率の向上を図り効率性を高める必要があります。
</t>
    <rPh sb="11" eb="13">
      <t>ゼンネン</t>
    </rPh>
    <rPh sb="13" eb="14">
      <t>ド</t>
    </rPh>
    <rPh sb="16" eb="18">
      <t>ジャッカン</t>
    </rPh>
    <rPh sb="18" eb="20">
      <t>ゾウカ</t>
    </rPh>
    <rPh sb="35" eb="37">
      <t>シタマワ</t>
    </rPh>
    <rPh sb="62" eb="64">
      <t>トウゴウ</t>
    </rPh>
    <rPh sb="65" eb="66">
      <t>トモナ</t>
    </rPh>
    <rPh sb="68" eb="70">
      <t>ヘイセイ</t>
    </rPh>
    <rPh sb="72" eb="74">
      <t>ネンド</t>
    </rPh>
    <rPh sb="90" eb="92">
      <t>リョウキン</t>
    </rPh>
    <rPh sb="92" eb="94">
      <t>シュウニュウ</t>
    </rPh>
    <rPh sb="95" eb="97">
      <t>ゲンショウ</t>
    </rPh>
    <rPh sb="103" eb="104">
      <t>カンガ</t>
    </rPh>
    <rPh sb="141" eb="142">
      <t>ミ</t>
    </rPh>
    <rPh sb="155" eb="156">
      <t>オオ</t>
    </rPh>
    <rPh sb="174" eb="176">
      <t>リョウキン</t>
    </rPh>
    <rPh sb="176" eb="178">
      <t>シュウニュウ</t>
    </rPh>
    <rPh sb="182" eb="186">
      <t>イッパンカイケイ</t>
    </rPh>
    <rPh sb="194" eb="197">
      <t>イゾンド</t>
    </rPh>
    <rPh sb="198" eb="199">
      <t>タカ</t>
    </rPh>
    <rPh sb="309" eb="311">
      <t>リョウキン</t>
    </rPh>
    <rPh sb="311" eb="313">
      <t>シュウニュウ</t>
    </rPh>
    <rPh sb="314" eb="316">
      <t>ゲンショウ</t>
    </rPh>
    <rPh sb="317" eb="318">
      <t>クワ</t>
    </rPh>
    <rPh sb="320" eb="322">
      <t>ゼンネン</t>
    </rPh>
    <rPh sb="322" eb="324">
      <t>イゼン</t>
    </rPh>
    <rPh sb="325" eb="328">
      <t>キギョウサイ</t>
    </rPh>
    <rPh sb="329" eb="330">
      <t>カ</t>
    </rPh>
    <rPh sb="330" eb="331">
      <t>イ</t>
    </rPh>
    <rPh sb="334" eb="336">
      <t>ルイジ</t>
    </rPh>
    <rPh sb="336" eb="338">
      <t>ダンタイ</t>
    </rPh>
    <rPh sb="338" eb="339">
      <t>オヨ</t>
    </rPh>
    <rPh sb="340" eb="342">
      <t>ゼンコク</t>
    </rPh>
    <rPh sb="342" eb="344">
      <t>ヘイキン</t>
    </rPh>
    <rPh sb="345" eb="346">
      <t>オオ</t>
    </rPh>
    <rPh sb="348" eb="350">
      <t>ウワマワ</t>
    </rPh>
    <rPh sb="390" eb="393">
      <t>ソウスイカン</t>
    </rPh>
    <rPh sb="404" eb="406">
      <t>シセツ</t>
    </rPh>
    <rPh sb="407" eb="409">
      <t>セイビ</t>
    </rPh>
    <rPh sb="431" eb="433">
      <t>ヘイキン</t>
    </rPh>
    <rPh sb="434" eb="435">
      <t>ワズ</t>
    </rPh>
    <rPh sb="510" eb="512">
      <t>ルイジ</t>
    </rPh>
    <rPh sb="512" eb="514">
      <t>ダンタイ</t>
    </rPh>
    <rPh sb="514" eb="515">
      <t>オヨ</t>
    </rPh>
    <rPh sb="516" eb="518">
      <t>ゼンコク</t>
    </rPh>
    <rPh sb="518" eb="520">
      <t>ヘイキン</t>
    </rPh>
    <rPh sb="521" eb="523">
      <t>シタマワ</t>
    </rPh>
    <phoneticPr fontId="4"/>
  </si>
  <si>
    <t>　法定耐用年数を超えた管路がないため、経年化の状況を示す「管路経年化率」は「該当数値なし」となっています。漏水等による布設替えも行わなかったため「管路更新率」は０となっています。</t>
    <rPh sb="53" eb="55">
      <t>ロウスイ</t>
    </rPh>
    <rPh sb="55" eb="56">
      <t>トウ</t>
    </rPh>
    <rPh sb="59" eb="61">
      <t>フセツ</t>
    </rPh>
    <rPh sb="61" eb="62">
      <t>ガ</t>
    </rPh>
    <rPh sb="64" eb="65">
      <t>オコナ</t>
    </rPh>
    <rPh sb="73" eb="75">
      <t>カンロ</t>
    </rPh>
    <rPh sb="75" eb="77">
      <t>コウシン</t>
    </rPh>
    <rPh sb="77" eb="78">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</si>
</sst>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0.26</c:v>
                </c:pt>
                <c:pt idx="1">
                  <c:v>0.12</c:v>
                </c:pt>
                <c:pt idx="2">
                  <c:v>0.68</c:v>
                </c:pt>
                <c:pt idx="3">
                  <c:v>1.1399999999999999</c:v>
                </c:pt>
                <c:pt idx="4" formatCode="#,##0.00;&quot;△&quot;#,##0.00">
                  <c:v>0</c:v>
                </c:pt>
              </c:numCache>
            </c:numRef>
          </c:val>
          <c:extLst>
            <c:ext xmlns:c16="http://schemas.microsoft.com/office/drawing/2014/chart" uri="{C3380CC4-5D6E-409C-BE32-E72D297353CC}">
              <c16:uniqueId val="{00000000-C640-4A2E-840B-C076CE9489E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1.26</c:v>
                </c:pt>
                <c:pt idx="2">
                  <c:v>0.78</c:v>
                </c:pt>
                <c:pt idx="3">
                  <c:v>0.56999999999999995</c:v>
                </c:pt>
                <c:pt idx="4">
                  <c:v>0.62</c:v>
                </c:pt>
              </c:numCache>
            </c:numRef>
          </c:val>
          <c:smooth val="0"/>
          <c:extLst>
            <c:ext xmlns:c16="http://schemas.microsoft.com/office/drawing/2014/chart" uri="{C3380CC4-5D6E-409C-BE32-E72D297353CC}">
              <c16:uniqueId val="{00000001-C640-4A2E-840B-C076CE9489E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60.96</c:v>
                </c:pt>
                <c:pt idx="1">
                  <c:v>45.46</c:v>
                </c:pt>
                <c:pt idx="2">
                  <c:v>50.11</c:v>
                </c:pt>
                <c:pt idx="3">
                  <c:v>51.69</c:v>
                </c:pt>
                <c:pt idx="4">
                  <c:v>54.41</c:v>
                </c:pt>
              </c:numCache>
            </c:numRef>
          </c:val>
          <c:extLst>
            <c:ext xmlns:c16="http://schemas.microsoft.com/office/drawing/2014/chart" uri="{C3380CC4-5D6E-409C-BE32-E72D297353CC}">
              <c16:uniqueId val="{00000000-B6B1-4C19-B91A-D985380241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48.7</c:v>
                </c:pt>
                <c:pt idx="2">
                  <c:v>46.9</c:v>
                </c:pt>
                <c:pt idx="3">
                  <c:v>47.95</c:v>
                </c:pt>
                <c:pt idx="4">
                  <c:v>48.26</c:v>
                </c:pt>
              </c:numCache>
            </c:numRef>
          </c:val>
          <c:smooth val="0"/>
          <c:extLst>
            <c:ext xmlns:c16="http://schemas.microsoft.com/office/drawing/2014/chart" uri="{C3380CC4-5D6E-409C-BE32-E72D297353CC}">
              <c16:uniqueId val="{00000001-B6B1-4C19-B91A-D985380241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77.540000000000006</c:v>
                </c:pt>
                <c:pt idx="1">
                  <c:v>80.209999999999994</c:v>
                </c:pt>
                <c:pt idx="2">
                  <c:v>73.14</c:v>
                </c:pt>
                <c:pt idx="3">
                  <c:v>60.73</c:v>
                </c:pt>
                <c:pt idx="4">
                  <c:v>60.51</c:v>
                </c:pt>
              </c:numCache>
            </c:numRef>
          </c:val>
          <c:extLst>
            <c:ext xmlns:c16="http://schemas.microsoft.com/office/drawing/2014/chart" uri="{C3380CC4-5D6E-409C-BE32-E72D297353CC}">
              <c16:uniqueId val="{00000000-398B-4897-BC52-5C4A36DA72F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398B-4897-BC52-5C4A36DA72F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71.88</c:v>
                </c:pt>
                <c:pt idx="1">
                  <c:v>74.78</c:v>
                </c:pt>
                <c:pt idx="2">
                  <c:v>116.38</c:v>
                </c:pt>
                <c:pt idx="3">
                  <c:v>30.04</c:v>
                </c:pt>
                <c:pt idx="4">
                  <c:v>45.46</c:v>
                </c:pt>
              </c:numCache>
            </c:numRef>
          </c:val>
          <c:extLst>
            <c:ext xmlns:c16="http://schemas.microsoft.com/office/drawing/2014/chart" uri="{C3380CC4-5D6E-409C-BE32-E72D297353CC}">
              <c16:uniqueId val="{00000000-A121-4568-9C42-470904961FC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72.03</c:v>
                </c:pt>
                <c:pt idx="2">
                  <c:v>72.11</c:v>
                </c:pt>
                <c:pt idx="3">
                  <c:v>74.05</c:v>
                </c:pt>
                <c:pt idx="4">
                  <c:v>73.25</c:v>
                </c:pt>
              </c:numCache>
            </c:numRef>
          </c:val>
          <c:smooth val="0"/>
          <c:extLst>
            <c:ext xmlns:c16="http://schemas.microsoft.com/office/drawing/2014/chart" uri="{C3380CC4-5D6E-409C-BE32-E72D297353CC}">
              <c16:uniqueId val="{00000001-A121-4568-9C42-470904961FC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0A-4C3D-ACB7-3262C463608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0A-4C3D-ACB7-3262C463608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7-47D4-B600-033DD6B5CA7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7-47D4-B600-033DD6B5CA7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02-41FA-BBC7-1DBDCC69EF21}"/>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02-41FA-BBC7-1DBDCC69EF21}"/>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11-4B73-BC76-A10D6610FDC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11-4B73-BC76-A10D6610FDC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2028.68</c:v>
                </c:pt>
                <c:pt idx="1">
                  <c:v>3363.71</c:v>
                </c:pt>
                <c:pt idx="2">
                  <c:v>3462.3</c:v>
                </c:pt>
                <c:pt idx="3">
                  <c:v>10979.9</c:v>
                </c:pt>
                <c:pt idx="4">
                  <c:v>10473.67</c:v>
                </c:pt>
              </c:numCache>
            </c:numRef>
          </c:val>
          <c:extLst>
            <c:ext xmlns:c16="http://schemas.microsoft.com/office/drawing/2014/chart" uri="{C3380CC4-5D6E-409C-BE32-E72D297353CC}">
              <c16:uniqueId val="{00000000-E3D6-4149-91B1-7600D8237F22}"/>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1510.14</c:v>
                </c:pt>
                <c:pt idx="2">
                  <c:v>1595.62</c:v>
                </c:pt>
                <c:pt idx="3">
                  <c:v>1302.33</c:v>
                </c:pt>
                <c:pt idx="4">
                  <c:v>1274.21</c:v>
                </c:pt>
              </c:numCache>
            </c:numRef>
          </c:val>
          <c:smooth val="0"/>
          <c:extLst>
            <c:ext xmlns:c16="http://schemas.microsoft.com/office/drawing/2014/chart" uri="{C3380CC4-5D6E-409C-BE32-E72D297353CC}">
              <c16:uniqueId val="{00000001-E3D6-4149-91B1-7600D8237F22}"/>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48.38</c:v>
                </c:pt>
                <c:pt idx="1">
                  <c:v>29.79</c:v>
                </c:pt>
                <c:pt idx="2">
                  <c:v>25.77</c:v>
                </c:pt>
                <c:pt idx="3">
                  <c:v>6.83</c:v>
                </c:pt>
                <c:pt idx="4">
                  <c:v>6.85</c:v>
                </c:pt>
              </c:numCache>
            </c:numRef>
          </c:val>
          <c:extLst>
            <c:ext xmlns:c16="http://schemas.microsoft.com/office/drawing/2014/chart" uri="{C3380CC4-5D6E-409C-BE32-E72D297353CC}">
              <c16:uniqueId val="{00000000-45F4-4557-9C10-ACD8638FAEC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22.67</c:v>
                </c:pt>
                <c:pt idx="2">
                  <c:v>37.92</c:v>
                </c:pt>
                <c:pt idx="3">
                  <c:v>40.89</c:v>
                </c:pt>
                <c:pt idx="4">
                  <c:v>41.25</c:v>
                </c:pt>
              </c:numCache>
            </c:numRef>
          </c:val>
          <c:smooth val="0"/>
          <c:extLst>
            <c:ext xmlns:c16="http://schemas.microsoft.com/office/drawing/2014/chart" uri="{C3380CC4-5D6E-409C-BE32-E72D297353CC}">
              <c16:uniqueId val="{00000001-45F4-4557-9C10-ACD8638FAEC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333.56</c:v>
                </c:pt>
                <c:pt idx="1">
                  <c:v>571.64</c:v>
                </c:pt>
                <c:pt idx="2">
                  <c:v>611.79</c:v>
                </c:pt>
                <c:pt idx="3">
                  <c:v>2826.01</c:v>
                </c:pt>
                <c:pt idx="4">
                  <c:v>2582.48</c:v>
                </c:pt>
              </c:numCache>
            </c:numRef>
          </c:val>
          <c:extLst>
            <c:ext xmlns:c16="http://schemas.microsoft.com/office/drawing/2014/chart" uri="{C3380CC4-5D6E-409C-BE32-E72D297353CC}">
              <c16:uniqueId val="{00000000-83CF-4AD6-A4B2-7C647A1D786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789.62</c:v>
                </c:pt>
                <c:pt idx="2">
                  <c:v>423.18</c:v>
                </c:pt>
                <c:pt idx="3">
                  <c:v>383.2</c:v>
                </c:pt>
                <c:pt idx="4">
                  <c:v>383.25</c:v>
                </c:pt>
              </c:numCache>
            </c:numRef>
          </c:val>
          <c:smooth val="0"/>
          <c:extLst>
            <c:ext xmlns:c16="http://schemas.microsoft.com/office/drawing/2014/chart" uri="{C3380CC4-5D6E-409C-BE32-E72D297353CC}">
              <c16:uniqueId val="{00000001-83CF-4AD6-A4B2-7C647A1D786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30501</v>
      </c>
      <c r="AM8" s="66"/>
      <c r="AN8" s="66"/>
      <c r="AO8" s="66"/>
      <c r="AP8" s="66"/>
      <c r="AQ8" s="66"/>
      <c r="AR8" s="66"/>
      <c r="AS8" s="66"/>
      <c r="AT8" s="65">
        <f>データ!$S$6</f>
        <v>438.79</v>
      </c>
      <c r="AU8" s="65"/>
      <c r="AV8" s="65"/>
      <c r="AW8" s="65"/>
      <c r="AX8" s="65"/>
      <c r="AY8" s="65"/>
      <c r="AZ8" s="65"/>
      <c r="BA8" s="65"/>
      <c r="BB8" s="65">
        <f>データ!$T$6</f>
        <v>69.510000000000005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0.44</v>
      </c>
      <c r="Q10" s="65"/>
      <c r="R10" s="65"/>
      <c r="S10" s="65"/>
      <c r="T10" s="65"/>
      <c r="U10" s="65"/>
      <c r="V10" s="65"/>
      <c r="W10" s="66">
        <f>データ!$Q$6</f>
        <v>2959</v>
      </c>
      <c r="X10" s="66"/>
      <c r="Y10" s="66"/>
      <c r="Z10" s="66"/>
      <c r="AA10" s="66"/>
      <c r="AB10" s="66"/>
      <c r="AC10" s="66"/>
      <c r="AD10" s="2"/>
      <c r="AE10" s="2"/>
      <c r="AF10" s="2"/>
      <c r="AG10" s="2"/>
      <c r="AH10" s="2"/>
      <c r="AI10" s="2"/>
      <c r="AJ10" s="2"/>
      <c r="AK10" s="2"/>
      <c r="AL10" s="66">
        <f>データ!$U$6</f>
        <v>133</v>
      </c>
      <c r="AM10" s="66"/>
      <c r="AN10" s="66"/>
      <c r="AO10" s="66"/>
      <c r="AP10" s="66"/>
      <c r="AQ10" s="66"/>
      <c r="AR10" s="66"/>
      <c r="AS10" s="66"/>
      <c r="AT10" s="65">
        <f>データ!$V$6</f>
        <v>0.4</v>
      </c>
      <c r="AU10" s="65"/>
      <c r="AV10" s="65"/>
      <c r="AW10" s="65"/>
      <c r="AX10" s="65"/>
      <c r="AY10" s="65"/>
      <c r="AZ10" s="65"/>
      <c r="BA10" s="65"/>
      <c r="BB10" s="65">
        <f>データ!$W$6</f>
        <v>332.5</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111</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109</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1utB7gU0c8btP6RDljxGSS1nZlGkh02EUZUKofIV2DG+y2q4KkiP5GBKollqSmH34Ha1xgV+DthlX0Z/2Gf6JQ==" saltValue="L/LqoTdYjywJuILVrLy+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452084</v>
      </c>
      <c r="D6" s="34">
        <f t="shared" si="3"/>
        <v>47</v>
      </c>
      <c r="E6" s="34">
        <f t="shared" si="3"/>
        <v>1</v>
      </c>
      <c r="F6" s="34">
        <f t="shared" si="3"/>
        <v>0</v>
      </c>
      <c r="G6" s="34">
        <f t="shared" si="3"/>
        <v>0</v>
      </c>
      <c r="H6" s="34" t="str">
        <f t="shared" si="3"/>
        <v>宮崎県　西都市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0.44</v>
      </c>
      <c r="Q6" s="35">
        <f t="shared" si="3"/>
        <v>2959</v>
      </c>
      <c r="R6" s="35">
        <f t="shared" si="3"/>
        <v>30501</v>
      </c>
      <c r="S6" s="35">
        <f t="shared" si="3"/>
        <v>438.79</v>
      </c>
      <c r="T6" s="35">
        <f t="shared" si="3"/>
        <v>69.510000000000005</v>
      </c>
      <c r="U6" s="35">
        <f t="shared" si="3"/>
        <v>133</v>
      </c>
      <c r="V6" s="35">
        <f t="shared" si="3"/>
        <v>0.4</v>
      </c>
      <c r="W6" s="35">
        <f t="shared" si="3"/>
        <v>332.5</v>
      </c>
      <c r="X6" s="36">
        <f>IF(X7="",NA(),X7)</f>
        <v>71.88</v>
      </c>
      <c r="Y6" s="36">
        <f t="shared" ref="Y6:AG6" si="4">IF(Y7="",NA(),Y7)</f>
        <v>74.78</v>
      </c>
      <c r="Z6" s="36">
        <f t="shared" si="4"/>
        <v>116.38</v>
      </c>
      <c r="AA6" s="36">
        <f t="shared" si="4"/>
        <v>30.04</v>
      </c>
      <c r="AB6" s="36">
        <f t="shared" si="4"/>
        <v>45.46</v>
      </c>
      <c r="AC6" s="36">
        <f t="shared" si="4"/>
        <v>75.87</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2028.68</v>
      </c>
      <c r="BF6" s="36">
        <f t="shared" ref="BF6:BN6" si="7">IF(BF7="",NA(),BF7)</f>
        <v>3363.71</v>
      </c>
      <c r="BG6" s="36">
        <f t="shared" si="7"/>
        <v>3462.3</v>
      </c>
      <c r="BH6" s="36">
        <f t="shared" si="7"/>
        <v>10979.9</v>
      </c>
      <c r="BI6" s="36">
        <f t="shared" si="7"/>
        <v>10473.67</v>
      </c>
      <c r="BJ6" s="36">
        <f t="shared" si="7"/>
        <v>1125.69</v>
      </c>
      <c r="BK6" s="36">
        <f t="shared" si="7"/>
        <v>1510.14</v>
      </c>
      <c r="BL6" s="36">
        <f t="shared" si="7"/>
        <v>1595.62</v>
      </c>
      <c r="BM6" s="36">
        <f t="shared" si="7"/>
        <v>1302.33</v>
      </c>
      <c r="BN6" s="36">
        <f t="shared" si="7"/>
        <v>1274.21</v>
      </c>
      <c r="BO6" s="35" t="str">
        <f>IF(BO7="","",IF(BO7="-","【-】","【"&amp;SUBSTITUTE(TEXT(BO7,"#,##0.00"),"-","△")&amp;"】"))</f>
        <v>【1,074.14】</v>
      </c>
      <c r="BP6" s="36">
        <f>IF(BP7="",NA(),BP7)</f>
        <v>48.38</v>
      </c>
      <c r="BQ6" s="36">
        <f t="shared" ref="BQ6:BY6" si="8">IF(BQ7="",NA(),BQ7)</f>
        <v>29.79</v>
      </c>
      <c r="BR6" s="36">
        <f t="shared" si="8"/>
        <v>25.77</v>
      </c>
      <c r="BS6" s="36">
        <f t="shared" si="8"/>
        <v>6.83</v>
      </c>
      <c r="BT6" s="36">
        <f t="shared" si="8"/>
        <v>6.85</v>
      </c>
      <c r="BU6" s="36">
        <f t="shared" si="8"/>
        <v>46.48</v>
      </c>
      <c r="BV6" s="36">
        <f t="shared" si="8"/>
        <v>22.67</v>
      </c>
      <c r="BW6" s="36">
        <f t="shared" si="8"/>
        <v>37.92</v>
      </c>
      <c r="BX6" s="36">
        <f t="shared" si="8"/>
        <v>40.89</v>
      </c>
      <c r="BY6" s="36">
        <f t="shared" si="8"/>
        <v>41.25</v>
      </c>
      <c r="BZ6" s="35" t="str">
        <f>IF(BZ7="","",IF(BZ7="-","【-】","【"&amp;SUBSTITUTE(TEXT(BZ7,"#,##0.00"),"-","△")&amp;"】"))</f>
        <v>【54.36】</v>
      </c>
      <c r="CA6" s="36">
        <f>IF(CA7="",NA(),CA7)</f>
        <v>333.56</v>
      </c>
      <c r="CB6" s="36">
        <f t="shared" ref="CB6:CJ6" si="9">IF(CB7="",NA(),CB7)</f>
        <v>571.64</v>
      </c>
      <c r="CC6" s="36">
        <f t="shared" si="9"/>
        <v>611.79</v>
      </c>
      <c r="CD6" s="36">
        <f t="shared" si="9"/>
        <v>2826.01</v>
      </c>
      <c r="CE6" s="36">
        <f t="shared" si="9"/>
        <v>2582.48</v>
      </c>
      <c r="CF6" s="36">
        <f t="shared" si="9"/>
        <v>376.61</v>
      </c>
      <c r="CG6" s="36">
        <f t="shared" si="9"/>
        <v>789.62</v>
      </c>
      <c r="CH6" s="36">
        <f t="shared" si="9"/>
        <v>423.18</v>
      </c>
      <c r="CI6" s="36">
        <f t="shared" si="9"/>
        <v>383.2</v>
      </c>
      <c r="CJ6" s="36">
        <f t="shared" si="9"/>
        <v>383.25</v>
      </c>
      <c r="CK6" s="35" t="str">
        <f>IF(CK7="","",IF(CK7="-","【-】","【"&amp;SUBSTITUTE(TEXT(CK7,"#,##0.00"),"-","△")&amp;"】"))</f>
        <v>【296.40】</v>
      </c>
      <c r="CL6" s="36">
        <f>IF(CL7="",NA(),CL7)</f>
        <v>60.96</v>
      </c>
      <c r="CM6" s="36">
        <f t="shared" ref="CM6:CU6" si="10">IF(CM7="",NA(),CM7)</f>
        <v>45.46</v>
      </c>
      <c r="CN6" s="36">
        <f t="shared" si="10"/>
        <v>50.11</v>
      </c>
      <c r="CO6" s="36">
        <f t="shared" si="10"/>
        <v>51.69</v>
      </c>
      <c r="CP6" s="36">
        <f t="shared" si="10"/>
        <v>54.41</v>
      </c>
      <c r="CQ6" s="36">
        <f t="shared" si="10"/>
        <v>57.43</v>
      </c>
      <c r="CR6" s="36">
        <f t="shared" si="10"/>
        <v>48.7</v>
      </c>
      <c r="CS6" s="36">
        <f t="shared" si="10"/>
        <v>46.9</v>
      </c>
      <c r="CT6" s="36">
        <f t="shared" si="10"/>
        <v>47.95</v>
      </c>
      <c r="CU6" s="36">
        <f t="shared" si="10"/>
        <v>48.26</v>
      </c>
      <c r="CV6" s="35" t="str">
        <f>IF(CV7="","",IF(CV7="-","【-】","【"&amp;SUBSTITUTE(TEXT(CV7,"#,##0.00"),"-","△")&amp;"】"))</f>
        <v>【55.95】</v>
      </c>
      <c r="CW6" s="36">
        <f>IF(CW7="",NA(),CW7)</f>
        <v>77.540000000000006</v>
      </c>
      <c r="CX6" s="36">
        <f t="shared" ref="CX6:DF6" si="11">IF(CX7="",NA(),CX7)</f>
        <v>80.209999999999994</v>
      </c>
      <c r="CY6" s="36">
        <f t="shared" si="11"/>
        <v>73.14</v>
      </c>
      <c r="CZ6" s="36">
        <f t="shared" si="11"/>
        <v>60.73</v>
      </c>
      <c r="DA6" s="36">
        <f t="shared" si="11"/>
        <v>60.51</v>
      </c>
      <c r="DB6" s="36">
        <f t="shared" si="11"/>
        <v>73.83</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0.12</v>
      </c>
      <c r="EF6" s="36">
        <f t="shared" si="14"/>
        <v>0.68</v>
      </c>
      <c r="EG6" s="36">
        <f t="shared" si="14"/>
        <v>1.1399999999999999</v>
      </c>
      <c r="EH6" s="35">
        <f t="shared" si="14"/>
        <v>0</v>
      </c>
      <c r="EI6" s="36">
        <f t="shared" si="14"/>
        <v>0.69</v>
      </c>
      <c r="EJ6" s="36">
        <f t="shared" si="14"/>
        <v>1.26</v>
      </c>
      <c r="EK6" s="36">
        <f t="shared" si="14"/>
        <v>0.78</v>
      </c>
      <c r="EL6" s="36">
        <f t="shared" si="14"/>
        <v>0.56999999999999995</v>
      </c>
      <c r="EM6" s="36">
        <f t="shared" si="14"/>
        <v>0.62</v>
      </c>
      <c r="EN6" s="35" t="str">
        <f>IF(EN7="","",IF(EN7="-","【-】","【"&amp;SUBSTITUTE(TEXT(EN7,"#,##0.00"),"-","△")&amp;"】"))</f>
        <v>【0.54】</v>
      </c>
    </row>
    <row r="7" spans="1:144" s="37" customFormat="1" x14ac:dyDescent="0.2">
      <c r="A7" s="29"/>
      <c r="B7" s="38">
        <v>2018</v>
      </c>
      <c r="C7" s="38">
        <v>452084</v>
      </c>
      <c r="D7" s="38">
        <v>47</v>
      </c>
      <c r="E7" s="38">
        <v>1</v>
      </c>
      <c r="F7" s="38">
        <v>0</v>
      </c>
      <c r="G7" s="38">
        <v>0</v>
      </c>
      <c r="H7" s="38" t="s">
        <v>96</v>
      </c>
      <c r="I7" s="38" t="s">
        <v>97</v>
      </c>
      <c r="J7" s="38" t="s">
        <v>98</v>
      </c>
      <c r="K7" s="38" t="s">
        <v>99</v>
      </c>
      <c r="L7" s="38" t="s">
        <v>100</v>
      </c>
      <c r="M7" s="38" t="s">
        <v>101</v>
      </c>
      <c r="N7" s="39" t="s">
        <v>102</v>
      </c>
      <c r="O7" s="39" t="s">
        <v>103</v>
      </c>
      <c r="P7" s="39">
        <v>0.44</v>
      </c>
      <c r="Q7" s="39">
        <v>2959</v>
      </c>
      <c r="R7" s="39">
        <v>30501</v>
      </c>
      <c r="S7" s="39">
        <v>438.79</v>
      </c>
      <c r="T7" s="39">
        <v>69.510000000000005</v>
      </c>
      <c r="U7" s="39">
        <v>133</v>
      </c>
      <c r="V7" s="39">
        <v>0.4</v>
      </c>
      <c r="W7" s="39">
        <v>332.5</v>
      </c>
      <c r="X7" s="39">
        <v>71.88</v>
      </c>
      <c r="Y7" s="39">
        <v>74.78</v>
      </c>
      <c r="Z7" s="39">
        <v>116.38</v>
      </c>
      <c r="AA7" s="39">
        <v>30.04</v>
      </c>
      <c r="AB7" s="39">
        <v>45.46</v>
      </c>
      <c r="AC7" s="39">
        <v>75.87</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2028.68</v>
      </c>
      <c r="BF7" s="39">
        <v>3363.71</v>
      </c>
      <c r="BG7" s="39">
        <v>3462.3</v>
      </c>
      <c r="BH7" s="39">
        <v>10979.9</v>
      </c>
      <c r="BI7" s="39">
        <v>10473.67</v>
      </c>
      <c r="BJ7" s="39">
        <v>1125.69</v>
      </c>
      <c r="BK7" s="39">
        <v>1510.14</v>
      </c>
      <c r="BL7" s="39">
        <v>1595.62</v>
      </c>
      <c r="BM7" s="39">
        <v>1302.33</v>
      </c>
      <c r="BN7" s="39">
        <v>1274.21</v>
      </c>
      <c r="BO7" s="39">
        <v>1074.1400000000001</v>
      </c>
      <c r="BP7" s="39">
        <v>48.38</v>
      </c>
      <c r="BQ7" s="39">
        <v>29.79</v>
      </c>
      <c r="BR7" s="39">
        <v>25.77</v>
      </c>
      <c r="BS7" s="39">
        <v>6.83</v>
      </c>
      <c r="BT7" s="39">
        <v>6.85</v>
      </c>
      <c r="BU7" s="39">
        <v>46.48</v>
      </c>
      <c r="BV7" s="39">
        <v>22.67</v>
      </c>
      <c r="BW7" s="39">
        <v>37.92</v>
      </c>
      <c r="BX7" s="39">
        <v>40.89</v>
      </c>
      <c r="BY7" s="39">
        <v>41.25</v>
      </c>
      <c r="BZ7" s="39">
        <v>54.36</v>
      </c>
      <c r="CA7" s="39">
        <v>333.56</v>
      </c>
      <c r="CB7" s="39">
        <v>571.64</v>
      </c>
      <c r="CC7" s="39">
        <v>611.79</v>
      </c>
      <c r="CD7" s="39">
        <v>2826.01</v>
      </c>
      <c r="CE7" s="39">
        <v>2582.48</v>
      </c>
      <c r="CF7" s="39">
        <v>376.61</v>
      </c>
      <c r="CG7" s="39">
        <v>789.62</v>
      </c>
      <c r="CH7" s="39">
        <v>423.18</v>
      </c>
      <c r="CI7" s="39">
        <v>383.2</v>
      </c>
      <c r="CJ7" s="39">
        <v>383.25</v>
      </c>
      <c r="CK7" s="39">
        <v>296.39999999999998</v>
      </c>
      <c r="CL7" s="39">
        <v>60.96</v>
      </c>
      <c r="CM7" s="39">
        <v>45.46</v>
      </c>
      <c r="CN7" s="39">
        <v>50.11</v>
      </c>
      <c r="CO7" s="39">
        <v>51.69</v>
      </c>
      <c r="CP7" s="39">
        <v>54.41</v>
      </c>
      <c r="CQ7" s="39">
        <v>57.43</v>
      </c>
      <c r="CR7" s="39">
        <v>48.7</v>
      </c>
      <c r="CS7" s="39">
        <v>46.9</v>
      </c>
      <c r="CT7" s="39">
        <v>47.95</v>
      </c>
      <c r="CU7" s="39">
        <v>48.26</v>
      </c>
      <c r="CV7" s="39">
        <v>55.95</v>
      </c>
      <c r="CW7" s="39">
        <v>77.540000000000006</v>
      </c>
      <c r="CX7" s="39">
        <v>80.209999999999994</v>
      </c>
      <c r="CY7" s="39">
        <v>73.14</v>
      </c>
      <c r="CZ7" s="39">
        <v>60.73</v>
      </c>
      <c r="DA7" s="39">
        <v>60.51</v>
      </c>
      <c r="DB7" s="39">
        <v>73.83</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0.26</v>
      </c>
      <c r="EE7" s="39">
        <v>0.12</v>
      </c>
      <c r="EF7" s="39">
        <v>0.68</v>
      </c>
      <c r="EG7" s="39">
        <v>1.1399999999999999</v>
      </c>
      <c r="EH7" s="39">
        <v>0</v>
      </c>
      <c r="EI7" s="39">
        <v>0.69</v>
      </c>
      <c r="EJ7" s="39">
        <v>1.26</v>
      </c>
      <c r="EK7" s="39">
        <v>0.78</v>
      </c>
      <c r="EL7" s="39">
        <v>0.56999999999999995</v>
      </c>
      <c r="EM7" s="39">
        <v>0.62</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2020-02-27T02:39:23Z</cp:lastPrinted>
  <dcterms:created xsi:type="dcterms:W3CDTF">2019-12-05T04:40:21Z</dcterms:created>
  <dcterms:modified xsi:type="dcterms:W3CDTF">2020-03-04T02:09:26Z</dcterms:modified>
  <cp:category/>
</cp:coreProperties>
</file>