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94C176AA-38B4-4F63-92F7-F225B0CFE052}" xr6:coauthVersionLast="45" xr6:coauthVersionMax="45" xr10:uidLastSave="{00000000-0000-0000-0000-000000000000}"/>
  <workbookProtection workbookAlgorithmName="SHA-512" workbookHashValue="4fvKF/6CpqlxPFonTRKK3n2/v8crAzjQj1oviGbK4m6gV7PGkGLu7/5hJE2tePU4TYhUVBgOZIblGwzznCXZNQ==" workbookSaltValue="b3HG573XTz8L/VgUEd8QG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P10" i="4" s="1"/>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BB8" i="4"/>
  <c r="AT8" i="4"/>
  <c r="AL8" i="4"/>
  <c r="AD8" i="4"/>
  <c r="W8" i="4"/>
  <c r="P8" i="4"/>
  <c r="I8" i="4"/>
  <c r="B8" i="4"/>
  <c r="B6" i="4"/>
  <c r="D10" i="5" l="1"/>
  <c r="C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<sst xmlns="http://schemas.openxmlformats.org/spreadsheetml/2006/main" count="225" uniqueCount="111">
  <si>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</si>
  <si>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</si>
  <si>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</si>
  <si>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</si>
  <si>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</si>
  <si>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</si>
  <si>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</si>
  <si>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</si>
  <si>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</si>
  <si>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</si>
  <si>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</si>
  <si>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</si>
  <si>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</si>
  <si>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</si>
  <si>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</si>
  <si>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</si>
  <si>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</si>
  <si>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</si>
  <si>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</si>
  <si>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</si>
  <si>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</si>
  <si>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</si>
  <si>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</si>
  <si>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</si>
  <si>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</si>
  <si>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</si>
  <si>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</si>
  <si>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</si>
  <si>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</si>
  <si>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</si>
  <si>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</si>
  <si>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</si>
  <si>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</si>
  <si>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</si>
  <si>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</si>
  <si>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</si>
  <si>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</si>
  <si>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</si>
  <si>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</si>
  <si>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</si>
  <si>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</si>
  <si>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</si>
  <si>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</si>
  <si>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</si>
  <si>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</si>
  <si>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</si>
  <si>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</si>
  <si>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</si>
  <si>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</si>
  <si>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</si>
  <si>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</si>
  <si>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</si>
  <si>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</si>
  <si>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</si>
  <si>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</si>
  <si>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</si>
  <si>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</si>
  <si>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</si>
  <si>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</si>
  <si>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</si>
  <si>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</si>
  <si>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</si>
  <si>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</si>
  <si>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</si>
  <si>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</si>
  <si>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</si>
  <si>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</si>
  <si>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</si>
  <si>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</si>
  <si>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</si>
  <si>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</si>
  <si>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</si>
  <si>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</si>
  <si>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</si>
  <si>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</si>
  <si>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</si>
  <si>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</si>
  <si>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</si>
  <si>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</si>
  <si>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</si>
  <si>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</si>
  <si>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</si>
  <si>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</si>
  <si>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</si>
  <si>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</si>
  <si>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</si>
  <si>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</si>
  <si>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</si>
  <si>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</si>
  <si>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</si>
  <si>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</si>
  <si>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</si>
  <si>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</si>
  <si>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</si>
  <si>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</si>
  <si>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</si>
  <si>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</si>
  <si>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</si>
  <si>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</si>
  <si>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</si>
  <si>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</si>
  <si>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</si>
  <si>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</si>
  <si>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</si>
  <si>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</si>
  <si>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</si>
  <si>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</si>
  <si>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</si>
  <si>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は緩速ろ過方式を採用し自然流下方式で配水しているため動力費や機器修繕費用を低い水準に抑え、維持管理費用の削減に努めているが地方債償還金の返済がピークを迎え、経営を大きく圧迫している。本村の簡易水道事業は小規模で運営基盤が脆弱なため使用料収入のみで経営することが難しいが、今後ともコスト縮減を意識した運営を行い、安全で安定した水道水供給を行い住民の生活環境向上に寄与したい。
　また、経営戦略については令和２年度までに策定予定である。</t>
    <rPh sb="78" eb="79">
      <t>ムカ</t>
    </rPh>
    <rPh sb="84" eb="85">
      <t>オオ</t>
    </rPh>
    <rPh sb="104" eb="107">
      <t>ショウキボ</t>
    </rPh>
    <rPh sb="165" eb="167">
      <t>スイドウ</t>
    </rPh>
    <rPh sb="194" eb="196">
      <t>ケイエイ</t>
    </rPh>
    <rPh sb="196" eb="198">
      <t>センリャク</t>
    </rPh>
    <rPh sb="203" eb="205">
      <t>レイワ</t>
    </rPh>
    <rPh sb="206" eb="208">
      <t>ネンド</t>
    </rPh>
    <rPh sb="211" eb="213">
      <t>サクテイ</t>
    </rPh>
    <rPh sb="213" eb="215">
      <t>ヨテイ</t>
    </rPh>
    <phoneticPr fontId="4"/>
  </si>
  <si>
    <t xml:space="preserve">①．収益的収支比率
　平成２９年度から引き続き収支比率が類似団体平均を下回っている。これは平成２３年度から実施した施設等更新で償還金額が上昇したものに起因する。償還がピークとなる令和４年度まではこの傾向が続くと予測されるため今後とも現在高を注視し事業運営を行いたい。
④．企業債残高対給水収益比率
　平成３０年度まで管路の更新を行ったため地方債高が上昇した。給水収益は人口減少に伴い減少する傾向にあるので、高水準は償還の完了する令和１１年度まで続くと予想される。更なる維持管理費縮減を実施していきたい。
⑤．料金回収率
　平成２９年度からの地方債償還ピーク突入に伴い給水費用が上昇している。ピークの終わる令和４年度までは継続して低下ないし横ばいで推移すると考えられる。
⑥．給水原価
　料金回収率と同じく償還額増加に伴い原価が高騰している。償還ピーク終了まで継続して維持管理費の縮減に努めたい。
⑦．施設利用率　
　平成２７年度に大きく上昇している施設利用率についてだが、これは計測機器更新、管路更新等により配水量を正確に把握できるようになったためである。平成２８年度から平成３０年度にかけては利用率は９０％半ばで推移しており施設利用率は適正であると判断し今後とも維持管理に努めたい。
⑧.有収率
  平成２７年度の機器更新により正確な配水量を測定することにより一時的に大きく有収水量が減少したものの、平成２８、２９年にかけての管路更新により漏水が減少した。しかしながら平成３０年度に関しては全体使用量の低下によるため有収水量は前年度に比べ減少した。
　引き続き維持管理の徹底に努め有収水量の確保を行いたい。
</t>
    <rPh sb="2" eb="5">
      <t>シュウエキテキ</t>
    </rPh>
    <rPh sb="5" eb="7">
      <t>シュウシ</t>
    </rPh>
    <rPh sb="7" eb="9">
      <t>ヒリツ</t>
    </rPh>
    <rPh sb="137" eb="139">
      <t>キギョウ</t>
    </rPh>
    <rPh sb="139" eb="140">
      <t>サイ</t>
    </rPh>
    <rPh sb="208" eb="210">
      <t>ショウカン</t>
    </rPh>
    <rPh sb="211" eb="213">
      <t>カンリョウ</t>
    </rPh>
    <rPh sb="223" eb="224">
      <t>ツヅ</t>
    </rPh>
    <rPh sb="226" eb="228">
      <t>ヨソウ</t>
    </rPh>
    <rPh sb="232" eb="233">
      <t>サラ</t>
    </rPh>
    <rPh sb="235" eb="237">
      <t>イジ</t>
    </rPh>
    <rPh sb="237" eb="240">
      <t>カンリヒ</t>
    </rPh>
    <rPh sb="240" eb="242">
      <t>シュクゲン</t>
    </rPh>
    <rPh sb="243" eb="245">
      <t>ジッシ</t>
    </rPh>
    <rPh sb="256" eb="258">
      <t>リョウキン</t>
    </rPh>
    <rPh sb="258" eb="260">
      <t>カイシュウ</t>
    </rPh>
    <rPh sb="260" eb="261">
      <t>リツ</t>
    </rPh>
    <rPh sb="263" eb="265">
      <t>ヘイセイ</t>
    </rPh>
    <rPh sb="267" eb="269">
      <t>ネンド</t>
    </rPh>
    <rPh sb="272" eb="275">
      <t>チホウサイ</t>
    </rPh>
    <rPh sb="275" eb="277">
      <t>ショウカン</t>
    </rPh>
    <rPh sb="280" eb="282">
      <t>トツニュウ</t>
    </rPh>
    <rPh sb="283" eb="284">
      <t>トモナ</t>
    </rPh>
    <rPh sb="285" eb="287">
      <t>キュウスイ</t>
    </rPh>
    <rPh sb="287" eb="289">
      <t>ヒヨウ</t>
    </rPh>
    <rPh sb="290" eb="292">
      <t>ジョウショウ</t>
    </rPh>
    <rPh sb="301" eb="302">
      <t>オ</t>
    </rPh>
    <rPh sb="304" eb="306">
      <t>レイワ</t>
    </rPh>
    <rPh sb="307" eb="309">
      <t>ネンド</t>
    </rPh>
    <rPh sb="312" eb="314">
      <t>ケイゾク</t>
    </rPh>
    <rPh sb="316" eb="318">
      <t>テイカ</t>
    </rPh>
    <rPh sb="321" eb="322">
      <t>ヨコ</t>
    </rPh>
    <rPh sb="325" eb="327">
      <t>スイイ</t>
    </rPh>
    <rPh sb="330" eb="331">
      <t>カンガ</t>
    </rPh>
    <rPh sb="340" eb="342">
      <t>キュウスイ</t>
    </rPh>
    <rPh sb="342" eb="344">
      <t>ゲンカ</t>
    </rPh>
    <rPh sb="346" eb="348">
      <t>リョウキン</t>
    </rPh>
    <rPh sb="348" eb="350">
      <t>カイシュウ</t>
    </rPh>
    <rPh sb="350" eb="351">
      <t>リツ</t>
    </rPh>
    <rPh sb="352" eb="353">
      <t>オナ</t>
    </rPh>
    <rPh sb="355" eb="357">
      <t>ショウカン</t>
    </rPh>
    <rPh sb="357" eb="358">
      <t>ガク</t>
    </rPh>
    <rPh sb="358" eb="359">
      <t>ゾウ</t>
    </rPh>
    <rPh sb="359" eb="360">
      <t>クワ</t>
    </rPh>
    <rPh sb="361" eb="362">
      <t>トモナ</t>
    </rPh>
    <rPh sb="363" eb="365">
      <t>ゲンカ</t>
    </rPh>
    <rPh sb="366" eb="368">
      <t>コウトウ</t>
    </rPh>
    <rPh sb="373" eb="375">
      <t>ショウカン</t>
    </rPh>
    <rPh sb="378" eb="380">
      <t>シュウリョウ</t>
    </rPh>
    <rPh sb="382" eb="384">
      <t>ケイゾク</t>
    </rPh>
    <rPh sb="386" eb="388">
      <t>イジ</t>
    </rPh>
    <rPh sb="388" eb="391">
      <t>カンリヒ</t>
    </rPh>
    <rPh sb="392" eb="394">
      <t>シュクゲン</t>
    </rPh>
    <rPh sb="395" eb="396">
      <t>ツト</t>
    </rPh>
    <rPh sb="404" eb="406">
      <t>シセツ</t>
    </rPh>
    <rPh sb="406" eb="408">
      <t>リヨウ</t>
    </rPh>
    <rPh sb="408" eb="409">
      <t>リツ</t>
    </rPh>
    <rPh sb="412" eb="414">
      <t>ヘイセイ</t>
    </rPh>
    <rPh sb="416" eb="418">
      <t>ネンド</t>
    </rPh>
    <rPh sb="419" eb="420">
      <t>オオ</t>
    </rPh>
    <rPh sb="422" eb="424">
      <t>ジョウショウ</t>
    </rPh>
    <rPh sb="428" eb="430">
      <t>シセツ</t>
    </rPh>
    <rPh sb="430" eb="432">
      <t>リヨウ</t>
    </rPh>
    <rPh sb="432" eb="433">
      <t>リツ</t>
    </rPh>
    <rPh sb="443" eb="445">
      <t>ケイソク</t>
    </rPh>
    <rPh sb="445" eb="447">
      <t>キキ</t>
    </rPh>
    <rPh sb="447" eb="449">
      <t>コウシン</t>
    </rPh>
    <rPh sb="450" eb="452">
      <t>カンロ</t>
    </rPh>
    <rPh sb="452" eb="454">
      <t>コウシン</t>
    </rPh>
    <rPh sb="454" eb="455">
      <t>トウ</t>
    </rPh>
    <rPh sb="458" eb="460">
      <t>ハイスイ</t>
    </rPh>
    <rPh sb="460" eb="461">
      <t>リョウ</t>
    </rPh>
    <rPh sb="462" eb="464">
      <t>セイカク</t>
    </rPh>
    <rPh sb="465" eb="467">
      <t>ハアク</t>
    </rPh>
    <rPh sb="482" eb="484">
      <t>ヘイセイ</t>
    </rPh>
    <rPh sb="486" eb="488">
      <t>ネンド</t>
    </rPh>
    <rPh sb="490" eb="492">
      <t>ヘイセイ</t>
    </rPh>
    <rPh sb="494" eb="496">
      <t>ネンド</t>
    </rPh>
    <rPh sb="501" eb="504">
      <t>リヨウリツ</t>
    </rPh>
    <rPh sb="508" eb="509">
      <t>ナカ</t>
    </rPh>
    <rPh sb="511" eb="513">
      <t>スイイ</t>
    </rPh>
    <rPh sb="517" eb="519">
      <t>シセツ</t>
    </rPh>
    <rPh sb="519" eb="521">
      <t>リヨウ</t>
    </rPh>
    <rPh sb="521" eb="522">
      <t>リツ</t>
    </rPh>
    <rPh sb="523" eb="525">
      <t>テキセイ</t>
    </rPh>
    <rPh sb="529" eb="531">
      <t>ハンダン</t>
    </rPh>
    <rPh sb="532" eb="534">
      <t>コンゴ</t>
    </rPh>
    <rPh sb="536" eb="538">
      <t>イジ</t>
    </rPh>
    <rPh sb="538" eb="540">
      <t>カンリ</t>
    </rPh>
    <rPh sb="541" eb="542">
      <t>ツト</t>
    </rPh>
    <rPh sb="550" eb="552">
      <t>ユウシュウ</t>
    </rPh>
    <rPh sb="552" eb="553">
      <t>リツ</t>
    </rPh>
    <rPh sb="556" eb="558">
      <t>ヘイセイ</t>
    </rPh>
    <rPh sb="606" eb="608">
      <t>ヘイセイ</t>
    </rPh>
    <rPh sb="640" eb="642">
      <t>ヘイセイ</t>
    </rPh>
    <rPh sb="644" eb="646">
      <t>ネンド</t>
    </rPh>
    <rPh sb="647" eb="648">
      <t>カン</t>
    </rPh>
    <rPh sb="651" eb="653">
      <t>ゼンタイ</t>
    </rPh>
    <rPh sb="653" eb="656">
      <t>シヨウリョウ</t>
    </rPh>
    <rPh sb="657" eb="659">
      <t>テイカ</t>
    </rPh>
    <rPh sb="664" eb="666">
      <t>ユウシュウ</t>
    </rPh>
    <rPh sb="666" eb="668">
      <t>スイリョウ</t>
    </rPh>
    <rPh sb="669" eb="672">
      <t>ゼンネンド</t>
    </rPh>
    <rPh sb="673" eb="674">
      <t>クラ</t>
    </rPh>
    <rPh sb="675" eb="677">
      <t>ゲンショウ</t>
    </rPh>
    <rPh sb="682" eb="683">
      <t>ヒ</t>
    </rPh>
    <rPh sb="684" eb="685">
      <t>ツヅ</t>
    </rPh>
    <rPh sb="686" eb="688">
      <t>イジ</t>
    </rPh>
    <rPh sb="688" eb="690">
      <t>カンリ</t>
    </rPh>
    <rPh sb="691" eb="693">
      <t>テッテイ</t>
    </rPh>
    <rPh sb="694" eb="695">
      <t>ツト</t>
    </rPh>
    <rPh sb="696" eb="698">
      <t>ユウシュウ</t>
    </rPh>
    <rPh sb="698" eb="700">
      <t>スイリョウ</t>
    </rPh>
    <rPh sb="701" eb="703">
      <t>カクホ</t>
    </rPh>
    <rPh sb="704" eb="705">
      <t>オコナ</t>
    </rPh>
    <phoneticPr fontId="4"/>
  </si>
  <si>
    <t>　老朽化している管路、浄水場について平成２３年度から２９年度にかけて計画的に更新を行っており耐震性等は大幅に上昇している。平成３０年度については更新計画が終了したため実施していない。
　旧組合営区域については管路の敷設年度を把握できていない区域があるため、今後把握に努めたい。</t>
    <rPh sb="61" eb="63">
      <t>ヘイセイ</t>
    </rPh>
    <rPh sb="65" eb="67">
      <t>ネンド</t>
    </rPh>
    <rPh sb="72" eb="74">
      <t>コウシン</t>
    </rPh>
    <rPh sb="74" eb="76">
      <t>ケイカク</t>
    </rPh>
    <rPh sb="77" eb="79">
      <t>シュウリョウ</t>
    </rPh>
    <rPh sb="83" eb="85">
      <t>ジッシ</t>
    </rPh>
    <rPh sb="93" eb="94">
      <t>キュウ</t>
    </rPh>
    <rPh sb="94" eb="96">
      <t>クミアイ</t>
    </rPh>
    <rPh sb="104" eb="106">
      <t>カンロ</t>
    </rPh>
    <rPh sb="133" eb="13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</si>
</sst>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7.03</c:v>
                </c:pt>
                <c:pt idx="2">
                  <c:v>6.47</c:v>
                </c:pt>
                <c:pt idx="3">
                  <c:v>12.19</c:v>
                </c:pt>
                <c:pt idx="4" formatCode="#,##0.00;&quot;△&quot;#,##0.00">
                  <c:v>0</c:v>
                </c:pt>
              </c:numCache>
            </c:numRef>
          </c:val>
          <c:extLst>
            <c:ext xmlns:c16="http://schemas.microsoft.com/office/drawing/2014/chart" uri="{C3380CC4-5D6E-409C-BE32-E72D297353CC}">
              <c16:uniqueId val="{00000000-5799-4135-AAE4-C25B4A259E2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5799-4135-AAE4-C25B4A259E2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137.26</c:v>
                </c:pt>
                <c:pt idx="1">
                  <c:v>286.64</c:v>
                </c:pt>
                <c:pt idx="2">
                  <c:v>94.21</c:v>
                </c:pt>
                <c:pt idx="3">
                  <c:v>92.75</c:v>
                </c:pt>
                <c:pt idx="4">
                  <c:v>96.96</c:v>
                </c:pt>
              </c:numCache>
            </c:numRef>
          </c:val>
          <c:extLst>
            <c:ext xmlns:c16="http://schemas.microsoft.com/office/drawing/2014/chart" uri="{C3380CC4-5D6E-409C-BE32-E72D297353CC}">
              <c16:uniqueId val="{00000000-0C9E-4886-BF70-343BC814F29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0C9E-4886-BF70-343BC814F29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80.98</c:v>
                </c:pt>
                <c:pt idx="1">
                  <c:v>37.520000000000003</c:v>
                </c:pt>
                <c:pt idx="2">
                  <c:v>90.15</c:v>
                </c:pt>
                <c:pt idx="3">
                  <c:v>94.29</c:v>
                </c:pt>
                <c:pt idx="4">
                  <c:v>88.55</c:v>
                </c:pt>
              </c:numCache>
            </c:numRef>
          </c:val>
          <c:extLst>
            <c:ext xmlns:c16="http://schemas.microsoft.com/office/drawing/2014/chart" uri="{C3380CC4-5D6E-409C-BE32-E72D297353CC}">
              <c16:uniqueId val="{00000000-A5AB-49B3-A6CE-02C492CAC2E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A5AB-49B3-A6CE-02C492CAC2E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85.86</c:v>
                </c:pt>
                <c:pt idx="1">
                  <c:v>73.819999999999993</c:v>
                </c:pt>
                <c:pt idx="2">
                  <c:v>73.61</c:v>
                </c:pt>
                <c:pt idx="3">
                  <c:v>50.94</c:v>
                </c:pt>
                <c:pt idx="4">
                  <c:v>40.51</c:v>
                </c:pt>
              </c:numCache>
            </c:numRef>
          </c:val>
          <c:extLst>
            <c:ext xmlns:c16="http://schemas.microsoft.com/office/drawing/2014/chart" uri="{C3380CC4-5D6E-409C-BE32-E72D297353CC}">
              <c16:uniqueId val="{00000000-25E9-4414-9974-F31269E68A9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25E9-4414-9974-F31269E68A9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D-483C-9CD6-041DF2DAF19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D-483C-9CD6-041DF2DAF19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95-4528-8D8A-6A278C07555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95-4528-8D8A-6A278C07555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91-498E-9AA3-E2C856E5A8B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91-498E-9AA3-E2C856E5A8B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94-4123-B85E-AC5C9FC0E85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94-4123-B85E-AC5C9FC0E85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2270.8200000000002</c:v>
                </c:pt>
                <c:pt idx="1">
                  <c:v>2718.9</c:v>
                </c:pt>
                <c:pt idx="2">
                  <c:v>2994.85</c:v>
                </c:pt>
                <c:pt idx="3">
                  <c:v>3313.86</c:v>
                </c:pt>
                <c:pt idx="4">
                  <c:v>3146.6</c:v>
                </c:pt>
              </c:numCache>
            </c:numRef>
          </c:val>
          <c:extLst>
            <c:ext xmlns:c16="http://schemas.microsoft.com/office/drawing/2014/chart" uri="{C3380CC4-5D6E-409C-BE32-E72D297353CC}">
              <c16:uniqueId val="{00000000-541E-4A5D-BC95-1D1E442C3E9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541E-4A5D-BC95-1D1E442C3E9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49.98</c:v>
                </c:pt>
                <c:pt idx="1">
                  <c:v>46.46</c:v>
                </c:pt>
                <c:pt idx="2">
                  <c:v>46.08</c:v>
                </c:pt>
                <c:pt idx="3">
                  <c:v>32.71</c:v>
                </c:pt>
                <c:pt idx="4">
                  <c:v>24.6</c:v>
                </c:pt>
              </c:numCache>
            </c:numRef>
          </c:val>
          <c:extLst>
            <c:ext xmlns:c16="http://schemas.microsoft.com/office/drawing/2014/chart" uri="{C3380CC4-5D6E-409C-BE32-E72D297353CC}">
              <c16:uniqueId val="{00000000-A4B6-4B81-9042-00C0B056FC5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A4B6-4B81-9042-00C0B056FC5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290.05</c:v>
                </c:pt>
                <c:pt idx="1">
                  <c:v>314.62</c:v>
                </c:pt>
                <c:pt idx="2">
                  <c:v>323.32</c:v>
                </c:pt>
                <c:pt idx="3">
                  <c:v>460.07</c:v>
                </c:pt>
                <c:pt idx="4">
                  <c:v>609.41999999999996</c:v>
                </c:pt>
              </c:numCache>
            </c:numRef>
          </c:val>
          <c:extLst>
            <c:ext xmlns:c16="http://schemas.microsoft.com/office/drawing/2014/chart" uri="{C3380CC4-5D6E-409C-BE32-E72D297353CC}">
              <c16:uniqueId val="{00000000-39CB-48A0-9387-0FD293C6F99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39CB-48A0-9387-0FD293C6F99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D5" sqref="D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西米良村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1153</v>
      </c>
      <c r="AM8" s="66"/>
      <c r="AN8" s="66"/>
      <c r="AO8" s="66"/>
      <c r="AP8" s="66"/>
      <c r="AQ8" s="66"/>
      <c r="AR8" s="66"/>
      <c r="AS8" s="66"/>
      <c r="AT8" s="65">
        <f>データ!$S$6</f>
        <v>271.51</v>
      </c>
      <c r="AU8" s="65"/>
      <c r="AV8" s="65"/>
      <c r="AW8" s="65"/>
      <c r="AX8" s="65"/>
      <c r="AY8" s="65"/>
      <c r="AZ8" s="65"/>
      <c r="BA8" s="65"/>
      <c r="BB8" s="65">
        <f>データ!$T$6</f>
        <v>4.25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64.3</v>
      </c>
      <c r="Q10" s="65"/>
      <c r="R10" s="65"/>
      <c r="S10" s="65"/>
      <c r="T10" s="65"/>
      <c r="U10" s="65"/>
      <c r="V10" s="65"/>
      <c r="W10" s="66">
        <f>データ!$Q$6</f>
        <v>2451</v>
      </c>
      <c r="X10" s="66"/>
      <c r="Y10" s="66"/>
      <c r="Z10" s="66"/>
      <c r="AA10" s="66"/>
      <c r="AB10" s="66"/>
      <c r="AC10" s="66"/>
      <c r="AD10" s="2"/>
      <c r="AE10" s="2"/>
      <c r="AF10" s="2"/>
      <c r="AG10" s="2"/>
      <c r="AH10" s="2"/>
      <c r="AI10" s="2"/>
      <c r="AJ10" s="2"/>
      <c r="AK10" s="2"/>
      <c r="AL10" s="66">
        <f>データ!$U$6</f>
        <v>724</v>
      </c>
      <c r="AM10" s="66"/>
      <c r="AN10" s="66"/>
      <c r="AO10" s="66"/>
      <c r="AP10" s="66"/>
      <c r="AQ10" s="66"/>
      <c r="AR10" s="66"/>
      <c r="AS10" s="66"/>
      <c r="AT10" s="65">
        <f>データ!$V$6</f>
        <v>1.25</v>
      </c>
      <c r="AU10" s="65"/>
      <c r="AV10" s="65"/>
      <c r="AW10" s="65"/>
      <c r="AX10" s="65"/>
      <c r="AY10" s="65"/>
      <c r="AZ10" s="65"/>
      <c r="BA10" s="65"/>
      <c r="BB10" s="65">
        <f>データ!$W$6</f>
        <v>579.20000000000005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60.6"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108</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e/D8t2/yBlr/a+macS5EfrGkUAAUSNQD4T1BA6YqFgTpbqfeKJlgqUmfpUuN2V++LZbelq0TZ2KKDsbR9cvNVg==" saltValue="W8ENaks7sFhKEYOUKjb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2018</v>
      </c>
      <c r="C6" s="34">
        <f t="shared" ref="C6:W6" si="3">C7</f>
        <v>454036</v>
      </c>
      <c r="D6" s="34">
        <f t="shared" si="3"/>
        <v>47</v>
      </c>
      <c r="E6" s="34">
        <f t="shared" si="3"/>
        <v>1</v>
      </c>
      <c r="F6" s="34">
        <f t="shared" si="3"/>
        <v>0</v>
      </c>
      <c r="G6" s="34">
        <f t="shared" si="3"/>
        <v>0</v>
      </c>
      <c r="H6" s="34" t="str">
        <f t="shared" si="3"/>
        <v>宮崎県　西米良村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64.3</v>
      </c>
      <c r="Q6" s="35">
        <f t="shared" si="3"/>
        <v>2451</v>
      </c>
      <c r="R6" s="35">
        <f t="shared" si="3"/>
        <v>1153</v>
      </c>
      <c r="S6" s="35">
        <f t="shared" si="3"/>
        <v>271.51</v>
      </c>
      <c r="T6" s="35">
        <f t="shared" si="3"/>
        <v>4.25</v>
      </c>
      <c r="U6" s="35">
        <f t="shared" si="3"/>
        <v>724</v>
      </c>
      <c r="V6" s="35">
        <f t="shared" si="3"/>
        <v>1.25</v>
      </c>
      <c r="W6" s="35">
        <f t="shared" si="3"/>
        <v>579.20000000000005</v>
      </c>
      <c r="X6" s="36">
        <f>IF(X7="",NA(),X7)</f>
        <v>85.86</v>
      </c>
      <c r="Y6" s="36">
        <f t="shared" ref="Y6:AG6" si="4">IF(Y7="",NA(),Y7)</f>
        <v>73.819999999999993</v>
      </c>
      <c r="Z6" s="36">
        <f t="shared" si="4"/>
        <v>73.61</v>
      </c>
      <c r="AA6" s="36">
        <f t="shared" si="4"/>
        <v>50.94</v>
      </c>
      <c r="AB6" s="36">
        <f t="shared" si="4"/>
        <v>40.51</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2270.8200000000002</v>
      </c>
      <c r="BF6" s="36">
        <f t="shared" ref="BF6:BN6" si="7">IF(BF7="",NA(),BF7)</f>
        <v>2718.9</v>
      </c>
      <c r="BG6" s="36">
        <f t="shared" si="7"/>
        <v>2994.85</v>
      </c>
      <c r="BH6" s="36">
        <f t="shared" si="7"/>
        <v>3313.86</v>
      </c>
      <c r="BI6" s="36">
        <f t="shared" si="7"/>
        <v>3146.6</v>
      </c>
      <c r="BJ6" s="36">
        <f t="shared" si="7"/>
        <v>1486.62</v>
      </c>
      <c r="BK6" s="36">
        <f t="shared" si="7"/>
        <v>1510.14</v>
      </c>
      <c r="BL6" s="36">
        <f t="shared" si="7"/>
        <v>1595.62</v>
      </c>
      <c r="BM6" s="36">
        <f t="shared" si="7"/>
        <v>1302.33</v>
      </c>
      <c r="BN6" s="36">
        <f t="shared" si="7"/>
        <v>1274.21</v>
      </c>
      <c r="BO6" s="35" t="str">
        <f>IF(BO7="","",IF(BO7="-","【-】","【"&amp;SUBSTITUTE(TEXT(BO7,"#,##0.00"),"-","△")&amp;"】"))</f>
        <v>【1,074.14】</v>
      </c>
      <c r="BP6" s="36">
        <f>IF(BP7="",NA(),BP7)</f>
        <v>49.98</v>
      </c>
      <c r="BQ6" s="36">
        <f t="shared" ref="BQ6:BY6" si="8">IF(BQ7="",NA(),BQ7)</f>
        <v>46.46</v>
      </c>
      <c r="BR6" s="36">
        <f t="shared" si="8"/>
        <v>46.08</v>
      </c>
      <c r="BS6" s="36">
        <f t="shared" si="8"/>
        <v>32.71</v>
      </c>
      <c r="BT6" s="36">
        <f t="shared" si="8"/>
        <v>24.6</v>
      </c>
      <c r="BU6" s="36">
        <f t="shared" si="8"/>
        <v>24.39</v>
      </c>
      <c r="BV6" s="36">
        <f t="shared" si="8"/>
        <v>22.67</v>
      </c>
      <c r="BW6" s="36">
        <f t="shared" si="8"/>
        <v>37.92</v>
      </c>
      <c r="BX6" s="36">
        <f t="shared" si="8"/>
        <v>40.89</v>
      </c>
      <c r="BY6" s="36">
        <f t="shared" si="8"/>
        <v>41.25</v>
      </c>
      <c r="BZ6" s="35" t="str">
        <f>IF(BZ7="","",IF(BZ7="-","【-】","【"&amp;SUBSTITUTE(TEXT(BZ7,"#,##0.00"),"-","△")&amp;"】"))</f>
        <v>【54.36】</v>
      </c>
      <c r="CA6" s="36">
        <f>IF(CA7="",NA(),CA7)</f>
        <v>290.05</v>
      </c>
      <c r="CB6" s="36">
        <f t="shared" ref="CB6:CJ6" si="9">IF(CB7="",NA(),CB7)</f>
        <v>314.62</v>
      </c>
      <c r="CC6" s="36">
        <f t="shared" si="9"/>
        <v>323.32</v>
      </c>
      <c r="CD6" s="36">
        <f t="shared" si="9"/>
        <v>460.07</v>
      </c>
      <c r="CE6" s="36">
        <f t="shared" si="9"/>
        <v>609.41999999999996</v>
      </c>
      <c r="CF6" s="36">
        <f t="shared" si="9"/>
        <v>734.18</v>
      </c>
      <c r="CG6" s="36">
        <f t="shared" si="9"/>
        <v>789.62</v>
      </c>
      <c r="CH6" s="36">
        <f t="shared" si="9"/>
        <v>423.18</v>
      </c>
      <c r="CI6" s="36">
        <f t="shared" si="9"/>
        <v>383.2</v>
      </c>
      <c r="CJ6" s="36">
        <f t="shared" si="9"/>
        <v>383.25</v>
      </c>
      <c r="CK6" s="35" t="str">
        <f>IF(CK7="","",IF(CK7="-","【-】","【"&amp;SUBSTITUTE(TEXT(CK7,"#,##0.00"),"-","△")&amp;"】"))</f>
        <v>【296.40】</v>
      </c>
      <c r="CL6" s="36">
        <f>IF(CL7="",NA(),CL7)</f>
        <v>137.26</v>
      </c>
      <c r="CM6" s="36">
        <f t="shared" ref="CM6:CU6" si="10">IF(CM7="",NA(),CM7)</f>
        <v>286.64</v>
      </c>
      <c r="CN6" s="36">
        <f t="shared" si="10"/>
        <v>94.21</v>
      </c>
      <c r="CO6" s="36">
        <f t="shared" si="10"/>
        <v>92.75</v>
      </c>
      <c r="CP6" s="36">
        <f t="shared" si="10"/>
        <v>96.96</v>
      </c>
      <c r="CQ6" s="36">
        <f t="shared" si="10"/>
        <v>48.36</v>
      </c>
      <c r="CR6" s="36">
        <f t="shared" si="10"/>
        <v>48.7</v>
      </c>
      <c r="CS6" s="36">
        <f t="shared" si="10"/>
        <v>46.9</v>
      </c>
      <c r="CT6" s="36">
        <f t="shared" si="10"/>
        <v>47.95</v>
      </c>
      <c r="CU6" s="36">
        <f t="shared" si="10"/>
        <v>48.26</v>
      </c>
      <c r="CV6" s="35" t="str">
        <f>IF(CV7="","",IF(CV7="-","【-】","【"&amp;SUBSTITUTE(TEXT(CV7,"#,##0.00"),"-","△")&amp;"】"))</f>
        <v>【55.95】</v>
      </c>
      <c r="CW6" s="36">
        <f>IF(CW7="",NA(),CW7)</f>
        <v>80.98</v>
      </c>
      <c r="CX6" s="36">
        <f t="shared" ref="CX6:DF6" si="11">IF(CX7="",NA(),CX7)</f>
        <v>37.520000000000003</v>
      </c>
      <c r="CY6" s="36">
        <f t="shared" si="11"/>
        <v>90.15</v>
      </c>
      <c r="CZ6" s="36">
        <f t="shared" si="11"/>
        <v>94.29</v>
      </c>
      <c r="DA6" s="36">
        <f t="shared" si="11"/>
        <v>88.55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7.03</v>
      </c>
      <c r="EF6" s="36">
        <f t="shared" si="14"/>
        <v>6.47</v>
      </c>
      <c r="EG6" s="36">
        <f t="shared" si="14"/>
        <v>12.19</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2">
      <c r="A7" s="29"/>
      <c r="B7" s="38">
        <v>2018</v>
      </c>
      <c r="C7" s="38">
        <v>454036</v>
      </c>
      <c r="D7" s="38">
        <v>47</v>
      </c>
      <c r="E7" s="38">
        <v>1</v>
      </c>
      <c r="F7" s="38">
        <v>0</v>
      </c>
      <c r="G7" s="38">
        <v>0</v>
      </c>
      <c r="H7" s="38" t="s">
        <v>95</v>
      </c>
      <c r="I7" s="38" t="s">
        <v>96</v>
      </c>
      <c r="J7" s="38" t="s">
        <v>97</v>
      </c>
      <c r="K7" s="38" t="s">
        <v>98</v>
      </c>
      <c r="L7" s="38" t="s">
        <v>99</v>
      </c>
      <c r="M7" s="38" t="s">
        <v>100</v>
      </c>
      <c r="N7" s="39" t="s">
        <v>101</v>
      </c>
      <c r="O7" s="39" t="s">
        <v>102</v>
      </c>
      <c r="P7" s="39">
        <v>64.3</v>
      </c>
      <c r="Q7" s="39">
        <v>2451</v>
      </c>
      <c r="R7" s="39">
        <v>1153</v>
      </c>
      <c r="S7" s="39">
        <v>271.51</v>
      </c>
      <c r="T7" s="39">
        <v>4.25</v>
      </c>
      <c r="U7" s="39">
        <v>724</v>
      </c>
      <c r="V7" s="39">
        <v>1.25</v>
      </c>
      <c r="W7" s="39">
        <v>579.20000000000005</v>
      </c>
      <c r="X7" s="39">
        <v>85.86</v>
      </c>
      <c r="Y7" s="39">
        <v>73.819999999999993</v>
      </c>
      <c r="Z7" s="39">
        <v>73.61</v>
      </c>
      <c r="AA7" s="39">
        <v>50.94</v>
      </c>
      <c r="AB7" s="39">
        <v>40.51</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2270.8200000000002</v>
      </c>
      <c r="BF7" s="39">
        <v>2718.9</v>
      </c>
      <c r="BG7" s="39">
        <v>2994.85</v>
      </c>
      <c r="BH7" s="39">
        <v>3313.86</v>
      </c>
      <c r="BI7" s="39">
        <v>3146.6</v>
      </c>
      <c r="BJ7" s="39">
        <v>1486.62</v>
      </c>
      <c r="BK7" s="39">
        <v>1510.14</v>
      </c>
      <c r="BL7" s="39">
        <v>1595.62</v>
      </c>
      <c r="BM7" s="39">
        <v>1302.33</v>
      </c>
      <c r="BN7" s="39">
        <v>1274.21</v>
      </c>
      <c r="BO7" s="39">
        <v>1074.1400000000001</v>
      </c>
      <c r="BP7" s="39">
        <v>49.98</v>
      </c>
      <c r="BQ7" s="39">
        <v>46.46</v>
      </c>
      <c r="BR7" s="39">
        <v>46.08</v>
      </c>
      <c r="BS7" s="39">
        <v>32.71</v>
      </c>
      <c r="BT7" s="39">
        <v>24.6</v>
      </c>
      <c r="BU7" s="39">
        <v>24.39</v>
      </c>
      <c r="BV7" s="39">
        <v>22.67</v>
      </c>
      <c r="BW7" s="39">
        <v>37.92</v>
      </c>
      <c r="BX7" s="39">
        <v>40.89</v>
      </c>
      <c r="BY7" s="39">
        <v>41.25</v>
      </c>
      <c r="BZ7" s="39">
        <v>54.36</v>
      </c>
      <c r="CA7" s="39">
        <v>290.05</v>
      </c>
      <c r="CB7" s="39">
        <v>314.62</v>
      </c>
      <c r="CC7" s="39">
        <v>323.32</v>
      </c>
      <c r="CD7" s="39">
        <v>460.07</v>
      </c>
      <c r="CE7" s="39">
        <v>609.41999999999996</v>
      </c>
      <c r="CF7" s="39">
        <v>734.18</v>
      </c>
      <c r="CG7" s="39">
        <v>789.62</v>
      </c>
      <c r="CH7" s="39">
        <v>423.18</v>
      </c>
      <c r="CI7" s="39">
        <v>383.2</v>
      </c>
      <c r="CJ7" s="39">
        <v>383.25</v>
      </c>
      <c r="CK7" s="39">
        <v>296.39999999999998</v>
      </c>
      <c r="CL7" s="39">
        <v>137.26</v>
      </c>
      <c r="CM7" s="39">
        <v>286.64</v>
      </c>
      <c r="CN7" s="39">
        <v>94.21</v>
      </c>
      <c r="CO7" s="39">
        <v>92.75</v>
      </c>
      <c r="CP7" s="39">
        <v>96.96</v>
      </c>
      <c r="CQ7" s="39">
        <v>48.36</v>
      </c>
      <c r="CR7" s="39">
        <v>48.7</v>
      </c>
      <c r="CS7" s="39">
        <v>46.9</v>
      </c>
      <c r="CT7" s="39">
        <v>47.95</v>
      </c>
      <c r="CU7" s="39">
        <v>48.26</v>
      </c>
      <c r="CV7" s="39">
        <v>55.95</v>
      </c>
      <c r="CW7" s="39">
        <v>80.98</v>
      </c>
      <c r="CX7" s="39">
        <v>37.520000000000003</v>
      </c>
      <c r="CY7" s="39">
        <v>90.15</v>
      </c>
      <c r="CZ7" s="39">
        <v>94.29</v>
      </c>
      <c r="DA7" s="39">
        <v>88.55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7.03</v>
      </c>
      <c r="EF7" s="39">
        <v>6.47</v>
      </c>
      <c r="EG7" s="39">
        <v>12.19</v>
      </c>
      <c r="EH7" s="39">
        <v>0</v>
      </c>
      <c r="EI7" s="39">
        <v>0.91</v>
      </c>
      <c r="EJ7" s="39">
        <v>1.26</v>
      </c>
      <c r="EK7" s="39">
        <v>0.78</v>
      </c>
      <c r="EL7" s="39">
        <v>0.56999999999999995</v>
      </c>
      <c r="EM7" s="39">
        <v>0.62</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2020-02-26T04:46:12Z</cp:lastPrinted>
  <dcterms:created xsi:type="dcterms:W3CDTF">2019-12-05T04:40:22Z</dcterms:created>
  <dcterms:modified xsi:type="dcterms:W3CDTF">2020-03-04T02:10:26Z</dcterms:modified>
  <cp:category/>
</cp:coreProperties>
</file>