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430"/>
  <workbookPr/>
  <mc:AlternateContent xmlns:mc="http://schemas.openxmlformats.org/markup-compatibility/2006">
    <mc:Choice Requires="x15">
      <x15ac:absPath xmlns:x15ac="http://schemas.microsoft.com/office/spreadsheetml/2010/11/ac" url="K:\05 財政・地方債担当\02 個別事業(現年分)フォルダ\03-02 【決　算】公営企業(現年分のみ)\令和01年度\01 各種照会・回答\R020109【　】（分析依頼）H30決算経営比較分析表\05ホームページ掲載\10【法非適用】簡易水道事業\"/>
    </mc:Choice>
  </mc:AlternateContent>
  <xr:revisionPtr revIDLastSave="0" documentId="13_ncr:1_{94C176AA-38B4-4F63-92F7-F225B0CFE052}" xr6:coauthVersionLast="45" xr6:coauthVersionMax="45" xr10:uidLastSave="{00000000-0000-0000-0000-000000000000}"/>
  <workbookProtection workbookAlgorithmName="SHA-512" workbookHashValue="4fvKF/6CpqlxPFonTRKK3n2/v8crAzjQj1oviGbK4m6gV7PGkGLu7/5hJE2tePU4TYhUVBgOZIblGwzznCXZNQ==" workbookSaltValue="b3HG573XTz8L/VgUEd8QGw==" workbookSpinCount="100000" lockStructure="1"/>
  <bookViews>
    <workbookView xWindow="-108" yWindow="-108" windowWidth="23256" windowHeight="12576" xr2:uid="{00000000-000D-0000-FFFF-FFFF00000000}"/>
  </bookViews>
  <sheets>
    <sheet name="法非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AT10" i="4" s="1"/>
  <c r="U6" i="5"/>
  <c r="T6" i="5"/>
  <c r="S6" i="5"/>
  <c r="R6" i="5"/>
  <c r="Q6" i="5"/>
  <c r="P6" i="5"/>
  <c r="P10" i="4" s="1"/>
  <c r="O6" i="5"/>
  <c r="I10" i="4" s="1"/>
  <c r="N6" i="5"/>
  <c r="B10" i="4" s="1"/>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J85" i="4"/>
  <c r="E85" i="4"/>
  <c r="AL10" i="4"/>
  <c r="W10" i="4"/>
  <c r="BB8" i="4"/>
  <c r="AT8" i="4"/>
  <c r="AL8" i="4"/>
  <c r="AD8" i="4"/>
  <c r="W8" i="4"/>
  <c r="P8" i="4"/>
  <c r="I8" i="4"/>
  <c r="B8" i="4"/>
  <c r="B6" i="4"/>
  <c r="D10" i="5" l="1"/>
  <c r="C10" i="5"/>
  <c r="E10" i="5"/>
  <c r="B10" i="5"/>
</calcChain>
</file>

<file path=xl/sharedStrings.xml><?xml version="1.0" encoding="utf-8"?>
<sst xmlns="http://schemas.openxmlformats.org/spreadsheetml/2006/main" count="225" uniqueCount="111">
  <si>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</si>
  <si>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</si>
  <si>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</si>
  <si>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</si>
  <si>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</si>
  <si>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</si>
  <si>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</si>
  <si>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</si>
  <si>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</si>
  <si>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</si>
  <si>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</si>
  <si>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</si>
  <si>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</si>
  <si>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</si>
  <si>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</si>
  <si>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</si>
  <si>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</si>
  <si>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</si>
  <si>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</si>
  <si>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</si>
  <si>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</si>
  <si>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</si>
  <si>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</si>
  <si>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</si>
  <si>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</si>
  <si>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</si>
  <si>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</si>
  <si>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</si>
  <si>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</si>
  <si>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</si>
  <si>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</si>
  <si>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</si>
  <si>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</si>
  <si>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</si>
  <si>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</si>
  <si>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</si>
  <si>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</si>
  <si>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</si>
  <si>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</si>
  <si>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</si>
  <si>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</si>
  <si>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</si>
  <si>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</si>
  <si>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</si>
  <si>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</si>
  <si>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</si>
  <si>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</si>
  <si>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</si>
  <si>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</si>
  <si>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</si>
  <si>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</si>
  <si>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</si>
  <si>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</si>
  <si>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</si>
  <si>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</si>
  <si>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</si>
  <si>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</si>
  <si>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</si>
  <si>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</si>
  <si>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</si>
  <si>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</si>
  <si>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</si>
  <si>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</si>
  <si>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</si>
  <si>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</si>
  <si>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</si>
  <si>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</si>
  <si>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</si>
  <si>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</si>
  <si>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</si>
  <si>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</si>
  <si>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</si>
  <si>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</si>
  <si>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</si>
  <si>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</si>
  <si>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</si>
  <si>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</si>
  <si>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</si>
  <si>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</si>
  <si>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</si>
  <si>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</si>
  <si>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</si>
  <si>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</si>
  <si>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</si>
  <si>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</si>
  <si>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</si>
  <si>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</si>
  <si>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</si>
  <si>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</si>
  <si>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</si>
  <si>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</si>
  <si>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</si>
  <si>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</si>
  <si>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</si>
  <si>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</si>
  <si>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宮崎県　西米良村</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</si>
  <si>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</si>
  <si>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</si>
  <si>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</si>
  <si>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</si>
  <si>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</si>
  <si>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</si>
  <si>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</si>
  <si>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</si>
  <si>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</si>
  <si>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</si>
  <si>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</si>
  <si>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</si>
  <si>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本村は緩速ろ過方式を採用し自然流下方式で配水しているため動力費や機器修繕費用を低い水準に抑え、維持管理費用の削減に努めているが地方債償還金の返済がピークを迎え、経営を大きく圧迫している。本村の簡易水道事業は小規模で運営基盤が脆弱なため使用料収入のみで経営することが難しいが、今後ともコスト縮減を意識した運営を行い、安全で安定した水道水供給を行い住民の生活環境向上に寄与したい。
　また、経営戦略については令和２年度までに策定予定である。</t>
    <rPh sb="78" eb="79">
      <t>ムカ</t>
    </rPh>
    <rPh sb="84" eb="85">
      <t>オオ</t>
    </rPh>
    <rPh sb="104" eb="107">
      <t>ショウキボ</t>
    </rPh>
    <rPh sb="165" eb="167">
      <t>スイドウ</t>
    </rPh>
    <rPh sb="194" eb="196">
      <t>ケイエイ</t>
    </rPh>
    <rPh sb="196" eb="198">
      <t>センリャク</t>
    </rPh>
    <rPh sb="203" eb="205">
      <t>レイワ</t>
    </rPh>
    <rPh sb="206" eb="208">
      <t>ネンド</t>
    </rPh>
    <rPh sb="211" eb="213">
      <t>サクテイ</t>
    </rPh>
    <rPh sb="213" eb="215">
      <t>ヨテイ</t>
    </rPh>
    <phoneticPr fontId="4"/>
  </si>
  <si>
    <t xml:space="preserve">①．収益的収支比率
　平成２９年度から引き続き収支比率が類似団体平均を下回っている。これは平成２３年度から実施した施設等更新で償還金額が上昇したものに起因する。償還がピークとなる令和４年度まではこの傾向が続くと予測されるため今後とも現在高を注視し事業運営を行いたい。
④．企業債残高対給水収益比率
　平成３０年度まで管路の更新を行ったため地方債高が上昇した。給水収益は人口減少に伴い減少する傾向にあるので、高水準は償還の完了する令和１１年度まで続くと予想される。更なる維持管理費縮減を実施していきたい。
⑤．料金回収率
　平成２９年度からの地方債償還ピーク突入に伴い給水費用が上昇している。ピークの終わる令和４年度までは継続して低下ないし横ばいで推移すると考えられる。
⑥．給水原価
　料金回収率と同じく償還額増加に伴い原価が高騰している。償還ピーク終了まで継続して維持管理費の縮減に努めたい。
⑦．施設利用率　
　平成２７年度に大きく上昇している施設利用率についてだが、これは計測機器更新、管路更新等により配水量を正確に把握できるようになったためである。平成２８年度から平成３０年度にかけては利用率は９０％半ばで推移しており施設利用率は適正であると判断し今後とも維持管理に努めたい。
⑧.有収率
  平成２７年度の機器更新により正確な配水量を測定することにより一時的に大きく有収水量が減少したものの、平成２８、２９年にかけての管路更新により漏水が減少した。しかしながら平成３０年度に関しては全体使用量の低下によるため有収水量は前年度に比べ減少した。
　引き続き維持管理の徹底に努め有収水量の確保を行いたい。
</t>
    <rPh sb="2" eb="5">
      <t>シュウエキテキ</t>
    </rPh>
    <rPh sb="5" eb="7">
      <t>シュウシ</t>
    </rPh>
    <rPh sb="7" eb="9">
      <t>ヒリツ</t>
    </rPh>
    <rPh sb="137" eb="139">
      <t>キギョウ</t>
    </rPh>
    <rPh sb="139" eb="140">
      <t>サイ</t>
    </rPh>
    <rPh sb="208" eb="210">
      <t>ショウカン</t>
    </rPh>
    <rPh sb="211" eb="213">
      <t>カンリョウ</t>
    </rPh>
    <rPh sb="223" eb="224">
      <t>ツヅ</t>
    </rPh>
    <rPh sb="226" eb="228">
      <t>ヨソウ</t>
    </rPh>
    <rPh sb="232" eb="233">
      <t>サラ</t>
    </rPh>
    <rPh sb="235" eb="237">
      <t>イジ</t>
    </rPh>
    <rPh sb="237" eb="240">
      <t>カンリヒ</t>
    </rPh>
    <rPh sb="240" eb="242">
      <t>シュクゲン</t>
    </rPh>
    <rPh sb="243" eb="245">
      <t>ジッシ</t>
    </rPh>
    <rPh sb="256" eb="258">
      <t>リョウキン</t>
    </rPh>
    <rPh sb="258" eb="260">
      <t>カイシュウ</t>
    </rPh>
    <rPh sb="260" eb="261">
      <t>リツ</t>
    </rPh>
    <rPh sb="263" eb="265">
      <t>ヘイセイ</t>
    </rPh>
    <rPh sb="267" eb="269">
      <t>ネンド</t>
    </rPh>
    <rPh sb="272" eb="275">
      <t>チホウサイ</t>
    </rPh>
    <rPh sb="275" eb="277">
      <t>ショウカン</t>
    </rPh>
    <rPh sb="280" eb="282">
      <t>トツニュウ</t>
    </rPh>
    <rPh sb="283" eb="284">
      <t>トモナ</t>
    </rPh>
    <rPh sb="285" eb="287">
      <t>キュウスイ</t>
    </rPh>
    <rPh sb="287" eb="289">
      <t>ヒヨウ</t>
    </rPh>
    <rPh sb="290" eb="292">
      <t>ジョウショウ</t>
    </rPh>
    <rPh sb="301" eb="302">
      <t>オ</t>
    </rPh>
    <rPh sb="304" eb="306">
      <t>レイワ</t>
    </rPh>
    <rPh sb="307" eb="309">
      <t>ネンド</t>
    </rPh>
    <rPh sb="312" eb="314">
      <t>ケイゾク</t>
    </rPh>
    <rPh sb="316" eb="318">
      <t>テイカ</t>
    </rPh>
    <rPh sb="321" eb="322">
      <t>ヨコ</t>
    </rPh>
    <rPh sb="325" eb="327">
      <t>スイイ</t>
    </rPh>
    <rPh sb="330" eb="331">
      <t>カンガ</t>
    </rPh>
    <rPh sb="340" eb="342">
      <t>キュウスイ</t>
    </rPh>
    <rPh sb="342" eb="344">
      <t>ゲンカ</t>
    </rPh>
    <rPh sb="346" eb="348">
      <t>リョウキン</t>
    </rPh>
    <rPh sb="348" eb="350">
      <t>カイシュウ</t>
    </rPh>
    <rPh sb="350" eb="351">
      <t>リツ</t>
    </rPh>
    <rPh sb="352" eb="353">
      <t>オナ</t>
    </rPh>
    <rPh sb="355" eb="357">
      <t>ショウカン</t>
    </rPh>
    <rPh sb="357" eb="358">
      <t>ガク</t>
    </rPh>
    <rPh sb="358" eb="359">
      <t>ゾウ</t>
    </rPh>
    <rPh sb="359" eb="360">
      <t>クワ</t>
    </rPh>
    <rPh sb="361" eb="362">
      <t>トモナ</t>
    </rPh>
    <rPh sb="363" eb="365">
      <t>ゲンカ</t>
    </rPh>
    <rPh sb="366" eb="368">
      <t>コウトウ</t>
    </rPh>
    <rPh sb="373" eb="375">
      <t>ショウカン</t>
    </rPh>
    <rPh sb="378" eb="380">
      <t>シュウリョウ</t>
    </rPh>
    <rPh sb="382" eb="384">
      <t>ケイゾク</t>
    </rPh>
    <rPh sb="386" eb="388">
      <t>イジ</t>
    </rPh>
    <rPh sb="388" eb="391">
      <t>カンリヒ</t>
    </rPh>
    <rPh sb="392" eb="394">
      <t>シュクゲン</t>
    </rPh>
    <rPh sb="395" eb="396">
      <t>ツト</t>
    </rPh>
    <rPh sb="404" eb="406">
      <t>シセツ</t>
    </rPh>
    <rPh sb="406" eb="408">
      <t>リヨウ</t>
    </rPh>
    <rPh sb="408" eb="409">
      <t>リツ</t>
    </rPh>
    <rPh sb="412" eb="414">
      <t>ヘイセイ</t>
    </rPh>
    <rPh sb="416" eb="418">
      <t>ネンド</t>
    </rPh>
    <rPh sb="419" eb="420">
      <t>オオ</t>
    </rPh>
    <rPh sb="422" eb="424">
      <t>ジョウショウ</t>
    </rPh>
    <rPh sb="428" eb="430">
      <t>シセツ</t>
    </rPh>
    <rPh sb="430" eb="432">
      <t>リヨウ</t>
    </rPh>
    <rPh sb="432" eb="433">
      <t>リツ</t>
    </rPh>
    <rPh sb="443" eb="445">
      <t>ケイソク</t>
    </rPh>
    <rPh sb="445" eb="447">
      <t>キキ</t>
    </rPh>
    <rPh sb="447" eb="449">
      <t>コウシン</t>
    </rPh>
    <rPh sb="450" eb="452">
      <t>カンロ</t>
    </rPh>
    <rPh sb="452" eb="454">
      <t>コウシン</t>
    </rPh>
    <rPh sb="454" eb="455">
      <t>トウ</t>
    </rPh>
    <rPh sb="458" eb="460">
      <t>ハイスイ</t>
    </rPh>
    <rPh sb="460" eb="461">
      <t>リョウ</t>
    </rPh>
    <rPh sb="462" eb="464">
      <t>セイカク</t>
    </rPh>
    <rPh sb="465" eb="467">
      <t>ハアク</t>
    </rPh>
    <rPh sb="482" eb="484">
      <t>ヘイセイ</t>
    </rPh>
    <rPh sb="486" eb="488">
      <t>ネンド</t>
    </rPh>
    <rPh sb="490" eb="492">
      <t>ヘイセイ</t>
    </rPh>
    <rPh sb="494" eb="496">
      <t>ネンド</t>
    </rPh>
    <rPh sb="501" eb="504">
      <t>リヨウリツ</t>
    </rPh>
    <rPh sb="508" eb="509">
      <t>ナカ</t>
    </rPh>
    <rPh sb="511" eb="513">
      <t>スイイ</t>
    </rPh>
    <rPh sb="517" eb="519">
      <t>シセツ</t>
    </rPh>
    <rPh sb="519" eb="521">
      <t>リヨウ</t>
    </rPh>
    <rPh sb="521" eb="522">
      <t>リツ</t>
    </rPh>
    <rPh sb="523" eb="525">
      <t>テキセイ</t>
    </rPh>
    <rPh sb="529" eb="531">
      <t>ハンダン</t>
    </rPh>
    <rPh sb="532" eb="534">
      <t>コンゴ</t>
    </rPh>
    <rPh sb="536" eb="538">
      <t>イジ</t>
    </rPh>
    <rPh sb="538" eb="540">
      <t>カンリ</t>
    </rPh>
    <rPh sb="541" eb="542">
      <t>ツト</t>
    </rPh>
    <rPh sb="550" eb="552">
      <t>ユウシュウ</t>
    </rPh>
    <rPh sb="552" eb="553">
      <t>リツ</t>
    </rPh>
    <rPh sb="556" eb="558">
      <t>ヘイセイ</t>
    </rPh>
    <rPh sb="606" eb="608">
      <t>ヘイセイ</t>
    </rPh>
    <rPh sb="640" eb="642">
      <t>ヘイセイ</t>
    </rPh>
    <rPh sb="644" eb="646">
      <t>ネンド</t>
    </rPh>
    <rPh sb="647" eb="648">
      <t>カン</t>
    </rPh>
    <rPh sb="651" eb="653">
      <t>ゼンタイ</t>
    </rPh>
    <rPh sb="653" eb="656">
      <t>シヨウリョウ</t>
    </rPh>
    <rPh sb="657" eb="659">
      <t>テイカ</t>
    </rPh>
    <rPh sb="664" eb="666">
      <t>ユウシュウ</t>
    </rPh>
    <rPh sb="666" eb="668">
      <t>スイリョウ</t>
    </rPh>
    <rPh sb="669" eb="672">
      <t>ゼンネンド</t>
    </rPh>
    <rPh sb="673" eb="674">
      <t>クラ</t>
    </rPh>
    <rPh sb="675" eb="677">
      <t>ゲンショウ</t>
    </rPh>
    <rPh sb="682" eb="683">
      <t>ヒ</t>
    </rPh>
    <rPh sb="684" eb="685">
      <t>ツヅ</t>
    </rPh>
    <rPh sb="686" eb="688">
      <t>イジ</t>
    </rPh>
    <rPh sb="688" eb="690">
      <t>カンリ</t>
    </rPh>
    <rPh sb="691" eb="693">
      <t>テッテイ</t>
    </rPh>
    <rPh sb="694" eb="695">
      <t>ツト</t>
    </rPh>
    <rPh sb="696" eb="698">
      <t>ユウシュウ</t>
    </rPh>
    <rPh sb="698" eb="700">
      <t>スイリョウ</t>
    </rPh>
    <rPh sb="701" eb="703">
      <t>カクホ</t>
    </rPh>
    <rPh sb="704" eb="705">
      <t>オコナ</t>
    </rPh>
    <phoneticPr fontId="4"/>
  </si>
  <si>
    <t>　老朽化している管路、浄水場について平成２３年度から２９年度にかけて計画的に更新を行っており耐震性等は大幅に上昇している。平成３０年度については更新計画が終了したため実施していない。
　旧組合営区域については管路の敷設年度を把握できていない区域があるため、今後把握に努めたい。</t>
    <rPh sb="61" eb="63">
      <t>ヘイセイ</t>
    </rPh>
    <rPh sb="65" eb="67">
      <t>ネンド</t>
    </rPh>
    <rPh sb="72" eb="74">
      <t>コウシン</t>
    </rPh>
    <rPh sb="74" eb="76">
      <t>ケイカク</t>
    </rPh>
    <rPh sb="77" eb="79">
      <t>シュウリョウ</t>
    </rPh>
    <rPh sb="83" eb="85">
      <t>ジッシ</t>
    </rPh>
    <rPh sb="93" eb="94">
      <t>キュウ</t>
    </rPh>
    <rPh sb="94" eb="96">
      <t>クミアイ</t>
    </rPh>
    <rPh sb="104" eb="106">
      <t>カンロ</t>
    </rPh>
    <rPh sb="133" eb="134">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</si>
</sst>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3" fillId="0" borderId="6"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formatCode="#,##0.00;&quot;△&quot;#,##0.00">
                  <c:v>0</c:v>
                </c:pt>
                <c:pt idx="1">
                  <c:v>7.03</c:v>
                </c:pt>
                <c:pt idx="2">
                  <c:v>6.47</c:v>
                </c:pt>
                <c:pt idx="3">
                  <c:v>12.19</c:v>
                </c:pt>
                <c:pt idx="4" formatCode="#,##0.00;&quot;△&quot;#,##0.00">
                  <c:v>0</c:v>
                </c:pt>
              </c:numCache>
            </c:numRef>
          </c:val>
          <c:extLst>
            <c:ext xmlns:c16="http://schemas.microsoft.com/office/drawing/2014/chart" uri="{C3380CC4-5D6E-409C-BE32-E72D297353CC}">
              <c16:uniqueId val="{00000000-5799-4135-AAE4-C25B4A259E29}"/>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0.91</c:v>
                </c:pt>
                <c:pt idx="1">
                  <c:v>1.26</c:v>
                </c:pt>
                <c:pt idx="2">
                  <c:v>0.78</c:v>
                </c:pt>
                <c:pt idx="3">
                  <c:v>0.56999999999999995</c:v>
                </c:pt>
                <c:pt idx="4">
                  <c:v>0.62</c:v>
                </c:pt>
              </c:numCache>
            </c:numRef>
          </c:val>
          <c:smooth val="0"/>
          <c:extLst>
            <c:ext xmlns:c16="http://schemas.microsoft.com/office/drawing/2014/chart" uri="{C3380CC4-5D6E-409C-BE32-E72D297353CC}">
              <c16:uniqueId val="{00000001-5799-4135-AAE4-C25B4A259E29}"/>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ge"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137.26</c:v>
                </c:pt>
                <c:pt idx="1">
                  <c:v>286.64</c:v>
                </c:pt>
                <c:pt idx="2">
                  <c:v>94.21</c:v>
                </c:pt>
                <c:pt idx="3">
                  <c:v>92.75</c:v>
                </c:pt>
                <c:pt idx="4">
                  <c:v>96.96</c:v>
                </c:pt>
              </c:numCache>
            </c:numRef>
          </c:val>
          <c:extLst>
            <c:ext xmlns:c16="http://schemas.microsoft.com/office/drawing/2014/chart" uri="{C3380CC4-5D6E-409C-BE32-E72D297353CC}">
              <c16:uniqueId val="{00000000-0C9E-4886-BF70-343BC814F29C}"/>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48.36</c:v>
                </c:pt>
                <c:pt idx="1">
                  <c:v>48.7</c:v>
                </c:pt>
                <c:pt idx="2">
                  <c:v>46.9</c:v>
                </c:pt>
                <c:pt idx="3">
                  <c:v>47.95</c:v>
                </c:pt>
                <c:pt idx="4">
                  <c:v>48.26</c:v>
                </c:pt>
              </c:numCache>
            </c:numRef>
          </c:val>
          <c:smooth val="0"/>
          <c:extLst>
            <c:ext xmlns:c16="http://schemas.microsoft.com/office/drawing/2014/chart" uri="{C3380CC4-5D6E-409C-BE32-E72D297353CC}">
              <c16:uniqueId val="{00000001-0C9E-4886-BF70-343BC814F29C}"/>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ge"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80.98</c:v>
                </c:pt>
                <c:pt idx="1">
                  <c:v>37.520000000000003</c:v>
                </c:pt>
                <c:pt idx="2">
                  <c:v>90.15</c:v>
                </c:pt>
                <c:pt idx="3">
                  <c:v>94.29</c:v>
                </c:pt>
                <c:pt idx="4">
                  <c:v>88.55</c:v>
                </c:pt>
              </c:numCache>
            </c:numRef>
          </c:val>
          <c:extLst>
            <c:ext xmlns:c16="http://schemas.microsoft.com/office/drawing/2014/chart" uri="{C3380CC4-5D6E-409C-BE32-E72D297353CC}">
              <c16:uniqueId val="{00000000-A5AB-49B3-A6CE-02C492CAC2EB}"/>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75.239999999999995</c:v>
                </c:pt>
                <c:pt idx="1">
                  <c:v>74.959999999999994</c:v>
                </c:pt>
                <c:pt idx="2">
                  <c:v>74.63</c:v>
                </c:pt>
                <c:pt idx="3">
                  <c:v>74.900000000000006</c:v>
                </c:pt>
                <c:pt idx="4">
                  <c:v>72.72</c:v>
                </c:pt>
              </c:numCache>
            </c:numRef>
          </c:val>
          <c:smooth val="0"/>
          <c:extLst>
            <c:ext xmlns:c16="http://schemas.microsoft.com/office/drawing/2014/chart" uri="{C3380CC4-5D6E-409C-BE32-E72D297353CC}">
              <c16:uniqueId val="{00000001-A5AB-49B3-A6CE-02C492CAC2EB}"/>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ge"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85.86</c:v>
                </c:pt>
                <c:pt idx="1">
                  <c:v>73.819999999999993</c:v>
                </c:pt>
                <c:pt idx="2">
                  <c:v>73.61</c:v>
                </c:pt>
                <c:pt idx="3">
                  <c:v>50.94</c:v>
                </c:pt>
                <c:pt idx="4">
                  <c:v>40.51</c:v>
                </c:pt>
              </c:numCache>
            </c:numRef>
          </c:val>
          <c:extLst>
            <c:ext xmlns:c16="http://schemas.microsoft.com/office/drawing/2014/chart" uri="{C3380CC4-5D6E-409C-BE32-E72D297353CC}">
              <c16:uniqueId val="{00000000-25E9-4414-9974-F31269E68A90}"/>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73.06</c:v>
                </c:pt>
                <c:pt idx="1">
                  <c:v>72.03</c:v>
                </c:pt>
                <c:pt idx="2">
                  <c:v>72.11</c:v>
                </c:pt>
                <c:pt idx="3">
                  <c:v>74.05</c:v>
                </c:pt>
                <c:pt idx="4">
                  <c:v>73.25</c:v>
                </c:pt>
              </c:numCache>
            </c:numRef>
          </c:val>
          <c:smooth val="0"/>
          <c:extLst>
            <c:ext xmlns:c16="http://schemas.microsoft.com/office/drawing/2014/chart" uri="{C3380CC4-5D6E-409C-BE32-E72D297353CC}">
              <c16:uniqueId val="{00000001-25E9-4414-9974-F31269E68A90}"/>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ge"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63D-483C-9CD6-041DF2DAF192}"/>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63D-483C-9CD6-041DF2DAF192}"/>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ge"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E95-4528-8D8A-6A278C07555C}"/>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E95-4528-8D8A-6A278C07555C}"/>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ge"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F91-498E-9AA3-E2C856E5A8BE}"/>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F91-498E-9AA3-E2C856E5A8BE}"/>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ge"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E94-4123-B85E-AC5C9FC0E85C}"/>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E94-4123-B85E-AC5C9FC0E85C}"/>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ge"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2270.8200000000002</c:v>
                </c:pt>
                <c:pt idx="1">
                  <c:v>2718.9</c:v>
                </c:pt>
                <c:pt idx="2">
                  <c:v>2994.85</c:v>
                </c:pt>
                <c:pt idx="3">
                  <c:v>3313.86</c:v>
                </c:pt>
                <c:pt idx="4">
                  <c:v>3146.6</c:v>
                </c:pt>
              </c:numCache>
            </c:numRef>
          </c:val>
          <c:extLst>
            <c:ext xmlns:c16="http://schemas.microsoft.com/office/drawing/2014/chart" uri="{C3380CC4-5D6E-409C-BE32-E72D297353CC}">
              <c16:uniqueId val="{00000000-541E-4A5D-BC95-1D1E442C3E96}"/>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1486.62</c:v>
                </c:pt>
                <c:pt idx="1">
                  <c:v>1510.14</c:v>
                </c:pt>
                <c:pt idx="2">
                  <c:v>1595.62</c:v>
                </c:pt>
                <c:pt idx="3">
                  <c:v>1302.33</c:v>
                </c:pt>
                <c:pt idx="4">
                  <c:v>1274.21</c:v>
                </c:pt>
              </c:numCache>
            </c:numRef>
          </c:val>
          <c:smooth val="0"/>
          <c:extLst>
            <c:ext xmlns:c16="http://schemas.microsoft.com/office/drawing/2014/chart" uri="{C3380CC4-5D6E-409C-BE32-E72D297353CC}">
              <c16:uniqueId val="{00000001-541E-4A5D-BC95-1D1E442C3E96}"/>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ge"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49.98</c:v>
                </c:pt>
                <c:pt idx="1">
                  <c:v>46.46</c:v>
                </c:pt>
                <c:pt idx="2">
                  <c:v>46.08</c:v>
                </c:pt>
                <c:pt idx="3">
                  <c:v>32.71</c:v>
                </c:pt>
                <c:pt idx="4">
                  <c:v>24.6</c:v>
                </c:pt>
              </c:numCache>
            </c:numRef>
          </c:val>
          <c:extLst>
            <c:ext xmlns:c16="http://schemas.microsoft.com/office/drawing/2014/chart" uri="{C3380CC4-5D6E-409C-BE32-E72D297353CC}">
              <c16:uniqueId val="{00000000-A4B6-4B81-9042-00C0B056FC5E}"/>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24.39</c:v>
                </c:pt>
                <c:pt idx="1">
                  <c:v>22.67</c:v>
                </c:pt>
                <c:pt idx="2">
                  <c:v>37.92</c:v>
                </c:pt>
                <c:pt idx="3">
                  <c:v>40.89</c:v>
                </c:pt>
                <c:pt idx="4">
                  <c:v>41.25</c:v>
                </c:pt>
              </c:numCache>
            </c:numRef>
          </c:val>
          <c:smooth val="0"/>
          <c:extLst>
            <c:ext xmlns:c16="http://schemas.microsoft.com/office/drawing/2014/chart" uri="{C3380CC4-5D6E-409C-BE32-E72D297353CC}">
              <c16:uniqueId val="{00000001-A4B6-4B81-9042-00C0B056FC5E}"/>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ge"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290.05</c:v>
                </c:pt>
                <c:pt idx="1">
                  <c:v>314.62</c:v>
                </c:pt>
                <c:pt idx="2">
                  <c:v>323.32</c:v>
                </c:pt>
                <c:pt idx="3">
                  <c:v>460.07</c:v>
                </c:pt>
                <c:pt idx="4">
                  <c:v>609.41999999999996</c:v>
                </c:pt>
              </c:numCache>
            </c:numRef>
          </c:val>
          <c:extLst>
            <c:ext xmlns:c16="http://schemas.microsoft.com/office/drawing/2014/chart" uri="{C3380CC4-5D6E-409C-BE32-E72D297353CC}">
              <c16:uniqueId val="{00000000-39CB-48A0-9387-0FD293C6F99E}"/>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734.18</c:v>
                </c:pt>
                <c:pt idx="1">
                  <c:v>789.62</c:v>
                </c:pt>
                <c:pt idx="2">
                  <c:v>423.18</c:v>
                </c:pt>
                <c:pt idx="3">
                  <c:v>383.2</c:v>
                </c:pt>
                <c:pt idx="4">
                  <c:v>383.25</c:v>
                </c:pt>
              </c:numCache>
            </c:numRef>
          </c:val>
          <c:smooth val="0"/>
          <c:extLst>
            <c:ext xmlns:c16="http://schemas.microsoft.com/office/drawing/2014/chart" uri="{C3380CC4-5D6E-409C-BE32-E72D297353CC}">
              <c16:uniqueId val="{00000001-39CB-48A0-9387-0FD293C6F99E}"/>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ge"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【75.60】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【1,074.14】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【55.95】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5" zoomScaleNormal="85" workbookViewId="0">
      <selection activeCell="D5" sqref="D5"/>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2">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2">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4" t="str">
        <f>データ!H6</f>
        <v>宮崎県　西米良村</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2"/>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2">
      <c r="A8" s="2"/>
      <c r="B8" s="72" t="str">
        <f>データ!$I$6</f>
        <v>法非適用</v>
      </c>
      <c r="C8" s="72"/>
      <c r="D8" s="72"/>
      <c r="E8" s="72"/>
      <c r="F8" s="72"/>
      <c r="G8" s="72"/>
      <c r="H8" s="72"/>
      <c r="I8" s="72" t="str">
        <f>データ!$J$6</f>
        <v>水道事業</v>
      </c>
      <c r="J8" s="72"/>
      <c r="K8" s="72"/>
      <c r="L8" s="72"/>
      <c r="M8" s="72"/>
      <c r="N8" s="72"/>
      <c r="O8" s="72"/>
      <c r="P8" s="72" t="str">
        <f>データ!$K$6</f>
        <v>簡易水道事業</v>
      </c>
      <c r="Q8" s="72"/>
      <c r="R8" s="72"/>
      <c r="S8" s="72"/>
      <c r="T8" s="72"/>
      <c r="U8" s="72"/>
      <c r="V8" s="72"/>
      <c r="W8" s="72" t="str">
        <f>データ!$L$6</f>
        <v>D4</v>
      </c>
      <c r="X8" s="72"/>
      <c r="Y8" s="72"/>
      <c r="Z8" s="72"/>
      <c r="AA8" s="72"/>
      <c r="AB8" s="72"/>
      <c r="AC8" s="72"/>
      <c r="AD8" s="72" t="str">
        <f>データ!$M$6</f>
        <v>非設置</v>
      </c>
      <c r="AE8" s="72"/>
      <c r="AF8" s="72"/>
      <c r="AG8" s="72"/>
      <c r="AH8" s="72"/>
      <c r="AI8" s="72"/>
      <c r="AJ8" s="72"/>
      <c r="AK8" s="2"/>
      <c r="AL8" s="66">
        <f>データ!$R$6</f>
        <v>1153</v>
      </c>
      <c r="AM8" s="66"/>
      <c r="AN8" s="66"/>
      <c r="AO8" s="66"/>
      <c r="AP8" s="66"/>
      <c r="AQ8" s="66"/>
      <c r="AR8" s="66"/>
      <c r="AS8" s="66"/>
      <c r="AT8" s="65">
        <f>データ!$S$6</f>
        <v>271.51</v>
      </c>
      <c r="AU8" s="65"/>
      <c r="AV8" s="65"/>
      <c r="AW8" s="65"/>
      <c r="AX8" s="65"/>
      <c r="AY8" s="65"/>
      <c r="AZ8" s="65"/>
      <c r="BA8" s="65"/>
      <c r="BB8" s="65">
        <f>データ!$T$6</f>
        <v>4.25</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2">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2"/>
      <c r="AE9" s="2"/>
      <c r="AF9" s="2"/>
      <c r="AG9" s="2"/>
      <c r="AH9" s="3"/>
      <c r="AI9" s="2"/>
      <c r="AJ9" s="2"/>
      <c r="AK9" s="2"/>
      <c r="AL9" s="71" t="s">
        <v>16</v>
      </c>
      <c r="AM9" s="71"/>
      <c r="AN9" s="71"/>
      <c r="AO9" s="71"/>
      <c r="AP9" s="71"/>
      <c r="AQ9" s="71"/>
      <c r="AR9" s="71"/>
      <c r="AS9" s="71"/>
      <c r="AT9" s="71" t="s">
        <v>17</v>
      </c>
      <c r="AU9" s="71"/>
      <c r="AV9" s="71"/>
      <c r="AW9" s="71"/>
      <c r="AX9" s="71"/>
      <c r="AY9" s="71"/>
      <c r="AZ9" s="71"/>
      <c r="BA9" s="71"/>
      <c r="BB9" s="71" t="s">
        <v>18</v>
      </c>
      <c r="BC9" s="71"/>
      <c r="BD9" s="71"/>
      <c r="BE9" s="71"/>
      <c r="BF9" s="71"/>
      <c r="BG9" s="71"/>
      <c r="BH9" s="71"/>
      <c r="BI9" s="71"/>
      <c r="BJ9" s="3"/>
      <c r="BK9" s="3"/>
      <c r="BL9" s="63" t="s">
        <v>19</v>
      </c>
      <c r="BM9" s="64"/>
      <c r="BN9" s="10" t="s">
        <v>20</v>
      </c>
      <c r="BO9" s="11"/>
      <c r="BP9" s="11"/>
      <c r="BQ9" s="11"/>
      <c r="BR9" s="11"/>
      <c r="BS9" s="11"/>
      <c r="BT9" s="11"/>
      <c r="BU9" s="11"/>
      <c r="BV9" s="11"/>
      <c r="BW9" s="11"/>
      <c r="BX9" s="11"/>
      <c r="BY9" s="12"/>
    </row>
    <row r="10" spans="1:78" ht="18.75" customHeight="1" x14ac:dyDescent="0.2">
      <c r="A10" s="2"/>
      <c r="B10" s="65" t="str">
        <f>データ!$N$6</f>
        <v>-</v>
      </c>
      <c r="C10" s="65"/>
      <c r="D10" s="65"/>
      <c r="E10" s="65"/>
      <c r="F10" s="65"/>
      <c r="G10" s="65"/>
      <c r="H10" s="65"/>
      <c r="I10" s="65" t="str">
        <f>データ!$O$6</f>
        <v>該当数値なし</v>
      </c>
      <c r="J10" s="65"/>
      <c r="K10" s="65"/>
      <c r="L10" s="65"/>
      <c r="M10" s="65"/>
      <c r="N10" s="65"/>
      <c r="O10" s="65"/>
      <c r="P10" s="65">
        <f>データ!$P$6</f>
        <v>64.3</v>
      </c>
      <c r="Q10" s="65"/>
      <c r="R10" s="65"/>
      <c r="S10" s="65"/>
      <c r="T10" s="65"/>
      <c r="U10" s="65"/>
      <c r="V10" s="65"/>
      <c r="W10" s="66">
        <f>データ!$Q$6</f>
        <v>2451</v>
      </c>
      <c r="X10" s="66"/>
      <c r="Y10" s="66"/>
      <c r="Z10" s="66"/>
      <c r="AA10" s="66"/>
      <c r="AB10" s="66"/>
      <c r="AC10" s="66"/>
      <c r="AD10" s="2"/>
      <c r="AE10" s="2"/>
      <c r="AF10" s="2"/>
      <c r="AG10" s="2"/>
      <c r="AH10" s="2"/>
      <c r="AI10" s="2"/>
      <c r="AJ10" s="2"/>
      <c r="AK10" s="2"/>
      <c r="AL10" s="66">
        <f>データ!$U$6</f>
        <v>724</v>
      </c>
      <c r="AM10" s="66"/>
      <c r="AN10" s="66"/>
      <c r="AO10" s="66"/>
      <c r="AP10" s="66"/>
      <c r="AQ10" s="66"/>
      <c r="AR10" s="66"/>
      <c r="AS10" s="66"/>
      <c r="AT10" s="65">
        <f>データ!$V$6</f>
        <v>1.25</v>
      </c>
      <c r="AU10" s="65"/>
      <c r="AV10" s="65"/>
      <c r="AW10" s="65"/>
      <c r="AX10" s="65"/>
      <c r="AY10" s="65"/>
      <c r="AZ10" s="65"/>
      <c r="BA10" s="65"/>
      <c r="BB10" s="65">
        <f>データ!$W$6</f>
        <v>579.20000000000005</v>
      </c>
      <c r="BC10" s="65"/>
      <c r="BD10" s="65"/>
      <c r="BE10" s="65"/>
      <c r="BF10" s="65"/>
      <c r="BG10" s="65"/>
      <c r="BH10" s="65"/>
      <c r="BI10" s="65"/>
      <c r="BJ10" s="2"/>
      <c r="BK10" s="2"/>
      <c r="BL10" s="67" t="s">
        <v>21</v>
      </c>
      <c r="BM10" s="68"/>
      <c r="BN10" s="13" t="s">
        <v>22</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23</v>
      </c>
      <c r="BM11" s="55"/>
      <c r="BN11" s="55"/>
      <c r="BO11" s="55"/>
      <c r="BP11" s="55"/>
      <c r="BQ11" s="55"/>
      <c r="BR11" s="55"/>
      <c r="BS11" s="55"/>
      <c r="BT11" s="55"/>
      <c r="BU11" s="55"/>
      <c r="BV11" s="55"/>
      <c r="BW11" s="55"/>
      <c r="BX11" s="55"/>
      <c r="BY11" s="55"/>
      <c r="BZ11" s="55"/>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2">
      <c r="A14" s="2"/>
      <c r="B14" s="57" t="s">
        <v>24</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43" t="s">
        <v>25</v>
      </c>
      <c r="BM14" s="44"/>
      <c r="BN14" s="44"/>
      <c r="BO14" s="44"/>
      <c r="BP14" s="44"/>
      <c r="BQ14" s="44"/>
      <c r="BR14" s="44"/>
      <c r="BS14" s="44"/>
      <c r="BT14" s="44"/>
      <c r="BU14" s="44"/>
      <c r="BV14" s="44"/>
      <c r="BW14" s="44"/>
      <c r="BX14" s="44"/>
      <c r="BY14" s="44"/>
      <c r="BZ14" s="45"/>
    </row>
    <row r="15" spans="1:78" ht="13.5" customHeight="1" x14ac:dyDescent="0.2">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46"/>
      <c r="BM15" s="47"/>
      <c r="BN15" s="47"/>
      <c r="BO15" s="47"/>
      <c r="BP15" s="47"/>
      <c r="BQ15" s="47"/>
      <c r="BR15" s="47"/>
      <c r="BS15" s="47"/>
      <c r="BT15" s="47"/>
      <c r="BU15" s="47"/>
      <c r="BV15" s="47"/>
      <c r="BW15" s="47"/>
      <c r="BX15" s="47"/>
      <c r="BY15" s="47"/>
      <c r="BZ15" s="48"/>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9" t="s">
        <v>109</v>
      </c>
      <c r="BM16" s="50"/>
      <c r="BN16" s="50"/>
      <c r="BO16" s="50"/>
      <c r="BP16" s="50"/>
      <c r="BQ16" s="50"/>
      <c r="BR16" s="50"/>
      <c r="BS16" s="50"/>
      <c r="BT16" s="50"/>
      <c r="BU16" s="50"/>
      <c r="BV16" s="50"/>
      <c r="BW16" s="50"/>
      <c r="BX16" s="50"/>
      <c r="BY16" s="50"/>
      <c r="BZ16" s="51"/>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9"/>
      <c r="BM17" s="50"/>
      <c r="BN17" s="50"/>
      <c r="BO17" s="50"/>
      <c r="BP17" s="50"/>
      <c r="BQ17" s="50"/>
      <c r="BR17" s="50"/>
      <c r="BS17" s="50"/>
      <c r="BT17" s="50"/>
      <c r="BU17" s="50"/>
      <c r="BV17" s="50"/>
      <c r="BW17" s="50"/>
      <c r="BX17" s="50"/>
      <c r="BY17" s="50"/>
      <c r="BZ17" s="51"/>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9"/>
      <c r="BM18" s="50"/>
      <c r="BN18" s="50"/>
      <c r="BO18" s="50"/>
      <c r="BP18" s="50"/>
      <c r="BQ18" s="50"/>
      <c r="BR18" s="50"/>
      <c r="BS18" s="50"/>
      <c r="BT18" s="50"/>
      <c r="BU18" s="50"/>
      <c r="BV18" s="50"/>
      <c r="BW18" s="50"/>
      <c r="BX18" s="50"/>
      <c r="BY18" s="50"/>
      <c r="BZ18" s="51"/>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9"/>
      <c r="BM19" s="50"/>
      <c r="BN19" s="50"/>
      <c r="BO19" s="50"/>
      <c r="BP19" s="50"/>
      <c r="BQ19" s="50"/>
      <c r="BR19" s="50"/>
      <c r="BS19" s="50"/>
      <c r="BT19" s="50"/>
      <c r="BU19" s="50"/>
      <c r="BV19" s="50"/>
      <c r="BW19" s="50"/>
      <c r="BX19" s="50"/>
      <c r="BY19" s="50"/>
      <c r="BZ19" s="51"/>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9"/>
      <c r="BM20" s="50"/>
      <c r="BN20" s="50"/>
      <c r="BO20" s="50"/>
      <c r="BP20" s="50"/>
      <c r="BQ20" s="50"/>
      <c r="BR20" s="50"/>
      <c r="BS20" s="50"/>
      <c r="BT20" s="50"/>
      <c r="BU20" s="50"/>
      <c r="BV20" s="50"/>
      <c r="BW20" s="50"/>
      <c r="BX20" s="50"/>
      <c r="BY20" s="50"/>
      <c r="BZ20" s="51"/>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9"/>
      <c r="BM21" s="50"/>
      <c r="BN21" s="50"/>
      <c r="BO21" s="50"/>
      <c r="BP21" s="50"/>
      <c r="BQ21" s="50"/>
      <c r="BR21" s="50"/>
      <c r="BS21" s="50"/>
      <c r="BT21" s="50"/>
      <c r="BU21" s="50"/>
      <c r="BV21" s="50"/>
      <c r="BW21" s="50"/>
      <c r="BX21" s="50"/>
      <c r="BY21" s="50"/>
      <c r="BZ21" s="51"/>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9"/>
      <c r="BM22" s="50"/>
      <c r="BN22" s="50"/>
      <c r="BO22" s="50"/>
      <c r="BP22" s="50"/>
      <c r="BQ22" s="50"/>
      <c r="BR22" s="50"/>
      <c r="BS22" s="50"/>
      <c r="BT22" s="50"/>
      <c r="BU22" s="50"/>
      <c r="BV22" s="50"/>
      <c r="BW22" s="50"/>
      <c r="BX22" s="50"/>
      <c r="BY22" s="50"/>
      <c r="BZ22" s="51"/>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9"/>
      <c r="BM23" s="50"/>
      <c r="BN23" s="50"/>
      <c r="BO23" s="50"/>
      <c r="BP23" s="50"/>
      <c r="BQ23" s="50"/>
      <c r="BR23" s="50"/>
      <c r="BS23" s="50"/>
      <c r="BT23" s="50"/>
      <c r="BU23" s="50"/>
      <c r="BV23" s="50"/>
      <c r="BW23" s="50"/>
      <c r="BX23" s="50"/>
      <c r="BY23" s="50"/>
      <c r="BZ23" s="51"/>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9"/>
      <c r="BM24" s="50"/>
      <c r="BN24" s="50"/>
      <c r="BO24" s="50"/>
      <c r="BP24" s="50"/>
      <c r="BQ24" s="50"/>
      <c r="BR24" s="50"/>
      <c r="BS24" s="50"/>
      <c r="BT24" s="50"/>
      <c r="BU24" s="50"/>
      <c r="BV24" s="50"/>
      <c r="BW24" s="50"/>
      <c r="BX24" s="50"/>
      <c r="BY24" s="50"/>
      <c r="BZ24" s="51"/>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9"/>
      <c r="BM25" s="50"/>
      <c r="BN25" s="50"/>
      <c r="BO25" s="50"/>
      <c r="BP25" s="50"/>
      <c r="BQ25" s="50"/>
      <c r="BR25" s="50"/>
      <c r="BS25" s="50"/>
      <c r="BT25" s="50"/>
      <c r="BU25" s="50"/>
      <c r="BV25" s="50"/>
      <c r="BW25" s="50"/>
      <c r="BX25" s="50"/>
      <c r="BY25" s="50"/>
      <c r="BZ25" s="51"/>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9"/>
      <c r="BM26" s="50"/>
      <c r="BN26" s="50"/>
      <c r="BO26" s="50"/>
      <c r="BP26" s="50"/>
      <c r="BQ26" s="50"/>
      <c r="BR26" s="50"/>
      <c r="BS26" s="50"/>
      <c r="BT26" s="50"/>
      <c r="BU26" s="50"/>
      <c r="BV26" s="50"/>
      <c r="BW26" s="50"/>
      <c r="BX26" s="50"/>
      <c r="BY26" s="50"/>
      <c r="BZ26" s="51"/>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9"/>
      <c r="BM27" s="50"/>
      <c r="BN27" s="50"/>
      <c r="BO27" s="50"/>
      <c r="BP27" s="50"/>
      <c r="BQ27" s="50"/>
      <c r="BR27" s="50"/>
      <c r="BS27" s="50"/>
      <c r="BT27" s="50"/>
      <c r="BU27" s="50"/>
      <c r="BV27" s="50"/>
      <c r="BW27" s="50"/>
      <c r="BX27" s="50"/>
      <c r="BY27" s="50"/>
      <c r="BZ27" s="51"/>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9"/>
      <c r="BM28" s="50"/>
      <c r="BN28" s="50"/>
      <c r="BO28" s="50"/>
      <c r="BP28" s="50"/>
      <c r="BQ28" s="50"/>
      <c r="BR28" s="50"/>
      <c r="BS28" s="50"/>
      <c r="BT28" s="50"/>
      <c r="BU28" s="50"/>
      <c r="BV28" s="50"/>
      <c r="BW28" s="50"/>
      <c r="BX28" s="50"/>
      <c r="BY28" s="50"/>
      <c r="BZ28" s="51"/>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9"/>
      <c r="BM29" s="50"/>
      <c r="BN29" s="50"/>
      <c r="BO29" s="50"/>
      <c r="BP29" s="50"/>
      <c r="BQ29" s="50"/>
      <c r="BR29" s="50"/>
      <c r="BS29" s="50"/>
      <c r="BT29" s="50"/>
      <c r="BU29" s="50"/>
      <c r="BV29" s="50"/>
      <c r="BW29" s="50"/>
      <c r="BX29" s="50"/>
      <c r="BY29" s="50"/>
      <c r="BZ29" s="51"/>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9"/>
      <c r="BM30" s="50"/>
      <c r="BN30" s="50"/>
      <c r="BO30" s="50"/>
      <c r="BP30" s="50"/>
      <c r="BQ30" s="50"/>
      <c r="BR30" s="50"/>
      <c r="BS30" s="50"/>
      <c r="BT30" s="50"/>
      <c r="BU30" s="50"/>
      <c r="BV30" s="50"/>
      <c r="BW30" s="50"/>
      <c r="BX30" s="50"/>
      <c r="BY30" s="50"/>
      <c r="BZ30" s="51"/>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9"/>
      <c r="BM31" s="50"/>
      <c r="BN31" s="50"/>
      <c r="BO31" s="50"/>
      <c r="BP31" s="50"/>
      <c r="BQ31" s="50"/>
      <c r="BR31" s="50"/>
      <c r="BS31" s="50"/>
      <c r="BT31" s="50"/>
      <c r="BU31" s="50"/>
      <c r="BV31" s="50"/>
      <c r="BW31" s="50"/>
      <c r="BX31" s="50"/>
      <c r="BY31" s="50"/>
      <c r="BZ31" s="51"/>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9"/>
      <c r="BM32" s="50"/>
      <c r="BN32" s="50"/>
      <c r="BO32" s="50"/>
      <c r="BP32" s="50"/>
      <c r="BQ32" s="50"/>
      <c r="BR32" s="50"/>
      <c r="BS32" s="50"/>
      <c r="BT32" s="50"/>
      <c r="BU32" s="50"/>
      <c r="BV32" s="50"/>
      <c r="BW32" s="50"/>
      <c r="BX32" s="50"/>
      <c r="BY32" s="50"/>
      <c r="BZ32" s="51"/>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9"/>
      <c r="BM33" s="50"/>
      <c r="BN33" s="50"/>
      <c r="BO33" s="50"/>
      <c r="BP33" s="50"/>
      <c r="BQ33" s="50"/>
      <c r="BR33" s="50"/>
      <c r="BS33" s="50"/>
      <c r="BT33" s="50"/>
      <c r="BU33" s="50"/>
      <c r="BV33" s="50"/>
      <c r="BW33" s="50"/>
      <c r="BX33" s="50"/>
      <c r="BY33" s="50"/>
      <c r="BZ33" s="51"/>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9"/>
      <c r="BM34" s="50"/>
      <c r="BN34" s="50"/>
      <c r="BO34" s="50"/>
      <c r="BP34" s="50"/>
      <c r="BQ34" s="50"/>
      <c r="BR34" s="50"/>
      <c r="BS34" s="50"/>
      <c r="BT34" s="50"/>
      <c r="BU34" s="50"/>
      <c r="BV34" s="50"/>
      <c r="BW34" s="50"/>
      <c r="BX34" s="50"/>
      <c r="BY34" s="50"/>
      <c r="BZ34" s="51"/>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9"/>
      <c r="BM35" s="50"/>
      <c r="BN35" s="50"/>
      <c r="BO35" s="50"/>
      <c r="BP35" s="50"/>
      <c r="BQ35" s="50"/>
      <c r="BR35" s="50"/>
      <c r="BS35" s="50"/>
      <c r="BT35" s="50"/>
      <c r="BU35" s="50"/>
      <c r="BV35" s="50"/>
      <c r="BW35" s="50"/>
      <c r="BX35" s="50"/>
      <c r="BY35" s="50"/>
      <c r="BZ35" s="51"/>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9"/>
      <c r="BM36" s="50"/>
      <c r="BN36" s="50"/>
      <c r="BO36" s="50"/>
      <c r="BP36" s="50"/>
      <c r="BQ36" s="50"/>
      <c r="BR36" s="50"/>
      <c r="BS36" s="50"/>
      <c r="BT36" s="50"/>
      <c r="BU36" s="50"/>
      <c r="BV36" s="50"/>
      <c r="BW36" s="50"/>
      <c r="BX36" s="50"/>
      <c r="BY36" s="50"/>
      <c r="BZ36" s="51"/>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9"/>
      <c r="BM37" s="50"/>
      <c r="BN37" s="50"/>
      <c r="BO37" s="50"/>
      <c r="BP37" s="50"/>
      <c r="BQ37" s="50"/>
      <c r="BR37" s="50"/>
      <c r="BS37" s="50"/>
      <c r="BT37" s="50"/>
      <c r="BU37" s="50"/>
      <c r="BV37" s="50"/>
      <c r="BW37" s="50"/>
      <c r="BX37" s="50"/>
      <c r="BY37" s="50"/>
      <c r="BZ37" s="51"/>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9"/>
      <c r="BM38" s="50"/>
      <c r="BN38" s="50"/>
      <c r="BO38" s="50"/>
      <c r="BP38" s="50"/>
      <c r="BQ38" s="50"/>
      <c r="BR38" s="50"/>
      <c r="BS38" s="50"/>
      <c r="BT38" s="50"/>
      <c r="BU38" s="50"/>
      <c r="BV38" s="50"/>
      <c r="BW38" s="50"/>
      <c r="BX38" s="50"/>
      <c r="BY38" s="50"/>
      <c r="BZ38" s="51"/>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9"/>
      <c r="BM39" s="50"/>
      <c r="BN39" s="50"/>
      <c r="BO39" s="50"/>
      <c r="BP39" s="50"/>
      <c r="BQ39" s="50"/>
      <c r="BR39" s="50"/>
      <c r="BS39" s="50"/>
      <c r="BT39" s="50"/>
      <c r="BU39" s="50"/>
      <c r="BV39" s="50"/>
      <c r="BW39" s="50"/>
      <c r="BX39" s="50"/>
      <c r="BY39" s="50"/>
      <c r="BZ39" s="51"/>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9"/>
      <c r="BM40" s="50"/>
      <c r="BN40" s="50"/>
      <c r="BO40" s="50"/>
      <c r="BP40" s="50"/>
      <c r="BQ40" s="50"/>
      <c r="BR40" s="50"/>
      <c r="BS40" s="50"/>
      <c r="BT40" s="50"/>
      <c r="BU40" s="50"/>
      <c r="BV40" s="50"/>
      <c r="BW40" s="50"/>
      <c r="BX40" s="50"/>
      <c r="BY40" s="50"/>
      <c r="BZ40" s="51"/>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9"/>
      <c r="BM41" s="50"/>
      <c r="BN41" s="50"/>
      <c r="BO41" s="50"/>
      <c r="BP41" s="50"/>
      <c r="BQ41" s="50"/>
      <c r="BR41" s="50"/>
      <c r="BS41" s="50"/>
      <c r="BT41" s="50"/>
      <c r="BU41" s="50"/>
      <c r="BV41" s="50"/>
      <c r="BW41" s="50"/>
      <c r="BX41" s="50"/>
      <c r="BY41" s="50"/>
      <c r="BZ41" s="51"/>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9"/>
      <c r="BM42" s="50"/>
      <c r="BN42" s="50"/>
      <c r="BO42" s="50"/>
      <c r="BP42" s="50"/>
      <c r="BQ42" s="50"/>
      <c r="BR42" s="50"/>
      <c r="BS42" s="50"/>
      <c r="BT42" s="50"/>
      <c r="BU42" s="50"/>
      <c r="BV42" s="50"/>
      <c r="BW42" s="50"/>
      <c r="BX42" s="50"/>
      <c r="BY42" s="50"/>
      <c r="BZ42" s="51"/>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9"/>
      <c r="BM43" s="50"/>
      <c r="BN43" s="50"/>
      <c r="BO43" s="50"/>
      <c r="BP43" s="50"/>
      <c r="BQ43" s="50"/>
      <c r="BR43" s="50"/>
      <c r="BS43" s="50"/>
      <c r="BT43" s="50"/>
      <c r="BU43" s="50"/>
      <c r="BV43" s="50"/>
      <c r="BW43" s="50"/>
      <c r="BX43" s="50"/>
      <c r="BY43" s="50"/>
      <c r="BZ43" s="51"/>
    </row>
    <row r="44" spans="1:78" ht="60.6"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2"/>
      <c r="BM44" s="53"/>
      <c r="BN44" s="53"/>
      <c r="BO44" s="53"/>
      <c r="BP44" s="53"/>
      <c r="BQ44" s="53"/>
      <c r="BR44" s="53"/>
      <c r="BS44" s="53"/>
      <c r="BT44" s="53"/>
      <c r="BU44" s="53"/>
      <c r="BV44" s="53"/>
      <c r="BW44" s="53"/>
      <c r="BX44" s="53"/>
      <c r="BY44" s="53"/>
      <c r="BZ44" s="54"/>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3" t="s">
        <v>26</v>
      </c>
      <c r="BM45" s="44"/>
      <c r="BN45" s="44"/>
      <c r="BO45" s="44"/>
      <c r="BP45" s="44"/>
      <c r="BQ45" s="44"/>
      <c r="BR45" s="44"/>
      <c r="BS45" s="44"/>
      <c r="BT45" s="44"/>
      <c r="BU45" s="44"/>
      <c r="BV45" s="44"/>
      <c r="BW45" s="44"/>
      <c r="BX45" s="44"/>
      <c r="BY45" s="44"/>
      <c r="BZ45" s="45"/>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6"/>
      <c r="BM46" s="47"/>
      <c r="BN46" s="47"/>
      <c r="BO46" s="47"/>
      <c r="BP46" s="47"/>
      <c r="BQ46" s="47"/>
      <c r="BR46" s="47"/>
      <c r="BS46" s="47"/>
      <c r="BT46" s="47"/>
      <c r="BU46" s="47"/>
      <c r="BV46" s="47"/>
      <c r="BW46" s="47"/>
      <c r="BX46" s="47"/>
      <c r="BY46" s="47"/>
      <c r="BZ46" s="48"/>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9" t="s">
        <v>110</v>
      </c>
      <c r="BM47" s="50"/>
      <c r="BN47" s="50"/>
      <c r="BO47" s="50"/>
      <c r="BP47" s="50"/>
      <c r="BQ47" s="50"/>
      <c r="BR47" s="50"/>
      <c r="BS47" s="50"/>
      <c r="BT47" s="50"/>
      <c r="BU47" s="50"/>
      <c r="BV47" s="50"/>
      <c r="BW47" s="50"/>
      <c r="BX47" s="50"/>
      <c r="BY47" s="50"/>
      <c r="BZ47" s="51"/>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9"/>
      <c r="BM48" s="50"/>
      <c r="BN48" s="50"/>
      <c r="BO48" s="50"/>
      <c r="BP48" s="50"/>
      <c r="BQ48" s="50"/>
      <c r="BR48" s="50"/>
      <c r="BS48" s="50"/>
      <c r="BT48" s="50"/>
      <c r="BU48" s="50"/>
      <c r="BV48" s="50"/>
      <c r="BW48" s="50"/>
      <c r="BX48" s="50"/>
      <c r="BY48" s="50"/>
      <c r="BZ48" s="51"/>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9"/>
      <c r="BM49" s="50"/>
      <c r="BN49" s="50"/>
      <c r="BO49" s="50"/>
      <c r="BP49" s="50"/>
      <c r="BQ49" s="50"/>
      <c r="BR49" s="50"/>
      <c r="BS49" s="50"/>
      <c r="BT49" s="50"/>
      <c r="BU49" s="50"/>
      <c r="BV49" s="50"/>
      <c r="BW49" s="50"/>
      <c r="BX49" s="50"/>
      <c r="BY49" s="50"/>
      <c r="BZ49" s="51"/>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9"/>
      <c r="BM50" s="50"/>
      <c r="BN50" s="50"/>
      <c r="BO50" s="50"/>
      <c r="BP50" s="50"/>
      <c r="BQ50" s="50"/>
      <c r="BR50" s="50"/>
      <c r="BS50" s="50"/>
      <c r="BT50" s="50"/>
      <c r="BU50" s="50"/>
      <c r="BV50" s="50"/>
      <c r="BW50" s="50"/>
      <c r="BX50" s="50"/>
      <c r="BY50" s="50"/>
      <c r="BZ50" s="51"/>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9"/>
      <c r="BM51" s="50"/>
      <c r="BN51" s="50"/>
      <c r="BO51" s="50"/>
      <c r="BP51" s="50"/>
      <c r="BQ51" s="50"/>
      <c r="BR51" s="50"/>
      <c r="BS51" s="50"/>
      <c r="BT51" s="50"/>
      <c r="BU51" s="50"/>
      <c r="BV51" s="50"/>
      <c r="BW51" s="50"/>
      <c r="BX51" s="50"/>
      <c r="BY51" s="50"/>
      <c r="BZ51" s="51"/>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9"/>
      <c r="BM52" s="50"/>
      <c r="BN52" s="50"/>
      <c r="BO52" s="50"/>
      <c r="BP52" s="50"/>
      <c r="BQ52" s="50"/>
      <c r="BR52" s="50"/>
      <c r="BS52" s="50"/>
      <c r="BT52" s="50"/>
      <c r="BU52" s="50"/>
      <c r="BV52" s="50"/>
      <c r="BW52" s="50"/>
      <c r="BX52" s="50"/>
      <c r="BY52" s="50"/>
      <c r="BZ52" s="51"/>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9"/>
      <c r="BM53" s="50"/>
      <c r="BN53" s="50"/>
      <c r="BO53" s="50"/>
      <c r="BP53" s="50"/>
      <c r="BQ53" s="50"/>
      <c r="BR53" s="50"/>
      <c r="BS53" s="50"/>
      <c r="BT53" s="50"/>
      <c r="BU53" s="50"/>
      <c r="BV53" s="50"/>
      <c r="BW53" s="50"/>
      <c r="BX53" s="50"/>
      <c r="BY53" s="50"/>
      <c r="BZ53" s="51"/>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9"/>
      <c r="BM54" s="50"/>
      <c r="BN54" s="50"/>
      <c r="BO54" s="50"/>
      <c r="BP54" s="50"/>
      <c r="BQ54" s="50"/>
      <c r="BR54" s="50"/>
      <c r="BS54" s="50"/>
      <c r="BT54" s="50"/>
      <c r="BU54" s="50"/>
      <c r="BV54" s="50"/>
      <c r="BW54" s="50"/>
      <c r="BX54" s="50"/>
      <c r="BY54" s="50"/>
      <c r="BZ54" s="51"/>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9"/>
      <c r="BM55" s="50"/>
      <c r="BN55" s="50"/>
      <c r="BO55" s="50"/>
      <c r="BP55" s="50"/>
      <c r="BQ55" s="50"/>
      <c r="BR55" s="50"/>
      <c r="BS55" s="50"/>
      <c r="BT55" s="50"/>
      <c r="BU55" s="50"/>
      <c r="BV55" s="50"/>
      <c r="BW55" s="50"/>
      <c r="BX55" s="50"/>
      <c r="BY55" s="50"/>
      <c r="BZ55" s="51"/>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9"/>
      <c r="BM56" s="50"/>
      <c r="BN56" s="50"/>
      <c r="BO56" s="50"/>
      <c r="BP56" s="50"/>
      <c r="BQ56" s="50"/>
      <c r="BR56" s="50"/>
      <c r="BS56" s="50"/>
      <c r="BT56" s="50"/>
      <c r="BU56" s="50"/>
      <c r="BV56" s="50"/>
      <c r="BW56" s="50"/>
      <c r="BX56" s="50"/>
      <c r="BY56" s="50"/>
      <c r="BZ56" s="51"/>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9"/>
      <c r="BM57" s="50"/>
      <c r="BN57" s="50"/>
      <c r="BO57" s="50"/>
      <c r="BP57" s="50"/>
      <c r="BQ57" s="50"/>
      <c r="BR57" s="50"/>
      <c r="BS57" s="50"/>
      <c r="BT57" s="50"/>
      <c r="BU57" s="50"/>
      <c r="BV57" s="50"/>
      <c r="BW57" s="50"/>
      <c r="BX57" s="50"/>
      <c r="BY57" s="50"/>
      <c r="BZ57" s="51"/>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9"/>
      <c r="BM58" s="50"/>
      <c r="BN58" s="50"/>
      <c r="BO58" s="50"/>
      <c r="BP58" s="50"/>
      <c r="BQ58" s="50"/>
      <c r="BR58" s="50"/>
      <c r="BS58" s="50"/>
      <c r="BT58" s="50"/>
      <c r="BU58" s="50"/>
      <c r="BV58" s="50"/>
      <c r="BW58" s="50"/>
      <c r="BX58" s="50"/>
      <c r="BY58" s="50"/>
      <c r="BZ58" s="51"/>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x14ac:dyDescent="0.2">
      <c r="A60" s="2"/>
      <c r="B60" s="60" t="s">
        <v>27</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49"/>
      <c r="BM60" s="50"/>
      <c r="BN60" s="50"/>
      <c r="BO60" s="50"/>
      <c r="BP60" s="50"/>
      <c r="BQ60" s="50"/>
      <c r="BR60" s="50"/>
      <c r="BS60" s="50"/>
      <c r="BT60" s="50"/>
      <c r="BU60" s="50"/>
      <c r="BV60" s="50"/>
      <c r="BW60" s="50"/>
      <c r="BX60" s="50"/>
      <c r="BY60" s="50"/>
      <c r="BZ60" s="51"/>
    </row>
    <row r="61" spans="1:78" ht="13.5" customHeight="1" x14ac:dyDescent="0.2">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49"/>
      <c r="BM61" s="50"/>
      <c r="BN61" s="50"/>
      <c r="BO61" s="50"/>
      <c r="BP61" s="50"/>
      <c r="BQ61" s="50"/>
      <c r="BR61" s="50"/>
      <c r="BS61" s="50"/>
      <c r="BT61" s="50"/>
      <c r="BU61" s="50"/>
      <c r="BV61" s="50"/>
      <c r="BW61" s="50"/>
      <c r="BX61" s="50"/>
      <c r="BY61" s="50"/>
      <c r="BZ61" s="51"/>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9"/>
      <c r="BM62" s="50"/>
      <c r="BN62" s="50"/>
      <c r="BO62" s="50"/>
      <c r="BP62" s="50"/>
      <c r="BQ62" s="50"/>
      <c r="BR62" s="50"/>
      <c r="BS62" s="50"/>
      <c r="BT62" s="50"/>
      <c r="BU62" s="50"/>
      <c r="BV62" s="50"/>
      <c r="BW62" s="50"/>
      <c r="BX62" s="50"/>
      <c r="BY62" s="50"/>
      <c r="BZ62" s="51"/>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2"/>
      <c r="BM63" s="53"/>
      <c r="BN63" s="53"/>
      <c r="BO63" s="53"/>
      <c r="BP63" s="53"/>
      <c r="BQ63" s="53"/>
      <c r="BR63" s="53"/>
      <c r="BS63" s="53"/>
      <c r="BT63" s="53"/>
      <c r="BU63" s="53"/>
      <c r="BV63" s="53"/>
      <c r="BW63" s="53"/>
      <c r="BX63" s="53"/>
      <c r="BY63" s="53"/>
      <c r="BZ63" s="54"/>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3" t="s">
        <v>28</v>
      </c>
      <c r="BM64" s="44"/>
      <c r="BN64" s="44"/>
      <c r="BO64" s="44"/>
      <c r="BP64" s="44"/>
      <c r="BQ64" s="44"/>
      <c r="BR64" s="44"/>
      <c r="BS64" s="44"/>
      <c r="BT64" s="44"/>
      <c r="BU64" s="44"/>
      <c r="BV64" s="44"/>
      <c r="BW64" s="44"/>
      <c r="BX64" s="44"/>
      <c r="BY64" s="44"/>
      <c r="BZ64" s="45"/>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6"/>
      <c r="BM65" s="47"/>
      <c r="BN65" s="47"/>
      <c r="BO65" s="47"/>
      <c r="BP65" s="47"/>
      <c r="BQ65" s="47"/>
      <c r="BR65" s="47"/>
      <c r="BS65" s="47"/>
      <c r="BT65" s="47"/>
      <c r="BU65" s="47"/>
      <c r="BV65" s="47"/>
      <c r="BW65" s="47"/>
      <c r="BX65" s="47"/>
      <c r="BY65" s="47"/>
      <c r="BZ65" s="48"/>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9" t="s">
        <v>108</v>
      </c>
      <c r="BM66" s="50"/>
      <c r="BN66" s="50"/>
      <c r="BO66" s="50"/>
      <c r="BP66" s="50"/>
      <c r="BQ66" s="50"/>
      <c r="BR66" s="50"/>
      <c r="BS66" s="50"/>
      <c r="BT66" s="50"/>
      <c r="BU66" s="50"/>
      <c r="BV66" s="50"/>
      <c r="BW66" s="50"/>
      <c r="BX66" s="50"/>
      <c r="BY66" s="50"/>
      <c r="BZ66" s="51"/>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9"/>
      <c r="BM67" s="50"/>
      <c r="BN67" s="50"/>
      <c r="BO67" s="50"/>
      <c r="BP67" s="50"/>
      <c r="BQ67" s="50"/>
      <c r="BR67" s="50"/>
      <c r="BS67" s="50"/>
      <c r="BT67" s="50"/>
      <c r="BU67" s="50"/>
      <c r="BV67" s="50"/>
      <c r="BW67" s="50"/>
      <c r="BX67" s="50"/>
      <c r="BY67" s="50"/>
      <c r="BZ67" s="51"/>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9"/>
      <c r="BM68" s="50"/>
      <c r="BN68" s="50"/>
      <c r="BO68" s="50"/>
      <c r="BP68" s="50"/>
      <c r="BQ68" s="50"/>
      <c r="BR68" s="50"/>
      <c r="BS68" s="50"/>
      <c r="BT68" s="50"/>
      <c r="BU68" s="50"/>
      <c r="BV68" s="50"/>
      <c r="BW68" s="50"/>
      <c r="BX68" s="50"/>
      <c r="BY68" s="50"/>
      <c r="BZ68" s="51"/>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9"/>
      <c r="BM69" s="50"/>
      <c r="BN69" s="50"/>
      <c r="BO69" s="50"/>
      <c r="BP69" s="50"/>
      <c r="BQ69" s="50"/>
      <c r="BR69" s="50"/>
      <c r="BS69" s="50"/>
      <c r="BT69" s="50"/>
      <c r="BU69" s="50"/>
      <c r="BV69" s="50"/>
      <c r="BW69" s="50"/>
      <c r="BX69" s="50"/>
      <c r="BY69" s="50"/>
      <c r="BZ69" s="51"/>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9"/>
      <c r="BM70" s="50"/>
      <c r="BN70" s="50"/>
      <c r="BO70" s="50"/>
      <c r="BP70" s="50"/>
      <c r="BQ70" s="50"/>
      <c r="BR70" s="50"/>
      <c r="BS70" s="50"/>
      <c r="BT70" s="50"/>
      <c r="BU70" s="50"/>
      <c r="BV70" s="50"/>
      <c r="BW70" s="50"/>
      <c r="BX70" s="50"/>
      <c r="BY70" s="50"/>
      <c r="BZ70" s="51"/>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9"/>
      <c r="BM71" s="50"/>
      <c r="BN71" s="50"/>
      <c r="BO71" s="50"/>
      <c r="BP71" s="50"/>
      <c r="BQ71" s="50"/>
      <c r="BR71" s="50"/>
      <c r="BS71" s="50"/>
      <c r="BT71" s="50"/>
      <c r="BU71" s="50"/>
      <c r="BV71" s="50"/>
      <c r="BW71" s="50"/>
      <c r="BX71" s="50"/>
      <c r="BY71" s="50"/>
      <c r="BZ71" s="51"/>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9"/>
      <c r="BM72" s="50"/>
      <c r="BN72" s="50"/>
      <c r="BO72" s="50"/>
      <c r="BP72" s="50"/>
      <c r="BQ72" s="50"/>
      <c r="BR72" s="50"/>
      <c r="BS72" s="50"/>
      <c r="BT72" s="50"/>
      <c r="BU72" s="50"/>
      <c r="BV72" s="50"/>
      <c r="BW72" s="50"/>
      <c r="BX72" s="50"/>
      <c r="BY72" s="50"/>
      <c r="BZ72" s="51"/>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9"/>
      <c r="BM73" s="50"/>
      <c r="BN73" s="50"/>
      <c r="BO73" s="50"/>
      <c r="BP73" s="50"/>
      <c r="BQ73" s="50"/>
      <c r="BR73" s="50"/>
      <c r="BS73" s="50"/>
      <c r="BT73" s="50"/>
      <c r="BU73" s="50"/>
      <c r="BV73" s="50"/>
      <c r="BW73" s="50"/>
      <c r="BX73" s="50"/>
      <c r="BY73" s="50"/>
      <c r="BZ73" s="51"/>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9"/>
      <c r="BM74" s="50"/>
      <c r="BN74" s="50"/>
      <c r="BO74" s="50"/>
      <c r="BP74" s="50"/>
      <c r="BQ74" s="50"/>
      <c r="BR74" s="50"/>
      <c r="BS74" s="50"/>
      <c r="BT74" s="50"/>
      <c r="BU74" s="50"/>
      <c r="BV74" s="50"/>
      <c r="BW74" s="50"/>
      <c r="BX74" s="50"/>
      <c r="BY74" s="50"/>
      <c r="BZ74" s="51"/>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9"/>
      <c r="BM75" s="50"/>
      <c r="BN75" s="50"/>
      <c r="BO75" s="50"/>
      <c r="BP75" s="50"/>
      <c r="BQ75" s="50"/>
      <c r="BR75" s="50"/>
      <c r="BS75" s="50"/>
      <c r="BT75" s="50"/>
      <c r="BU75" s="50"/>
      <c r="BV75" s="50"/>
      <c r="BW75" s="50"/>
      <c r="BX75" s="50"/>
      <c r="BY75" s="50"/>
      <c r="BZ75" s="51"/>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9"/>
      <c r="BM76" s="50"/>
      <c r="BN76" s="50"/>
      <c r="BO76" s="50"/>
      <c r="BP76" s="50"/>
      <c r="BQ76" s="50"/>
      <c r="BR76" s="50"/>
      <c r="BS76" s="50"/>
      <c r="BT76" s="50"/>
      <c r="BU76" s="50"/>
      <c r="BV76" s="50"/>
      <c r="BW76" s="50"/>
      <c r="BX76" s="50"/>
      <c r="BY76" s="50"/>
      <c r="BZ76" s="51"/>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9"/>
      <c r="BM77" s="50"/>
      <c r="BN77" s="50"/>
      <c r="BO77" s="50"/>
      <c r="BP77" s="50"/>
      <c r="BQ77" s="50"/>
      <c r="BR77" s="50"/>
      <c r="BS77" s="50"/>
      <c r="BT77" s="50"/>
      <c r="BU77" s="50"/>
      <c r="BV77" s="50"/>
      <c r="BW77" s="50"/>
      <c r="BX77" s="50"/>
      <c r="BY77" s="50"/>
      <c r="BZ77" s="51"/>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9"/>
      <c r="BM78" s="50"/>
      <c r="BN78" s="50"/>
      <c r="BO78" s="50"/>
      <c r="BP78" s="50"/>
      <c r="BQ78" s="50"/>
      <c r="BR78" s="50"/>
      <c r="BS78" s="50"/>
      <c r="BT78" s="50"/>
      <c r="BU78" s="50"/>
      <c r="BV78" s="50"/>
      <c r="BW78" s="50"/>
      <c r="BX78" s="50"/>
      <c r="BY78" s="50"/>
      <c r="BZ78" s="51"/>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9"/>
      <c r="BM79" s="50"/>
      <c r="BN79" s="50"/>
      <c r="BO79" s="50"/>
      <c r="BP79" s="50"/>
      <c r="BQ79" s="50"/>
      <c r="BR79" s="50"/>
      <c r="BS79" s="50"/>
      <c r="BT79" s="50"/>
      <c r="BU79" s="50"/>
      <c r="BV79" s="50"/>
      <c r="BW79" s="50"/>
      <c r="BX79" s="50"/>
      <c r="BY79" s="50"/>
      <c r="BZ79" s="51"/>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9"/>
      <c r="BM80" s="50"/>
      <c r="BN80" s="50"/>
      <c r="BO80" s="50"/>
      <c r="BP80" s="50"/>
      <c r="BQ80" s="50"/>
      <c r="BR80" s="50"/>
      <c r="BS80" s="50"/>
      <c r="BT80" s="50"/>
      <c r="BU80" s="50"/>
      <c r="BV80" s="50"/>
      <c r="BW80" s="50"/>
      <c r="BX80" s="50"/>
      <c r="BY80" s="50"/>
      <c r="BZ80" s="51"/>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9"/>
      <c r="BM81" s="50"/>
      <c r="BN81" s="50"/>
      <c r="BO81" s="50"/>
      <c r="BP81" s="50"/>
      <c r="BQ81" s="50"/>
      <c r="BR81" s="50"/>
      <c r="BS81" s="50"/>
      <c r="BT81" s="50"/>
      <c r="BU81" s="50"/>
      <c r="BV81" s="50"/>
      <c r="BW81" s="50"/>
      <c r="BX81" s="50"/>
      <c r="BY81" s="50"/>
      <c r="BZ81" s="51"/>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x14ac:dyDescent="0.2">
      <c r="C83" s="26"/>
    </row>
    <row r="84" spans="1:78" hidden="1" x14ac:dyDescent="0.2">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2">
      <c r="B85" s="27"/>
      <c r="C85" s="27"/>
      <c r="D85" s="27"/>
      <c r="E85" s="27" t="str">
        <f>データ!AH6</f>
        <v>【75.60】</v>
      </c>
      <c r="F85" s="27" t="s">
        <v>41</v>
      </c>
      <c r="G85" s="27" t="s">
        <v>41</v>
      </c>
      <c r="H85" s="27" t="str">
        <f>データ!BO6</f>
        <v>【1,074.14】</v>
      </c>
      <c r="I85" s="27" t="str">
        <f>データ!BZ6</f>
        <v>【54.36】</v>
      </c>
      <c r="J85" s="27" t="str">
        <f>データ!CK6</f>
        <v>【296.40】</v>
      </c>
      <c r="K85" s="27" t="str">
        <f>データ!CV6</f>
        <v>【55.95】</v>
      </c>
      <c r="L85" s="27" t="str">
        <f>データ!DG6</f>
        <v>【73.77】</v>
      </c>
      <c r="M85" s="27" t="s">
        <v>42</v>
      </c>
      <c r="N85" s="27" t="s">
        <v>42</v>
      </c>
      <c r="O85" s="27" t="str">
        <f>データ!EN6</f>
        <v>【0.54】</v>
      </c>
    </row>
  </sheetData>
  <sheetProtection algorithmName="SHA-512" hashValue="e/D8t2/yBlr/a+macS5EfrGkUAAUSNQD4T1BA6YqFgTpbqfeKJlgqUmfpUuN2V++LZbelq0TZ2KKDsbR9cvNVg==" saltValue="W8ENaks7sFhKEYOUKjbY+w=="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0"/>
  <sheetViews>
    <sheetView showGridLines="0" workbookViewId="0"/>
  </sheetViews>
  <sheetFormatPr defaultRowHeight="13.2" x14ac:dyDescent="0.2"/>
  <cols>
    <col min="2" max="144" width="11.88671875" customWidth="1"/>
  </cols>
  <sheetData>
    <row r="1" spans="1:144" x14ac:dyDescent="0.2">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2">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2">
      <c r="A3" s="29" t="s">
        <v>45</v>
      </c>
      <c r="B3" s="30" t="s">
        <v>46</v>
      </c>
      <c r="C3" s="30" t="s">
        <v>47</v>
      </c>
      <c r="D3" s="30" t="s">
        <v>48</v>
      </c>
      <c r="E3" s="30" t="s">
        <v>49</v>
      </c>
      <c r="F3" s="30" t="s">
        <v>50</v>
      </c>
      <c r="G3" s="30" t="s">
        <v>51</v>
      </c>
      <c r="H3" s="76" t="s">
        <v>52</v>
      </c>
      <c r="I3" s="77"/>
      <c r="J3" s="77"/>
      <c r="K3" s="77"/>
      <c r="L3" s="77"/>
      <c r="M3" s="77"/>
      <c r="N3" s="77"/>
      <c r="O3" s="77"/>
      <c r="P3" s="77"/>
      <c r="Q3" s="77"/>
      <c r="R3" s="77"/>
      <c r="S3" s="77"/>
      <c r="T3" s="77"/>
      <c r="U3" s="77"/>
      <c r="V3" s="77"/>
      <c r="W3" s="78"/>
      <c r="X3" s="82" t="s">
        <v>53</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27</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2">
      <c r="A4" s="29" t="s">
        <v>54</v>
      </c>
      <c r="B4" s="31"/>
      <c r="C4" s="31"/>
      <c r="D4" s="31"/>
      <c r="E4" s="31"/>
      <c r="F4" s="31"/>
      <c r="G4" s="31"/>
      <c r="H4" s="79"/>
      <c r="I4" s="80"/>
      <c r="J4" s="80"/>
      <c r="K4" s="80"/>
      <c r="L4" s="80"/>
      <c r="M4" s="80"/>
      <c r="N4" s="80"/>
      <c r="O4" s="80"/>
      <c r="P4" s="80"/>
      <c r="Q4" s="80"/>
      <c r="R4" s="80"/>
      <c r="S4" s="80"/>
      <c r="T4" s="80"/>
      <c r="U4" s="80"/>
      <c r="V4" s="80"/>
      <c r="W4" s="81"/>
      <c r="X4" s="75" t="s">
        <v>55</v>
      </c>
      <c r="Y4" s="75"/>
      <c r="Z4" s="75"/>
      <c r="AA4" s="75"/>
      <c r="AB4" s="75"/>
      <c r="AC4" s="75"/>
      <c r="AD4" s="75"/>
      <c r="AE4" s="75"/>
      <c r="AF4" s="75"/>
      <c r="AG4" s="75"/>
      <c r="AH4" s="75"/>
      <c r="AI4" s="75" t="s">
        <v>56</v>
      </c>
      <c r="AJ4" s="75"/>
      <c r="AK4" s="75"/>
      <c r="AL4" s="75"/>
      <c r="AM4" s="75"/>
      <c r="AN4" s="75"/>
      <c r="AO4" s="75"/>
      <c r="AP4" s="75"/>
      <c r="AQ4" s="75"/>
      <c r="AR4" s="75"/>
      <c r="AS4" s="75"/>
      <c r="AT4" s="75" t="s">
        <v>57</v>
      </c>
      <c r="AU4" s="75"/>
      <c r="AV4" s="75"/>
      <c r="AW4" s="75"/>
      <c r="AX4" s="75"/>
      <c r="AY4" s="75"/>
      <c r="AZ4" s="75"/>
      <c r="BA4" s="75"/>
      <c r="BB4" s="75"/>
      <c r="BC4" s="75"/>
      <c r="BD4" s="75"/>
      <c r="BE4" s="75" t="s">
        <v>58</v>
      </c>
      <c r="BF4" s="75"/>
      <c r="BG4" s="75"/>
      <c r="BH4" s="75"/>
      <c r="BI4" s="75"/>
      <c r="BJ4" s="75"/>
      <c r="BK4" s="75"/>
      <c r="BL4" s="75"/>
      <c r="BM4" s="75"/>
      <c r="BN4" s="75"/>
      <c r="BO4" s="75"/>
      <c r="BP4" s="75" t="s">
        <v>59</v>
      </c>
      <c r="BQ4" s="75"/>
      <c r="BR4" s="75"/>
      <c r="BS4" s="75"/>
      <c r="BT4" s="75"/>
      <c r="BU4" s="75"/>
      <c r="BV4" s="75"/>
      <c r="BW4" s="75"/>
      <c r="BX4" s="75"/>
      <c r="BY4" s="75"/>
      <c r="BZ4" s="75"/>
      <c r="CA4" s="75" t="s">
        <v>60</v>
      </c>
      <c r="CB4" s="75"/>
      <c r="CC4" s="75"/>
      <c r="CD4" s="75"/>
      <c r="CE4" s="75"/>
      <c r="CF4" s="75"/>
      <c r="CG4" s="75"/>
      <c r="CH4" s="75"/>
      <c r="CI4" s="75"/>
      <c r="CJ4" s="75"/>
      <c r="CK4" s="75"/>
      <c r="CL4" s="75" t="s">
        <v>61</v>
      </c>
      <c r="CM4" s="75"/>
      <c r="CN4" s="75"/>
      <c r="CO4" s="75"/>
      <c r="CP4" s="75"/>
      <c r="CQ4" s="75"/>
      <c r="CR4" s="75"/>
      <c r="CS4" s="75"/>
      <c r="CT4" s="75"/>
      <c r="CU4" s="75"/>
      <c r="CV4" s="75"/>
      <c r="CW4" s="75" t="s">
        <v>62</v>
      </c>
      <c r="CX4" s="75"/>
      <c r="CY4" s="75"/>
      <c r="CZ4" s="75"/>
      <c r="DA4" s="75"/>
      <c r="DB4" s="75"/>
      <c r="DC4" s="75"/>
      <c r="DD4" s="75"/>
      <c r="DE4" s="75"/>
      <c r="DF4" s="75"/>
      <c r="DG4" s="75"/>
      <c r="DH4" s="75" t="s">
        <v>63</v>
      </c>
      <c r="DI4" s="75"/>
      <c r="DJ4" s="75"/>
      <c r="DK4" s="75"/>
      <c r="DL4" s="75"/>
      <c r="DM4" s="75"/>
      <c r="DN4" s="75"/>
      <c r="DO4" s="75"/>
      <c r="DP4" s="75"/>
      <c r="DQ4" s="75"/>
      <c r="DR4" s="75"/>
      <c r="DS4" s="75" t="s">
        <v>64</v>
      </c>
      <c r="DT4" s="75"/>
      <c r="DU4" s="75"/>
      <c r="DV4" s="75"/>
      <c r="DW4" s="75"/>
      <c r="DX4" s="75"/>
      <c r="DY4" s="75"/>
      <c r="DZ4" s="75"/>
      <c r="EA4" s="75"/>
      <c r="EB4" s="75"/>
      <c r="EC4" s="75"/>
      <c r="ED4" s="75" t="s">
        <v>65</v>
      </c>
      <c r="EE4" s="75"/>
      <c r="EF4" s="75"/>
      <c r="EG4" s="75"/>
      <c r="EH4" s="75"/>
      <c r="EI4" s="75"/>
      <c r="EJ4" s="75"/>
      <c r="EK4" s="75"/>
      <c r="EL4" s="75"/>
      <c r="EM4" s="75"/>
      <c r="EN4" s="75"/>
    </row>
    <row r="5" spans="1:144" x14ac:dyDescent="0.2">
      <c r="A5" s="29" t="s">
        <v>66</v>
      </c>
      <c r="B5" s="32"/>
      <c r="C5" s="32"/>
      <c r="D5" s="32"/>
      <c r="E5" s="32"/>
      <c r="F5" s="32"/>
      <c r="G5" s="32"/>
      <c r="H5" s="33" t="s">
        <v>67</v>
      </c>
      <c r="I5" s="33" t="s">
        <v>68</v>
      </c>
      <c r="J5" s="33" t="s">
        <v>69</v>
      </c>
      <c r="K5" s="33" t="s">
        <v>70</v>
      </c>
      <c r="L5" s="33" t="s">
        <v>71</v>
      </c>
      <c r="M5" s="33" t="s">
        <v>72</v>
      </c>
      <c r="N5" s="33" t="s">
        <v>73</v>
      </c>
      <c r="O5" s="33" t="s">
        <v>74</v>
      </c>
      <c r="P5" s="33" t="s">
        <v>75</v>
      </c>
      <c r="Q5" s="33" t="s">
        <v>76</v>
      </c>
      <c r="R5" s="33" t="s">
        <v>77</v>
      </c>
      <c r="S5" s="33" t="s">
        <v>78</v>
      </c>
      <c r="T5" s="33" t="s">
        <v>79</v>
      </c>
      <c r="U5" s="33" t="s">
        <v>80</v>
      </c>
      <c r="V5" s="33" t="s">
        <v>81</v>
      </c>
      <c r="W5" s="33" t="s">
        <v>82</v>
      </c>
      <c r="X5" s="33" t="s">
        <v>83</v>
      </c>
      <c r="Y5" s="33" t="s">
        <v>84</v>
      </c>
      <c r="Z5" s="33" t="s">
        <v>85</v>
      </c>
      <c r="AA5" s="33" t="s">
        <v>86</v>
      </c>
      <c r="AB5" s="33" t="s">
        <v>87</v>
      </c>
      <c r="AC5" s="33" t="s">
        <v>88</v>
      </c>
      <c r="AD5" s="33" t="s">
        <v>89</v>
      </c>
      <c r="AE5" s="33" t="s">
        <v>90</v>
      </c>
      <c r="AF5" s="33" t="s">
        <v>91</v>
      </c>
      <c r="AG5" s="33" t="s">
        <v>92</v>
      </c>
      <c r="AH5" s="33" t="s">
        <v>29</v>
      </c>
      <c r="AI5" s="33" t="s">
        <v>83</v>
      </c>
      <c r="AJ5" s="33" t="s">
        <v>84</v>
      </c>
      <c r="AK5" s="33" t="s">
        <v>85</v>
      </c>
      <c r="AL5" s="33" t="s">
        <v>86</v>
      </c>
      <c r="AM5" s="33" t="s">
        <v>87</v>
      </c>
      <c r="AN5" s="33" t="s">
        <v>88</v>
      </c>
      <c r="AO5" s="33" t="s">
        <v>89</v>
      </c>
      <c r="AP5" s="33" t="s">
        <v>90</v>
      </c>
      <c r="AQ5" s="33" t="s">
        <v>91</v>
      </c>
      <c r="AR5" s="33" t="s">
        <v>92</v>
      </c>
      <c r="AS5" s="33" t="s">
        <v>93</v>
      </c>
      <c r="AT5" s="33" t="s">
        <v>83</v>
      </c>
      <c r="AU5" s="33" t="s">
        <v>84</v>
      </c>
      <c r="AV5" s="33" t="s">
        <v>85</v>
      </c>
      <c r="AW5" s="33" t="s">
        <v>86</v>
      </c>
      <c r="AX5" s="33" t="s">
        <v>87</v>
      </c>
      <c r="AY5" s="33" t="s">
        <v>88</v>
      </c>
      <c r="AZ5" s="33" t="s">
        <v>89</v>
      </c>
      <c r="BA5" s="33" t="s">
        <v>90</v>
      </c>
      <c r="BB5" s="33" t="s">
        <v>91</v>
      </c>
      <c r="BC5" s="33" t="s">
        <v>92</v>
      </c>
      <c r="BD5" s="33" t="s">
        <v>93</v>
      </c>
      <c r="BE5" s="33" t="s">
        <v>83</v>
      </c>
      <c r="BF5" s="33" t="s">
        <v>84</v>
      </c>
      <c r="BG5" s="33" t="s">
        <v>85</v>
      </c>
      <c r="BH5" s="33" t="s">
        <v>86</v>
      </c>
      <c r="BI5" s="33" t="s">
        <v>87</v>
      </c>
      <c r="BJ5" s="33" t="s">
        <v>88</v>
      </c>
      <c r="BK5" s="33" t="s">
        <v>89</v>
      </c>
      <c r="BL5" s="33" t="s">
        <v>90</v>
      </c>
      <c r="BM5" s="33" t="s">
        <v>91</v>
      </c>
      <c r="BN5" s="33" t="s">
        <v>92</v>
      </c>
      <c r="BO5" s="33" t="s">
        <v>93</v>
      </c>
      <c r="BP5" s="33" t="s">
        <v>83</v>
      </c>
      <c r="BQ5" s="33" t="s">
        <v>84</v>
      </c>
      <c r="BR5" s="33" t="s">
        <v>85</v>
      </c>
      <c r="BS5" s="33" t="s">
        <v>86</v>
      </c>
      <c r="BT5" s="33" t="s">
        <v>87</v>
      </c>
      <c r="BU5" s="33" t="s">
        <v>88</v>
      </c>
      <c r="BV5" s="33" t="s">
        <v>89</v>
      </c>
      <c r="BW5" s="33" t="s">
        <v>90</v>
      </c>
      <c r="BX5" s="33" t="s">
        <v>91</v>
      </c>
      <c r="BY5" s="33" t="s">
        <v>92</v>
      </c>
      <c r="BZ5" s="33" t="s">
        <v>93</v>
      </c>
      <c r="CA5" s="33" t="s">
        <v>83</v>
      </c>
      <c r="CB5" s="33" t="s">
        <v>84</v>
      </c>
      <c r="CC5" s="33" t="s">
        <v>85</v>
      </c>
      <c r="CD5" s="33" t="s">
        <v>86</v>
      </c>
      <c r="CE5" s="33" t="s">
        <v>87</v>
      </c>
      <c r="CF5" s="33" t="s">
        <v>88</v>
      </c>
      <c r="CG5" s="33" t="s">
        <v>89</v>
      </c>
      <c r="CH5" s="33" t="s">
        <v>90</v>
      </c>
      <c r="CI5" s="33" t="s">
        <v>91</v>
      </c>
      <c r="CJ5" s="33" t="s">
        <v>92</v>
      </c>
      <c r="CK5" s="33" t="s">
        <v>93</v>
      </c>
      <c r="CL5" s="33" t="s">
        <v>83</v>
      </c>
      <c r="CM5" s="33" t="s">
        <v>84</v>
      </c>
      <c r="CN5" s="33" t="s">
        <v>85</v>
      </c>
      <c r="CO5" s="33" t="s">
        <v>86</v>
      </c>
      <c r="CP5" s="33" t="s">
        <v>87</v>
      </c>
      <c r="CQ5" s="33" t="s">
        <v>88</v>
      </c>
      <c r="CR5" s="33" t="s">
        <v>89</v>
      </c>
      <c r="CS5" s="33" t="s">
        <v>90</v>
      </c>
      <c r="CT5" s="33" t="s">
        <v>91</v>
      </c>
      <c r="CU5" s="33" t="s">
        <v>92</v>
      </c>
      <c r="CV5" s="33" t="s">
        <v>93</v>
      </c>
      <c r="CW5" s="33" t="s">
        <v>83</v>
      </c>
      <c r="CX5" s="33" t="s">
        <v>84</v>
      </c>
      <c r="CY5" s="33" t="s">
        <v>85</v>
      </c>
      <c r="CZ5" s="33" t="s">
        <v>86</v>
      </c>
      <c r="DA5" s="33" t="s">
        <v>87</v>
      </c>
      <c r="DB5" s="33" t="s">
        <v>88</v>
      </c>
      <c r="DC5" s="33" t="s">
        <v>89</v>
      </c>
      <c r="DD5" s="33" t="s">
        <v>90</v>
      </c>
      <c r="DE5" s="33" t="s">
        <v>91</v>
      </c>
      <c r="DF5" s="33" t="s">
        <v>92</v>
      </c>
      <c r="DG5" s="33" t="s">
        <v>93</v>
      </c>
      <c r="DH5" s="33" t="s">
        <v>83</v>
      </c>
      <c r="DI5" s="33" t="s">
        <v>84</v>
      </c>
      <c r="DJ5" s="33" t="s">
        <v>85</v>
      </c>
      <c r="DK5" s="33" t="s">
        <v>86</v>
      </c>
      <c r="DL5" s="33" t="s">
        <v>87</v>
      </c>
      <c r="DM5" s="33" t="s">
        <v>88</v>
      </c>
      <c r="DN5" s="33" t="s">
        <v>89</v>
      </c>
      <c r="DO5" s="33" t="s">
        <v>90</v>
      </c>
      <c r="DP5" s="33" t="s">
        <v>91</v>
      </c>
      <c r="DQ5" s="33" t="s">
        <v>92</v>
      </c>
      <c r="DR5" s="33" t="s">
        <v>93</v>
      </c>
      <c r="DS5" s="33" t="s">
        <v>83</v>
      </c>
      <c r="DT5" s="33" t="s">
        <v>84</v>
      </c>
      <c r="DU5" s="33" t="s">
        <v>85</v>
      </c>
      <c r="DV5" s="33" t="s">
        <v>86</v>
      </c>
      <c r="DW5" s="33" t="s">
        <v>87</v>
      </c>
      <c r="DX5" s="33" t="s">
        <v>88</v>
      </c>
      <c r="DY5" s="33" t="s">
        <v>89</v>
      </c>
      <c r="DZ5" s="33" t="s">
        <v>90</v>
      </c>
      <c r="EA5" s="33" t="s">
        <v>91</v>
      </c>
      <c r="EB5" s="33" t="s">
        <v>92</v>
      </c>
      <c r="EC5" s="33" t="s">
        <v>93</v>
      </c>
      <c r="ED5" s="33" t="s">
        <v>83</v>
      </c>
      <c r="EE5" s="33" t="s">
        <v>84</v>
      </c>
      <c r="EF5" s="33" t="s">
        <v>85</v>
      </c>
      <c r="EG5" s="33" t="s">
        <v>86</v>
      </c>
      <c r="EH5" s="33" t="s">
        <v>87</v>
      </c>
      <c r="EI5" s="33" t="s">
        <v>88</v>
      </c>
      <c r="EJ5" s="33" t="s">
        <v>89</v>
      </c>
      <c r="EK5" s="33" t="s">
        <v>90</v>
      </c>
      <c r="EL5" s="33" t="s">
        <v>91</v>
      </c>
      <c r="EM5" s="33" t="s">
        <v>92</v>
      </c>
      <c r="EN5" s="33" t="s">
        <v>93</v>
      </c>
    </row>
    <row r="6" spans="1:144" s="37" customFormat="1" x14ac:dyDescent="0.2">
      <c r="A6" s="29" t="s">
        <v>94</v>
      </c>
      <c r="B6" s="34">
        <f>B7</f>
        <v>2018</v>
      </c>
      <c r="C6" s="34">
        <f t="shared" ref="C6:W6" si="3">C7</f>
        <v>454036</v>
      </c>
      <c r="D6" s="34">
        <f t="shared" si="3"/>
        <v>47</v>
      </c>
      <c r="E6" s="34">
        <f t="shared" si="3"/>
        <v>1</v>
      </c>
      <c r="F6" s="34">
        <f t="shared" si="3"/>
        <v>0</v>
      </c>
      <c r="G6" s="34">
        <f t="shared" si="3"/>
        <v>0</v>
      </c>
      <c r="H6" s="34" t="str">
        <f t="shared" si="3"/>
        <v>宮崎県　西米良村</v>
      </c>
      <c r="I6" s="34" t="str">
        <f t="shared" si="3"/>
        <v>法非適用</v>
      </c>
      <c r="J6" s="34" t="str">
        <f t="shared" si="3"/>
        <v>水道事業</v>
      </c>
      <c r="K6" s="34" t="str">
        <f t="shared" si="3"/>
        <v>簡易水道事業</v>
      </c>
      <c r="L6" s="34" t="str">
        <f t="shared" si="3"/>
        <v>D4</v>
      </c>
      <c r="M6" s="34" t="str">
        <f t="shared" si="3"/>
        <v>非設置</v>
      </c>
      <c r="N6" s="35" t="str">
        <f t="shared" si="3"/>
        <v>-</v>
      </c>
      <c r="O6" s="35" t="str">
        <f t="shared" si="3"/>
        <v>該当数値なし</v>
      </c>
      <c r="P6" s="35">
        <f t="shared" si="3"/>
        <v>64.3</v>
      </c>
      <c r="Q6" s="35">
        <f t="shared" si="3"/>
        <v>2451</v>
      </c>
      <c r="R6" s="35">
        <f t="shared" si="3"/>
        <v>1153</v>
      </c>
      <c r="S6" s="35">
        <f t="shared" si="3"/>
        <v>271.51</v>
      </c>
      <c r="T6" s="35">
        <f t="shared" si="3"/>
        <v>4.25</v>
      </c>
      <c r="U6" s="35">
        <f t="shared" si="3"/>
        <v>724</v>
      </c>
      <c r="V6" s="35">
        <f t="shared" si="3"/>
        <v>1.25</v>
      </c>
      <c r="W6" s="35">
        <f t="shared" si="3"/>
        <v>579.20000000000005</v>
      </c>
      <c r="X6" s="36">
        <f>IF(X7="",NA(),X7)</f>
        <v>85.86</v>
      </c>
      <c r="Y6" s="36">
        <f t="shared" ref="Y6:AG6" si="4">IF(Y7="",NA(),Y7)</f>
        <v>73.819999999999993</v>
      </c>
      <c r="Z6" s="36">
        <f t="shared" si="4"/>
        <v>73.61</v>
      </c>
      <c r="AA6" s="36">
        <f t="shared" si="4"/>
        <v>50.94</v>
      </c>
      <c r="AB6" s="36">
        <f t="shared" si="4"/>
        <v>40.51</v>
      </c>
      <c r="AC6" s="36">
        <f t="shared" si="4"/>
        <v>73.06</v>
      </c>
      <c r="AD6" s="36">
        <f t="shared" si="4"/>
        <v>72.03</v>
      </c>
      <c r="AE6" s="36">
        <f t="shared" si="4"/>
        <v>72.11</v>
      </c>
      <c r="AF6" s="36">
        <f t="shared" si="4"/>
        <v>74.05</v>
      </c>
      <c r="AG6" s="36">
        <f t="shared" si="4"/>
        <v>73.25</v>
      </c>
      <c r="AH6" s="35" t="str">
        <f>IF(AH7="","",IF(AH7="-","【-】","【"&amp;SUBSTITUTE(TEXT(AH7,"#,##0.00"),"-","△")&amp;"】"))</f>
        <v>【75.60】</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2270.8200000000002</v>
      </c>
      <c r="BF6" s="36">
        <f t="shared" ref="BF6:BN6" si="7">IF(BF7="",NA(),BF7)</f>
        <v>2718.9</v>
      </c>
      <c r="BG6" s="36">
        <f t="shared" si="7"/>
        <v>2994.85</v>
      </c>
      <c r="BH6" s="36">
        <f t="shared" si="7"/>
        <v>3313.86</v>
      </c>
      <c r="BI6" s="36">
        <f t="shared" si="7"/>
        <v>3146.6</v>
      </c>
      <c r="BJ6" s="36">
        <f t="shared" si="7"/>
        <v>1486.62</v>
      </c>
      <c r="BK6" s="36">
        <f t="shared" si="7"/>
        <v>1510.14</v>
      </c>
      <c r="BL6" s="36">
        <f t="shared" si="7"/>
        <v>1595.62</v>
      </c>
      <c r="BM6" s="36">
        <f t="shared" si="7"/>
        <v>1302.33</v>
      </c>
      <c r="BN6" s="36">
        <f t="shared" si="7"/>
        <v>1274.21</v>
      </c>
      <c r="BO6" s="35" t="str">
        <f>IF(BO7="","",IF(BO7="-","【-】","【"&amp;SUBSTITUTE(TEXT(BO7,"#,##0.00"),"-","△")&amp;"】"))</f>
        <v>【1,074.14】</v>
      </c>
      <c r="BP6" s="36">
        <f>IF(BP7="",NA(),BP7)</f>
        <v>49.98</v>
      </c>
      <c r="BQ6" s="36">
        <f t="shared" ref="BQ6:BY6" si="8">IF(BQ7="",NA(),BQ7)</f>
        <v>46.46</v>
      </c>
      <c r="BR6" s="36">
        <f t="shared" si="8"/>
        <v>46.08</v>
      </c>
      <c r="BS6" s="36">
        <f t="shared" si="8"/>
        <v>32.71</v>
      </c>
      <c r="BT6" s="36">
        <f t="shared" si="8"/>
        <v>24.6</v>
      </c>
      <c r="BU6" s="36">
        <f t="shared" si="8"/>
        <v>24.39</v>
      </c>
      <c r="BV6" s="36">
        <f t="shared" si="8"/>
        <v>22.67</v>
      </c>
      <c r="BW6" s="36">
        <f t="shared" si="8"/>
        <v>37.92</v>
      </c>
      <c r="BX6" s="36">
        <f t="shared" si="8"/>
        <v>40.89</v>
      </c>
      <c r="BY6" s="36">
        <f t="shared" si="8"/>
        <v>41.25</v>
      </c>
      <c r="BZ6" s="35" t="str">
        <f>IF(BZ7="","",IF(BZ7="-","【-】","【"&amp;SUBSTITUTE(TEXT(BZ7,"#,##0.00"),"-","△")&amp;"】"))</f>
        <v>【54.36】</v>
      </c>
      <c r="CA6" s="36">
        <f>IF(CA7="",NA(),CA7)</f>
        <v>290.05</v>
      </c>
      <c r="CB6" s="36">
        <f t="shared" ref="CB6:CJ6" si="9">IF(CB7="",NA(),CB7)</f>
        <v>314.62</v>
      </c>
      <c r="CC6" s="36">
        <f t="shared" si="9"/>
        <v>323.32</v>
      </c>
      <c r="CD6" s="36">
        <f t="shared" si="9"/>
        <v>460.07</v>
      </c>
      <c r="CE6" s="36">
        <f t="shared" si="9"/>
        <v>609.41999999999996</v>
      </c>
      <c r="CF6" s="36">
        <f t="shared" si="9"/>
        <v>734.18</v>
      </c>
      <c r="CG6" s="36">
        <f t="shared" si="9"/>
        <v>789.62</v>
      </c>
      <c r="CH6" s="36">
        <f t="shared" si="9"/>
        <v>423.18</v>
      </c>
      <c r="CI6" s="36">
        <f t="shared" si="9"/>
        <v>383.2</v>
      </c>
      <c r="CJ6" s="36">
        <f t="shared" si="9"/>
        <v>383.25</v>
      </c>
      <c r="CK6" s="35" t="str">
        <f>IF(CK7="","",IF(CK7="-","【-】","【"&amp;SUBSTITUTE(TEXT(CK7,"#,##0.00"),"-","△")&amp;"】"))</f>
        <v>【296.40】</v>
      </c>
      <c r="CL6" s="36">
        <f>IF(CL7="",NA(),CL7)</f>
        <v>137.26</v>
      </c>
      <c r="CM6" s="36">
        <f t="shared" ref="CM6:CU6" si="10">IF(CM7="",NA(),CM7)</f>
        <v>286.64</v>
      </c>
      <c r="CN6" s="36">
        <f t="shared" si="10"/>
        <v>94.21</v>
      </c>
      <c r="CO6" s="36">
        <f t="shared" si="10"/>
        <v>92.75</v>
      </c>
      <c r="CP6" s="36">
        <f t="shared" si="10"/>
        <v>96.96</v>
      </c>
      <c r="CQ6" s="36">
        <f t="shared" si="10"/>
        <v>48.36</v>
      </c>
      <c r="CR6" s="36">
        <f t="shared" si="10"/>
        <v>48.7</v>
      </c>
      <c r="CS6" s="36">
        <f t="shared" si="10"/>
        <v>46.9</v>
      </c>
      <c r="CT6" s="36">
        <f t="shared" si="10"/>
        <v>47.95</v>
      </c>
      <c r="CU6" s="36">
        <f t="shared" si="10"/>
        <v>48.26</v>
      </c>
      <c r="CV6" s="35" t="str">
        <f>IF(CV7="","",IF(CV7="-","【-】","【"&amp;SUBSTITUTE(TEXT(CV7,"#,##0.00"),"-","△")&amp;"】"))</f>
        <v>【55.95】</v>
      </c>
      <c r="CW6" s="36">
        <f>IF(CW7="",NA(),CW7)</f>
        <v>80.98</v>
      </c>
      <c r="CX6" s="36">
        <f t="shared" ref="CX6:DF6" si="11">IF(CX7="",NA(),CX7)</f>
        <v>37.520000000000003</v>
      </c>
      <c r="CY6" s="36">
        <f t="shared" si="11"/>
        <v>90.15</v>
      </c>
      <c r="CZ6" s="36">
        <f t="shared" si="11"/>
        <v>94.29</v>
      </c>
      <c r="DA6" s="36">
        <f t="shared" si="11"/>
        <v>88.55</v>
      </c>
      <c r="DB6" s="36">
        <f t="shared" si="11"/>
        <v>75.239999999999995</v>
      </c>
      <c r="DC6" s="36">
        <f t="shared" si="11"/>
        <v>74.959999999999994</v>
      </c>
      <c r="DD6" s="36">
        <f t="shared" si="11"/>
        <v>74.63</v>
      </c>
      <c r="DE6" s="36">
        <f t="shared" si="11"/>
        <v>74.900000000000006</v>
      </c>
      <c r="DF6" s="36">
        <f t="shared" si="11"/>
        <v>72.72</v>
      </c>
      <c r="DG6" s="35" t="str">
        <f>IF(DG7="","",IF(DG7="-","【-】","【"&amp;SUBSTITUTE(TEXT(DG7,"#,##0.00"),"-","△")&amp;"】"))</f>
        <v>【73.77】</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6">
        <f t="shared" ref="EE6:EM6" si="14">IF(EE7="",NA(),EE7)</f>
        <v>7.03</v>
      </c>
      <c r="EF6" s="36">
        <f t="shared" si="14"/>
        <v>6.47</v>
      </c>
      <c r="EG6" s="36">
        <f t="shared" si="14"/>
        <v>12.19</v>
      </c>
      <c r="EH6" s="35">
        <f t="shared" si="14"/>
        <v>0</v>
      </c>
      <c r="EI6" s="36">
        <f t="shared" si="14"/>
        <v>0.91</v>
      </c>
      <c r="EJ6" s="36">
        <f t="shared" si="14"/>
        <v>1.26</v>
      </c>
      <c r="EK6" s="36">
        <f t="shared" si="14"/>
        <v>0.78</v>
      </c>
      <c r="EL6" s="36">
        <f t="shared" si="14"/>
        <v>0.56999999999999995</v>
      </c>
      <c r="EM6" s="36">
        <f t="shared" si="14"/>
        <v>0.62</v>
      </c>
      <c r="EN6" s="35" t="str">
        <f>IF(EN7="","",IF(EN7="-","【-】","【"&amp;SUBSTITUTE(TEXT(EN7,"#,##0.00"),"-","△")&amp;"】"))</f>
        <v>【0.54】</v>
      </c>
    </row>
    <row r="7" spans="1:144" s="37" customFormat="1" x14ac:dyDescent="0.2">
      <c r="A7" s="29"/>
      <c r="B7" s="38">
        <v>2018</v>
      </c>
      <c r="C7" s="38">
        <v>454036</v>
      </c>
      <c r="D7" s="38">
        <v>47</v>
      </c>
      <c r="E7" s="38">
        <v>1</v>
      </c>
      <c r="F7" s="38">
        <v>0</v>
      </c>
      <c r="G7" s="38">
        <v>0</v>
      </c>
      <c r="H7" s="38" t="s">
        <v>95</v>
      </c>
      <c r="I7" s="38" t="s">
        <v>96</v>
      </c>
      <c r="J7" s="38" t="s">
        <v>97</v>
      </c>
      <c r="K7" s="38" t="s">
        <v>98</v>
      </c>
      <c r="L7" s="38" t="s">
        <v>99</v>
      </c>
      <c r="M7" s="38" t="s">
        <v>100</v>
      </c>
      <c r="N7" s="39" t="s">
        <v>101</v>
      </c>
      <c r="O7" s="39" t="s">
        <v>102</v>
      </c>
      <c r="P7" s="39">
        <v>64.3</v>
      </c>
      <c r="Q7" s="39">
        <v>2451</v>
      </c>
      <c r="R7" s="39">
        <v>1153</v>
      </c>
      <c r="S7" s="39">
        <v>271.51</v>
      </c>
      <c r="T7" s="39">
        <v>4.25</v>
      </c>
      <c r="U7" s="39">
        <v>724</v>
      </c>
      <c r="V7" s="39">
        <v>1.25</v>
      </c>
      <c r="W7" s="39">
        <v>579.20000000000005</v>
      </c>
      <c r="X7" s="39">
        <v>85.86</v>
      </c>
      <c r="Y7" s="39">
        <v>73.819999999999993</v>
      </c>
      <c r="Z7" s="39">
        <v>73.61</v>
      </c>
      <c r="AA7" s="39">
        <v>50.94</v>
      </c>
      <c r="AB7" s="39">
        <v>40.51</v>
      </c>
      <c r="AC7" s="39">
        <v>73.06</v>
      </c>
      <c r="AD7" s="39">
        <v>72.03</v>
      </c>
      <c r="AE7" s="39">
        <v>72.11</v>
      </c>
      <c r="AF7" s="39">
        <v>74.05</v>
      </c>
      <c r="AG7" s="39">
        <v>73.25</v>
      </c>
      <c r="AH7" s="39">
        <v>75.599999999999994</v>
      </c>
      <c r="AI7" s="39"/>
      <c r="AJ7" s="39"/>
      <c r="AK7" s="39"/>
      <c r="AL7" s="39"/>
      <c r="AM7" s="39"/>
      <c r="AN7" s="39"/>
      <c r="AO7" s="39"/>
      <c r="AP7" s="39"/>
      <c r="AQ7" s="39"/>
      <c r="AR7" s="39"/>
      <c r="AS7" s="39"/>
      <c r="AT7" s="39"/>
      <c r="AU7" s="39"/>
      <c r="AV7" s="39"/>
      <c r="AW7" s="39"/>
      <c r="AX7" s="39"/>
      <c r="AY7" s="39"/>
      <c r="AZ7" s="39"/>
      <c r="BA7" s="39"/>
      <c r="BB7" s="39"/>
      <c r="BC7" s="39"/>
      <c r="BD7" s="39"/>
      <c r="BE7" s="39">
        <v>2270.8200000000002</v>
      </c>
      <c r="BF7" s="39">
        <v>2718.9</v>
      </c>
      <c r="BG7" s="39">
        <v>2994.85</v>
      </c>
      <c r="BH7" s="39">
        <v>3313.86</v>
      </c>
      <c r="BI7" s="39">
        <v>3146.6</v>
      </c>
      <c r="BJ7" s="39">
        <v>1486.62</v>
      </c>
      <c r="BK7" s="39">
        <v>1510.14</v>
      </c>
      <c r="BL7" s="39">
        <v>1595.62</v>
      </c>
      <c r="BM7" s="39">
        <v>1302.33</v>
      </c>
      <c r="BN7" s="39">
        <v>1274.21</v>
      </c>
      <c r="BO7" s="39">
        <v>1074.1400000000001</v>
      </c>
      <c r="BP7" s="39">
        <v>49.98</v>
      </c>
      <c r="BQ7" s="39">
        <v>46.46</v>
      </c>
      <c r="BR7" s="39">
        <v>46.08</v>
      </c>
      <c r="BS7" s="39">
        <v>32.71</v>
      </c>
      <c r="BT7" s="39">
        <v>24.6</v>
      </c>
      <c r="BU7" s="39">
        <v>24.39</v>
      </c>
      <c r="BV7" s="39">
        <v>22.67</v>
      </c>
      <c r="BW7" s="39">
        <v>37.92</v>
      </c>
      <c r="BX7" s="39">
        <v>40.89</v>
      </c>
      <c r="BY7" s="39">
        <v>41.25</v>
      </c>
      <c r="BZ7" s="39">
        <v>54.36</v>
      </c>
      <c r="CA7" s="39">
        <v>290.05</v>
      </c>
      <c r="CB7" s="39">
        <v>314.62</v>
      </c>
      <c r="CC7" s="39">
        <v>323.32</v>
      </c>
      <c r="CD7" s="39">
        <v>460.07</v>
      </c>
      <c r="CE7" s="39">
        <v>609.41999999999996</v>
      </c>
      <c r="CF7" s="39">
        <v>734.18</v>
      </c>
      <c r="CG7" s="39">
        <v>789.62</v>
      </c>
      <c r="CH7" s="39">
        <v>423.18</v>
      </c>
      <c r="CI7" s="39">
        <v>383.2</v>
      </c>
      <c r="CJ7" s="39">
        <v>383.25</v>
      </c>
      <c r="CK7" s="39">
        <v>296.39999999999998</v>
      </c>
      <c r="CL7" s="39">
        <v>137.26</v>
      </c>
      <c r="CM7" s="39">
        <v>286.64</v>
      </c>
      <c r="CN7" s="39">
        <v>94.21</v>
      </c>
      <c r="CO7" s="39">
        <v>92.75</v>
      </c>
      <c r="CP7" s="39">
        <v>96.96</v>
      </c>
      <c r="CQ7" s="39">
        <v>48.36</v>
      </c>
      <c r="CR7" s="39">
        <v>48.7</v>
      </c>
      <c r="CS7" s="39">
        <v>46.9</v>
      </c>
      <c r="CT7" s="39">
        <v>47.95</v>
      </c>
      <c r="CU7" s="39">
        <v>48.26</v>
      </c>
      <c r="CV7" s="39">
        <v>55.95</v>
      </c>
      <c r="CW7" s="39">
        <v>80.98</v>
      </c>
      <c r="CX7" s="39">
        <v>37.520000000000003</v>
      </c>
      <c r="CY7" s="39">
        <v>90.15</v>
      </c>
      <c r="CZ7" s="39">
        <v>94.29</v>
      </c>
      <c r="DA7" s="39">
        <v>88.55</v>
      </c>
      <c r="DB7" s="39">
        <v>75.239999999999995</v>
      </c>
      <c r="DC7" s="39">
        <v>74.959999999999994</v>
      </c>
      <c r="DD7" s="39">
        <v>74.63</v>
      </c>
      <c r="DE7" s="39">
        <v>74.900000000000006</v>
      </c>
      <c r="DF7" s="39">
        <v>72.72</v>
      </c>
      <c r="DG7" s="39">
        <v>73.77</v>
      </c>
      <c r="DH7" s="39"/>
      <c r="DI7" s="39"/>
      <c r="DJ7" s="39"/>
      <c r="DK7" s="39"/>
      <c r="DL7" s="39"/>
      <c r="DM7" s="39"/>
      <c r="DN7" s="39"/>
      <c r="DO7" s="39"/>
      <c r="DP7" s="39"/>
      <c r="DQ7" s="39"/>
      <c r="DR7" s="39"/>
      <c r="DS7" s="39"/>
      <c r="DT7" s="39"/>
      <c r="DU7" s="39"/>
      <c r="DV7" s="39"/>
      <c r="DW7" s="39"/>
      <c r="DX7" s="39"/>
      <c r="DY7" s="39"/>
      <c r="DZ7" s="39"/>
      <c r="EA7" s="39"/>
      <c r="EB7" s="39"/>
      <c r="EC7" s="39"/>
      <c r="ED7" s="39">
        <v>0</v>
      </c>
      <c r="EE7" s="39">
        <v>7.03</v>
      </c>
      <c r="EF7" s="39">
        <v>6.47</v>
      </c>
      <c r="EG7" s="39">
        <v>12.19</v>
      </c>
      <c r="EH7" s="39">
        <v>0</v>
      </c>
      <c r="EI7" s="39">
        <v>0.91</v>
      </c>
      <c r="EJ7" s="39">
        <v>1.26</v>
      </c>
      <c r="EK7" s="39">
        <v>0.78</v>
      </c>
      <c r="EL7" s="39">
        <v>0.56999999999999995</v>
      </c>
      <c r="EM7" s="39">
        <v>0.62</v>
      </c>
      <c r="EN7" s="39">
        <v>0.54</v>
      </c>
    </row>
    <row r="8" spans="1:144" x14ac:dyDescent="0.2">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2">
      <c r="A9" s="41"/>
      <c r="B9" s="41" t="s">
        <v>103</v>
      </c>
      <c r="C9" s="41" t="s">
        <v>104</v>
      </c>
      <c r="D9" s="41" t="s">
        <v>105</v>
      </c>
      <c r="E9" s="41" t="s">
        <v>106</v>
      </c>
      <c r="F9" s="41" t="s">
        <v>107</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2">
      <c r="A10" s="41" t="s">
        <v>46</v>
      </c>
      <c r="B10" s="42">
        <f>DATEVALUE($B$6-4&amp;"年1月1日")</f>
        <v>41640</v>
      </c>
      <c r="C10" s="42">
        <f>DATEVALUE($B$6-3&amp;"年1月1日")</f>
        <v>42005</v>
      </c>
      <c r="D10" s="42">
        <f>DATEVALUE($B$6-2&amp;"年1月1日")</f>
        <v>42370</v>
      </c>
      <c r="E10" s="42">
        <f>DATEVALUE($B$6-1&amp;"年1月1日")</f>
        <v>42736</v>
      </c>
      <c r="F10" s="42">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2020-02-26T04:46:12Z</cp:lastPrinted>
  <dcterms:created xsi:type="dcterms:W3CDTF">2019-12-05T04:40:22Z</dcterms:created>
  <dcterms:modified xsi:type="dcterms:W3CDTF">2020-03-04T02:10:26Z</dcterms:modified>
  <cp:category/>
</cp:coreProperties>
</file>