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8001_{AED870D3-E074-447C-8B05-CA6D7A494BAC}" xr6:coauthVersionLast="45" xr6:coauthVersionMax="45" xr10:uidLastSave="{00000000-0000-0000-0000-000000000000}"/>
  <workbookProtection workbookAlgorithmName="SHA-512" workbookHashValue="C9WdlzzJLq2awCiwYI9yEAhb+vcgJs5e4s1ymYNTNp8eF1RFYxwTjRbbuVZHZf76shy8vsQhsOxPh0fsrjFCsQ==" workbookSaltValue="q6Mgd+AbS8T8tYIlvmYyC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O6" i="5"/>
  <c r="I10" i="4" s="1"/>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BB10" i="4"/>
  <c r="P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<sst xmlns="http://schemas.openxmlformats.org/spreadsheetml/2006/main" count="225" uniqueCount="112">
  <si>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</si>
  <si>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</si>
  <si>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</si>
  <si>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</si>
  <si>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</si>
  <si>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</si>
  <si>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</si>
  <si>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</si>
  <si>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</si>
  <si>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</si>
  <si>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</si>
  <si>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</si>
  <si>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</si>
  <si>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</si>
  <si>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</si>
  <si>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</si>
  <si>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</si>
  <si>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</si>
  <si>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</si>
  <si>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</si>
  <si>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</si>
  <si>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</si>
  <si>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</si>
  <si>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</si>
  <si>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</si>
  <si>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</si>
  <si>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</si>
  <si>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</si>
  <si>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</si>
  <si>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</si>
  <si>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</si>
  <si>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</si>
  <si>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</si>
  <si>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</si>
  <si>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</si>
  <si>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</si>
  <si>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</si>
  <si>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</si>
  <si>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</si>
  <si>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</si>
  <si>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</si>
  <si>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</si>
  <si>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</si>
  <si>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</si>
  <si>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</si>
  <si>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</si>
  <si>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</si>
  <si>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</si>
  <si>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</si>
  <si>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</si>
  <si>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</si>
  <si>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</si>
  <si>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</si>
  <si>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</si>
  <si>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</si>
  <si>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</si>
  <si>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</si>
  <si>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</si>
  <si>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</si>
  <si>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</si>
  <si>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</si>
  <si>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</si>
  <si>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</si>
  <si>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</si>
  <si>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</si>
  <si>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</si>
  <si>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</si>
  <si>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</si>
  <si>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</si>
  <si>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</si>
  <si>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</si>
  <si>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</si>
  <si>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</si>
  <si>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</si>
  <si>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</si>
  <si>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</si>
  <si>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</si>
  <si>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</si>
  <si>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</si>
  <si>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</si>
  <si>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</si>
  <si>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</si>
  <si>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</si>
  <si>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</si>
  <si>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</si>
  <si>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</si>
  <si>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</si>
  <si>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</si>
  <si>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</si>
  <si>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</si>
  <si>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</si>
  <si>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</si>
  <si>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</si>
  <si>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</si>
  <si>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</si>
  <si>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</si>
  <si>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</si>
  <si>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</si>
  <si>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</si>
  <si>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</si>
  <si>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</si>
  <si>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</si>
  <si>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</si>
  <si>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</si>
  <si>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</si>
  <si>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</si>
  <si>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</si>
  <si>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</si>
  <si>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</si>
  <si>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門川町の簡易水道の老朽化状況は、耐用年数を経過した管路はありませんが、資産台帳に基づき老朽管更新計画を検討する必要があると考えられます。
 </t>
    <phoneticPr fontId="4"/>
  </si>
  <si>
    <t>　収益的収支比率及び料金回収率は、収益の大半を給水収益以外の収入で賄っている状況であり、経営の健全性が確保出来ているとはいえません。今後は適切な料金収入の確保が必要だと考えられます。そのため令和元年７月に料金改定を行いました。
　企業債残高対給水収益比率については、現在は起債残高がありませんが、今後の老朽管更新計画を作成し適切な投資を行えるよう検討する必要があり、今後起債が増える可能性があります。
　料金回収率は前年度と比較すると減少しており、料金の収入不足は明らかであります。また、簡易水道料金は給水区域内の公平性を確保するため上水道事業と同一料金となっておりますが、給水費用の全てを水道料金に転嫁することは困難であるため、収支不足分を一般会計からの繰入金で補てんしている状況です。
　給水原価は、当該指標が平均値や類似団体より低い状況ですが、引き続き維持管理費の削減といった経営改善の検討を行うことが必要です。
　施設利用率は、配水量の減少により平均値を下回っているため、施設規模の見直しなど経営の効率性について改善する必要があります。
　有収率については、当該値は平均値や類似団体より高いですが、今後は漏水調査等の対策を講じ、効率をさらに高める必要があると考えられます。
　以上のことから、現在の簡易水道事業としては類似団体及び全国平均よりも優位的な数値でありますが、施設利用率に表れているとおり、給水人口減を見込んだ施設規模の見直しが必要になってくると考えられます。</t>
    <rPh sb="95" eb="96">
      <t>レイ</t>
    </rPh>
    <rPh sb="96" eb="97">
      <t>ワ</t>
    </rPh>
    <rPh sb="97" eb="98">
      <t>ガン</t>
    </rPh>
    <rPh sb="107" eb="108">
      <t>オコナ</t>
    </rPh>
    <rPh sb="202" eb="204">
      <t>リョウキン</t>
    </rPh>
    <rPh sb="204" eb="206">
      <t>カイシュウ</t>
    </rPh>
    <rPh sb="206" eb="207">
      <t>リツ</t>
    </rPh>
    <rPh sb="208" eb="211">
      <t>ゼンネンド</t>
    </rPh>
    <rPh sb="212" eb="214">
      <t>ヒカク</t>
    </rPh>
    <rPh sb="217" eb="219">
      <t>ゲンショウ</t>
    </rPh>
    <rPh sb="224" eb="226">
      <t>リョウキン</t>
    </rPh>
    <rPh sb="227" eb="229">
      <t>シュウニュウ</t>
    </rPh>
    <rPh sb="229" eb="231">
      <t>ブソク</t>
    </rPh>
    <rPh sb="232" eb="233">
      <t>アキ</t>
    </rPh>
    <phoneticPr fontId="4"/>
  </si>
  <si>
    <t>　門川町簡易水道事業は、農林業地域の振興と環境整備の観点から生活改善等福祉的要素を含んだ事業であります。しかしながら、将来も給水人口や給水量が減少傾向であることから、給水収益も減少することが予想されます。
　また料金に関しても、類似団体と比較して、低い料金であったため、適切な料金水準について検討を行い、令和元年７月に料金改定を行いました。
　今後も限られた財源の中で、優先順位を付け、資産台帳に基づき、老朽管更新計画を検討する等、水道施設整備事業の計画を進めていきたいと考えています。また経営戦略については令和２年度までに策定の予定です。</t>
    <rPh sb="59" eb="61">
      <t>ショウライ</t>
    </rPh>
    <rPh sb="62" eb="64">
      <t>キュウスイ</t>
    </rPh>
    <rPh sb="64" eb="66">
      <t>ジンコウ</t>
    </rPh>
    <rPh sb="67" eb="69">
      <t>キュウスイ</t>
    </rPh>
    <rPh sb="69" eb="70">
      <t>リョウ</t>
    </rPh>
    <rPh sb="71" eb="73">
      <t>ゲンショウ</t>
    </rPh>
    <rPh sb="73" eb="75">
      <t>ケイコウ</t>
    </rPh>
    <rPh sb="83" eb="85">
      <t>キュウスイ</t>
    </rPh>
    <rPh sb="85" eb="87">
      <t>シュウエキ</t>
    </rPh>
    <rPh sb="88" eb="90">
      <t>ゲンショウ</t>
    </rPh>
    <rPh sb="95" eb="97">
      <t>ヨソウ</t>
    </rPh>
    <rPh sb="106" eb="108">
      <t>リョウキン</t>
    </rPh>
    <rPh sb="109" eb="110">
      <t>カン</t>
    </rPh>
    <rPh sb="149" eb="150">
      <t>オコナ</t>
    </rPh>
    <rPh sb="152" eb="153">
      <t>レイ</t>
    </rPh>
    <rPh sb="153" eb="154">
      <t>ワ</t>
    </rPh>
    <rPh sb="154" eb="155">
      <t>ガン</t>
    </rPh>
    <rPh sb="164" eb="165">
      <t>オコナ</t>
    </rPh>
    <rPh sb="254" eb="255">
      <t>レイ</t>
    </rPh>
    <rPh sb="255" eb="256">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</si>
</sst>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50-4B56-B054-5358C363D342}"/>
            </c:ext>
          </c:extLst>
        </c:ser>
        <c:dLbls>
          <c:showLegendKey val="0"/>
          <c:showVal val="0"/>
          <c:showCatName val="0"/>
          <c:showSerName val="0"/>
          <c:showPercent val="0"/>
          <c:showBubbleSize val="0"/>
        </c:dLbls>
        <c:gapWidth val="150"/>
        <c:axId val="76929664"/>
        <c:axId val="769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9850-4B56-B054-5358C363D342}"/>
            </c:ext>
          </c:extLst>
        </c:ser>
        <c:dLbls>
          <c:showLegendKey val="0"/>
          <c:showVal val="0"/>
          <c:showCatName val="0"/>
          <c:showSerName val="0"/>
          <c:showPercent val="0"/>
          <c:showBubbleSize val="0"/>
        </c:dLbls>
        <c:marker val="1"/>
        <c:smooth val="0"/>
        <c:axId val="76929664"/>
        <c:axId val="76943744"/>
      </c:lineChart>
      <c:dateAx>
        <c:axId val="76929664"/>
        <c:scaling>
          <c:orientation val="minMax"/>
        </c:scaling>
        <c:delete val="1"/>
        <c:axPos val="b"/>
        <c:numFmt formatCode="ge" sourceLinked="1"/>
        <c:majorTickMark val="none"/>
        <c:minorTickMark val="none"/>
        <c:tickLblPos val="none"/>
        <c:crossAx val="76943744"/>
        <c:crosses val="autoZero"/>
        <c:auto val="1"/>
        <c:lblOffset val="100"/>
        <c:baseTimeUnit val="years"/>
      </c:dateAx>
      <c:valAx>
        <c:axId val="769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24.59</c:v>
                </c:pt>
                <c:pt idx="1">
                  <c:v>22.43</c:v>
                </c:pt>
                <c:pt idx="2">
                  <c:v>23.53</c:v>
                </c:pt>
                <c:pt idx="3">
                  <c:v>23.67</c:v>
                </c:pt>
                <c:pt idx="4">
                  <c:v>20.420000000000002</c:v>
                </c:pt>
              </c:numCache>
            </c:numRef>
          </c:val>
          <c:extLst>
            <c:ext xmlns:c16="http://schemas.microsoft.com/office/drawing/2014/chart" uri="{C3380CC4-5D6E-409C-BE32-E72D297353CC}">
              <c16:uniqueId val="{00000000-8CE1-4E38-8D5A-03C5637546B4}"/>
            </c:ext>
          </c:extLst>
        </c:ser>
        <c:dLbls>
          <c:showLegendKey val="0"/>
          <c:showVal val="0"/>
          <c:showCatName val="0"/>
          <c:showSerName val="0"/>
          <c:showPercent val="0"/>
          <c:showBubbleSize val="0"/>
        </c:dLbls>
        <c:gapWidth val="150"/>
        <c:axId val="83147776"/>
        <c:axId val="8315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8CE1-4E38-8D5A-03C5637546B4}"/>
            </c:ext>
          </c:extLst>
        </c:ser>
        <c:dLbls>
          <c:showLegendKey val="0"/>
          <c:showVal val="0"/>
          <c:showCatName val="0"/>
          <c:showSerName val="0"/>
          <c:showPercent val="0"/>
          <c:showBubbleSize val="0"/>
        </c:dLbls>
        <c:marker val="1"/>
        <c:smooth val="0"/>
        <c:axId val="83147776"/>
        <c:axId val="83157760"/>
      </c:lineChart>
      <c:dateAx>
        <c:axId val="83147776"/>
        <c:scaling>
          <c:orientation val="minMax"/>
        </c:scaling>
        <c:delete val="1"/>
        <c:axPos val="b"/>
        <c:numFmt formatCode="ge" sourceLinked="1"/>
        <c:majorTickMark val="none"/>
        <c:minorTickMark val="none"/>
        <c:tickLblPos val="none"/>
        <c:crossAx val="83157760"/>
        <c:crosses val="autoZero"/>
        <c:auto val="1"/>
        <c:lblOffset val="100"/>
        <c:baseTimeUnit val="years"/>
      </c:dateAx>
      <c:valAx>
        <c:axId val="831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871B-4EE4-BC55-1B0B531AB65F}"/>
            </c:ext>
          </c:extLst>
        </c:ser>
        <c:dLbls>
          <c:showLegendKey val="0"/>
          <c:showVal val="0"/>
          <c:showCatName val="0"/>
          <c:showSerName val="0"/>
          <c:showPercent val="0"/>
          <c:showBubbleSize val="0"/>
        </c:dLbls>
        <c:gapWidth val="150"/>
        <c:axId val="83185664"/>
        <c:axId val="831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871B-4EE4-BC55-1B0B531AB65F}"/>
            </c:ext>
          </c:extLst>
        </c:ser>
        <c:dLbls>
          <c:showLegendKey val="0"/>
          <c:showVal val="0"/>
          <c:showCatName val="0"/>
          <c:showSerName val="0"/>
          <c:showPercent val="0"/>
          <c:showBubbleSize val="0"/>
        </c:dLbls>
        <c:marker val="1"/>
        <c:smooth val="0"/>
        <c:axId val="83185664"/>
        <c:axId val="83187200"/>
      </c:lineChart>
      <c:dateAx>
        <c:axId val="83185664"/>
        <c:scaling>
          <c:orientation val="minMax"/>
        </c:scaling>
        <c:delete val="1"/>
        <c:axPos val="b"/>
        <c:numFmt formatCode="ge" sourceLinked="1"/>
        <c:majorTickMark val="none"/>
        <c:minorTickMark val="none"/>
        <c:tickLblPos val="none"/>
        <c:crossAx val="83187200"/>
        <c:crosses val="autoZero"/>
        <c:auto val="1"/>
        <c:lblOffset val="100"/>
        <c:baseTimeUnit val="years"/>
      </c:dateAx>
      <c:valAx>
        <c:axId val="831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8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95.59</c:v>
                </c:pt>
                <c:pt idx="1">
                  <c:v>105.52</c:v>
                </c:pt>
                <c:pt idx="2">
                  <c:v>98.74</c:v>
                </c:pt>
                <c:pt idx="3">
                  <c:v>107.39</c:v>
                </c:pt>
                <c:pt idx="4">
                  <c:v>93.94</c:v>
                </c:pt>
              </c:numCache>
            </c:numRef>
          </c:val>
          <c:extLst>
            <c:ext xmlns:c16="http://schemas.microsoft.com/office/drawing/2014/chart" uri="{C3380CC4-5D6E-409C-BE32-E72D297353CC}">
              <c16:uniqueId val="{00000000-8619-421D-BCE5-30DC85283706}"/>
            </c:ext>
          </c:extLst>
        </c:ser>
        <c:dLbls>
          <c:showLegendKey val="0"/>
          <c:showVal val="0"/>
          <c:showCatName val="0"/>
          <c:showSerName val="0"/>
          <c:showPercent val="0"/>
          <c:showBubbleSize val="0"/>
        </c:dLbls>
        <c:gapWidth val="150"/>
        <c:axId val="76979584"/>
        <c:axId val="769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8619-421D-BCE5-30DC85283706}"/>
            </c:ext>
          </c:extLst>
        </c:ser>
        <c:dLbls>
          <c:showLegendKey val="0"/>
          <c:showVal val="0"/>
          <c:showCatName val="0"/>
          <c:showSerName val="0"/>
          <c:showPercent val="0"/>
          <c:showBubbleSize val="0"/>
        </c:dLbls>
        <c:marker val="1"/>
        <c:smooth val="0"/>
        <c:axId val="76979584"/>
        <c:axId val="76993664"/>
      </c:lineChart>
      <c:dateAx>
        <c:axId val="76979584"/>
        <c:scaling>
          <c:orientation val="minMax"/>
        </c:scaling>
        <c:delete val="1"/>
        <c:axPos val="b"/>
        <c:numFmt formatCode="ge" sourceLinked="1"/>
        <c:majorTickMark val="none"/>
        <c:minorTickMark val="none"/>
        <c:tickLblPos val="none"/>
        <c:crossAx val="76993664"/>
        <c:crosses val="autoZero"/>
        <c:auto val="1"/>
        <c:lblOffset val="100"/>
        <c:baseTimeUnit val="years"/>
      </c:dateAx>
      <c:valAx>
        <c:axId val="769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1-4EE7-9710-3F0AF8D76FF9}"/>
            </c:ext>
          </c:extLst>
        </c:ser>
        <c:dLbls>
          <c:showLegendKey val="0"/>
          <c:showVal val="0"/>
          <c:showCatName val="0"/>
          <c:showSerName val="0"/>
          <c:showPercent val="0"/>
          <c:showBubbleSize val="0"/>
        </c:dLbls>
        <c:gapWidth val="150"/>
        <c:axId val="78479744"/>
        <c:axId val="784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1-4EE7-9710-3F0AF8D76FF9}"/>
            </c:ext>
          </c:extLst>
        </c:ser>
        <c:dLbls>
          <c:showLegendKey val="0"/>
          <c:showVal val="0"/>
          <c:showCatName val="0"/>
          <c:showSerName val="0"/>
          <c:showPercent val="0"/>
          <c:showBubbleSize val="0"/>
        </c:dLbls>
        <c:marker val="1"/>
        <c:smooth val="0"/>
        <c:axId val="78479744"/>
        <c:axId val="78481280"/>
      </c:lineChart>
      <c:dateAx>
        <c:axId val="78479744"/>
        <c:scaling>
          <c:orientation val="minMax"/>
        </c:scaling>
        <c:delete val="1"/>
        <c:axPos val="b"/>
        <c:numFmt formatCode="ge" sourceLinked="1"/>
        <c:majorTickMark val="none"/>
        <c:minorTickMark val="none"/>
        <c:tickLblPos val="none"/>
        <c:crossAx val="78481280"/>
        <c:crosses val="autoZero"/>
        <c:auto val="1"/>
        <c:lblOffset val="100"/>
        <c:baseTimeUnit val="years"/>
      </c:dateAx>
      <c:valAx>
        <c:axId val="78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BD-4DEA-928A-6DA105567E66}"/>
            </c:ext>
          </c:extLst>
        </c:ser>
        <c:dLbls>
          <c:showLegendKey val="0"/>
          <c:showVal val="0"/>
          <c:showCatName val="0"/>
          <c:showSerName val="0"/>
          <c:showPercent val="0"/>
          <c:showBubbleSize val="0"/>
        </c:dLbls>
        <c:gapWidth val="150"/>
        <c:axId val="78529664"/>
        <c:axId val="785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BD-4DEA-928A-6DA105567E66}"/>
            </c:ext>
          </c:extLst>
        </c:ser>
        <c:dLbls>
          <c:showLegendKey val="0"/>
          <c:showVal val="0"/>
          <c:showCatName val="0"/>
          <c:showSerName val="0"/>
          <c:showPercent val="0"/>
          <c:showBubbleSize val="0"/>
        </c:dLbls>
        <c:marker val="1"/>
        <c:smooth val="0"/>
        <c:axId val="78529664"/>
        <c:axId val="78531200"/>
      </c:lineChart>
      <c:dateAx>
        <c:axId val="78529664"/>
        <c:scaling>
          <c:orientation val="minMax"/>
        </c:scaling>
        <c:delete val="1"/>
        <c:axPos val="b"/>
        <c:numFmt formatCode="ge" sourceLinked="1"/>
        <c:majorTickMark val="none"/>
        <c:minorTickMark val="none"/>
        <c:tickLblPos val="none"/>
        <c:crossAx val="78531200"/>
        <c:crosses val="autoZero"/>
        <c:auto val="1"/>
        <c:lblOffset val="100"/>
        <c:baseTimeUnit val="years"/>
      </c:dateAx>
      <c:valAx>
        <c:axId val="785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91-46FE-BDB6-A77D1DE31E0C}"/>
            </c:ext>
          </c:extLst>
        </c:ser>
        <c:dLbls>
          <c:showLegendKey val="0"/>
          <c:showVal val="0"/>
          <c:showCatName val="0"/>
          <c:showSerName val="0"/>
          <c:showPercent val="0"/>
          <c:showBubbleSize val="0"/>
        </c:dLbls>
        <c:gapWidth val="150"/>
        <c:axId val="78691712"/>
        <c:axId val="786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91-46FE-BDB6-A77D1DE31E0C}"/>
            </c:ext>
          </c:extLst>
        </c:ser>
        <c:dLbls>
          <c:showLegendKey val="0"/>
          <c:showVal val="0"/>
          <c:showCatName val="0"/>
          <c:showSerName val="0"/>
          <c:showPercent val="0"/>
          <c:showBubbleSize val="0"/>
        </c:dLbls>
        <c:marker val="1"/>
        <c:smooth val="0"/>
        <c:axId val="78691712"/>
        <c:axId val="78693504"/>
      </c:lineChart>
      <c:dateAx>
        <c:axId val="78691712"/>
        <c:scaling>
          <c:orientation val="minMax"/>
        </c:scaling>
        <c:delete val="1"/>
        <c:axPos val="b"/>
        <c:numFmt formatCode="ge" sourceLinked="1"/>
        <c:majorTickMark val="none"/>
        <c:minorTickMark val="none"/>
        <c:tickLblPos val="none"/>
        <c:crossAx val="78693504"/>
        <c:crosses val="autoZero"/>
        <c:auto val="1"/>
        <c:lblOffset val="100"/>
        <c:baseTimeUnit val="years"/>
      </c:dateAx>
      <c:valAx>
        <c:axId val="786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9A-4AF8-9274-0A29BB3D12BA}"/>
            </c:ext>
          </c:extLst>
        </c:ser>
        <c:dLbls>
          <c:showLegendKey val="0"/>
          <c:showVal val="0"/>
          <c:showCatName val="0"/>
          <c:showSerName val="0"/>
          <c:showPercent val="0"/>
          <c:showBubbleSize val="0"/>
        </c:dLbls>
        <c:gapWidth val="150"/>
        <c:axId val="78606720"/>
        <c:axId val="78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9A-4AF8-9274-0A29BB3D12BA}"/>
            </c:ext>
          </c:extLst>
        </c:ser>
        <c:dLbls>
          <c:showLegendKey val="0"/>
          <c:showVal val="0"/>
          <c:showCatName val="0"/>
          <c:showSerName val="0"/>
          <c:showPercent val="0"/>
          <c:showBubbleSize val="0"/>
        </c:dLbls>
        <c:marker val="1"/>
        <c:smooth val="0"/>
        <c:axId val="78606720"/>
        <c:axId val="78608256"/>
      </c:lineChart>
      <c:dateAx>
        <c:axId val="78606720"/>
        <c:scaling>
          <c:orientation val="minMax"/>
        </c:scaling>
        <c:delete val="1"/>
        <c:axPos val="b"/>
        <c:numFmt formatCode="ge" sourceLinked="1"/>
        <c:majorTickMark val="none"/>
        <c:minorTickMark val="none"/>
        <c:tickLblPos val="none"/>
        <c:crossAx val="78608256"/>
        <c:crosses val="autoZero"/>
        <c:auto val="1"/>
        <c:lblOffset val="100"/>
        <c:baseTimeUnit val="years"/>
      </c:dateAx>
      <c:valAx>
        <c:axId val="78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4-45EC-A0DA-4C5E2B14DE73}"/>
            </c:ext>
          </c:extLst>
        </c:ser>
        <c:dLbls>
          <c:showLegendKey val="0"/>
          <c:showVal val="0"/>
          <c:showCatName val="0"/>
          <c:showSerName val="0"/>
          <c:showPercent val="0"/>
          <c:showBubbleSize val="0"/>
        </c:dLbls>
        <c:gapWidth val="150"/>
        <c:axId val="79832192"/>
        <c:axId val="7983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9764-45EC-A0DA-4C5E2B14DE73}"/>
            </c:ext>
          </c:extLst>
        </c:ser>
        <c:dLbls>
          <c:showLegendKey val="0"/>
          <c:showVal val="0"/>
          <c:showCatName val="0"/>
          <c:showSerName val="0"/>
          <c:showPercent val="0"/>
          <c:showBubbleSize val="0"/>
        </c:dLbls>
        <c:marker val="1"/>
        <c:smooth val="0"/>
        <c:axId val="79832192"/>
        <c:axId val="79833728"/>
      </c:lineChart>
      <c:dateAx>
        <c:axId val="79832192"/>
        <c:scaling>
          <c:orientation val="minMax"/>
        </c:scaling>
        <c:delete val="1"/>
        <c:axPos val="b"/>
        <c:numFmt formatCode="ge" sourceLinked="1"/>
        <c:majorTickMark val="none"/>
        <c:minorTickMark val="none"/>
        <c:tickLblPos val="none"/>
        <c:crossAx val="79833728"/>
        <c:crosses val="autoZero"/>
        <c:auto val="1"/>
        <c:lblOffset val="100"/>
        <c:baseTimeUnit val="years"/>
      </c:dateAx>
      <c:valAx>
        <c:axId val="798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44.84</c:v>
                </c:pt>
                <c:pt idx="1">
                  <c:v>43.59</c:v>
                </c:pt>
                <c:pt idx="2">
                  <c:v>47.74</c:v>
                </c:pt>
                <c:pt idx="3">
                  <c:v>54.06</c:v>
                </c:pt>
                <c:pt idx="4">
                  <c:v>41.66</c:v>
                </c:pt>
              </c:numCache>
            </c:numRef>
          </c:val>
          <c:extLst>
            <c:ext xmlns:c16="http://schemas.microsoft.com/office/drawing/2014/chart" uri="{C3380CC4-5D6E-409C-BE32-E72D297353CC}">
              <c16:uniqueId val="{00000000-87F6-429D-8D0C-07E3CEBC65E7}"/>
            </c:ext>
          </c:extLst>
        </c:ser>
        <c:dLbls>
          <c:showLegendKey val="0"/>
          <c:showVal val="0"/>
          <c:showCatName val="0"/>
          <c:showSerName val="0"/>
          <c:showPercent val="0"/>
          <c:showBubbleSize val="0"/>
        </c:dLbls>
        <c:gapWidth val="150"/>
        <c:axId val="82003840"/>
        <c:axId val="820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87F6-429D-8D0C-07E3CEBC65E7}"/>
            </c:ext>
          </c:extLst>
        </c:ser>
        <c:dLbls>
          <c:showLegendKey val="0"/>
          <c:showVal val="0"/>
          <c:showCatName val="0"/>
          <c:showSerName val="0"/>
          <c:showPercent val="0"/>
          <c:showBubbleSize val="0"/>
        </c:dLbls>
        <c:marker val="1"/>
        <c:smooth val="0"/>
        <c:axId val="82003840"/>
        <c:axId val="82005376"/>
      </c:lineChart>
      <c:dateAx>
        <c:axId val="82003840"/>
        <c:scaling>
          <c:orientation val="minMax"/>
        </c:scaling>
        <c:delete val="1"/>
        <c:axPos val="b"/>
        <c:numFmt formatCode="ge" sourceLinked="1"/>
        <c:majorTickMark val="none"/>
        <c:minorTickMark val="none"/>
        <c:tickLblPos val="none"/>
        <c:crossAx val="82005376"/>
        <c:crosses val="autoZero"/>
        <c:auto val="1"/>
        <c:lblOffset val="100"/>
        <c:baseTimeUnit val="years"/>
      </c:dateAx>
      <c:valAx>
        <c:axId val="82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296.01</c:v>
                </c:pt>
                <c:pt idx="1">
                  <c:v>297.64</c:v>
                </c:pt>
                <c:pt idx="2">
                  <c:v>275.61</c:v>
                </c:pt>
                <c:pt idx="3">
                  <c:v>247.62</c:v>
                </c:pt>
                <c:pt idx="4">
                  <c:v>316.58999999999997</c:v>
                </c:pt>
              </c:numCache>
            </c:numRef>
          </c:val>
          <c:extLst>
            <c:ext xmlns:c16="http://schemas.microsoft.com/office/drawing/2014/chart" uri="{C3380CC4-5D6E-409C-BE32-E72D297353CC}">
              <c16:uniqueId val="{00000000-5092-4FD2-82E0-769ACB96897A}"/>
            </c:ext>
          </c:extLst>
        </c:ser>
        <c:dLbls>
          <c:showLegendKey val="0"/>
          <c:showVal val="0"/>
          <c:showCatName val="0"/>
          <c:showSerName val="0"/>
          <c:showPercent val="0"/>
          <c:showBubbleSize val="0"/>
        </c:dLbls>
        <c:gapWidth val="150"/>
        <c:axId val="82041088"/>
        <c:axId val="831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5092-4FD2-82E0-769ACB96897A}"/>
            </c:ext>
          </c:extLst>
        </c:ser>
        <c:dLbls>
          <c:showLegendKey val="0"/>
          <c:showVal val="0"/>
          <c:showCatName val="0"/>
          <c:showSerName val="0"/>
          <c:showPercent val="0"/>
          <c:showBubbleSize val="0"/>
        </c:dLbls>
        <c:marker val="1"/>
        <c:smooth val="0"/>
        <c:axId val="82041088"/>
        <c:axId val="83116032"/>
      </c:lineChart>
      <c:dateAx>
        <c:axId val="82041088"/>
        <c:scaling>
          <c:orientation val="minMax"/>
        </c:scaling>
        <c:delete val="1"/>
        <c:axPos val="b"/>
        <c:numFmt formatCode="ge" sourceLinked="1"/>
        <c:majorTickMark val="none"/>
        <c:minorTickMark val="none"/>
        <c:tickLblPos val="none"/>
        <c:crossAx val="83116032"/>
        <c:crosses val="autoZero"/>
        <c:auto val="1"/>
        <c:lblOffset val="100"/>
        <c:baseTimeUnit val="years"/>
      </c:dateAx>
      <c:valAx>
        <c:axId val="83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門川町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18116</v>
      </c>
      <c r="AM8" s="50"/>
      <c r="AN8" s="50"/>
      <c r="AO8" s="50"/>
      <c r="AP8" s="50"/>
      <c r="AQ8" s="50"/>
      <c r="AR8" s="50"/>
      <c r="AS8" s="50"/>
      <c r="AT8" s="46">
        <f>データ!$S$6</f>
        <v>120.52</v>
      </c>
      <c r="AU8" s="46"/>
      <c r="AV8" s="46"/>
      <c r="AW8" s="46"/>
      <c r="AX8" s="46"/>
      <c r="AY8" s="46"/>
      <c r="AZ8" s="46"/>
      <c r="BA8" s="46"/>
      <c r="BB8" s="46">
        <f>データ!$T$6</f>
        <v>150.32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1.35</v>
      </c>
      <c r="Q10" s="46"/>
      <c r="R10" s="46"/>
      <c r="S10" s="46"/>
      <c r="T10" s="46"/>
      <c r="U10" s="46"/>
      <c r="V10" s="46"/>
      <c r="W10" s="50">
        <f>データ!$Q$6</f>
        <v>2160</v>
      </c>
      <c r="X10" s="50"/>
      <c r="Y10" s="50"/>
      <c r="Z10" s="50"/>
      <c r="AA10" s="50"/>
      <c r="AB10" s="50"/>
      <c r="AC10" s="50"/>
      <c r="AD10" s="2"/>
      <c r="AE10" s="2"/>
      <c r="AF10" s="2"/>
      <c r="AG10" s="2"/>
      <c r="AH10" s="2"/>
      <c r="AI10" s="2"/>
      <c r="AJ10" s="2"/>
      <c r="AK10" s="2"/>
      <c r="AL10" s="50">
        <f>データ!$U$6</f>
        <v>243</v>
      </c>
      <c r="AM10" s="50"/>
      <c r="AN10" s="50"/>
      <c r="AO10" s="50"/>
      <c r="AP10" s="50"/>
      <c r="AQ10" s="50"/>
      <c r="AR10" s="50"/>
      <c r="AS10" s="50"/>
      <c r="AT10" s="46">
        <f>データ!$V$6</f>
        <v>1.32</v>
      </c>
      <c r="AU10" s="46"/>
      <c r="AV10" s="46"/>
      <c r="AW10" s="46"/>
      <c r="AX10" s="46"/>
      <c r="AY10" s="46"/>
      <c r="AZ10" s="46"/>
      <c r="BA10" s="46"/>
      <c r="BB10" s="46">
        <f>データ!$W$6</f>
        <v>184.09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Q1Ugud9Uwp8FTowWOD4AB9COxO7rSpwTOVDEXd3ipnkBMo9AyYEeCiEbh4lBor0jnIHOPZNmw0DZT5/O6Rcc4g==" saltValue="G7pTxQ0rhItfrnMKkhA/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454214</v>
      </c>
      <c r="D6" s="34">
        <f t="shared" si="3"/>
        <v>47</v>
      </c>
      <c r="E6" s="34">
        <f t="shared" si="3"/>
        <v>1</v>
      </c>
      <c r="F6" s="34">
        <f t="shared" si="3"/>
        <v>0</v>
      </c>
      <c r="G6" s="34">
        <f t="shared" si="3"/>
        <v>0</v>
      </c>
      <c r="H6" s="34" t="str">
        <f t="shared" si="3"/>
        <v>宮崎県　門川町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1.35</v>
      </c>
      <c r="Q6" s="35">
        <f t="shared" si="3"/>
        <v>2160</v>
      </c>
      <c r="R6" s="35">
        <f t="shared" si="3"/>
        <v>18116</v>
      </c>
      <c r="S6" s="35">
        <f t="shared" si="3"/>
        <v>120.52</v>
      </c>
      <c r="T6" s="35">
        <f t="shared" si="3"/>
        <v>150.32</v>
      </c>
      <c r="U6" s="35">
        <f t="shared" si="3"/>
        <v>243</v>
      </c>
      <c r="V6" s="35">
        <f t="shared" si="3"/>
        <v>1.32</v>
      </c>
      <c r="W6" s="35">
        <f t="shared" si="3"/>
        <v>184.09</v>
      </c>
      <c r="X6" s="36">
        <f>IF(X7="",NA(),X7)</f>
        <v>95.59</v>
      </c>
      <c r="Y6" s="36">
        <f t="shared" ref="Y6:AG6" si="4">IF(Y7="",NA(),Y7)</f>
        <v>105.52</v>
      </c>
      <c r="Z6" s="36">
        <f t="shared" si="4"/>
        <v>98.74</v>
      </c>
      <c r="AA6" s="36">
        <f t="shared" si="4"/>
        <v>107.39</v>
      </c>
      <c r="AB6" s="36">
        <f t="shared" si="4"/>
        <v>93.94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44.84</v>
      </c>
      <c r="BQ6" s="36">
        <f t="shared" ref="BQ6:BY6" si="8">IF(BQ7="",NA(),BQ7)</f>
        <v>43.59</v>
      </c>
      <c r="BR6" s="36">
        <f t="shared" si="8"/>
        <v>47.74</v>
      </c>
      <c r="BS6" s="36">
        <f t="shared" si="8"/>
        <v>54.06</v>
      </c>
      <c r="BT6" s="36">
        <f t="shared" si="8"/>
        <v>41.66</v>
      </c>
      <c r="BU6" s="36">
        <f t="shared" si="8"/>
        <v>24.39</v>
      </c>
      <c r="BV6" s="36">
        <f t="shared" si="8"/>
        <v>22.67</v>
      </c>
      <c r="BW6" s="36">
        <f t="shared" si="8"/>
        <v>37.92</v>
      </c>
      <c r="BX6" s="36">
        <f t="shared" si="8"/>
        <v>40.89</v>
      </c>
      <c r="BY6" s="36">
        <f t="shared" si="8"/>
        <v>41.25</v>
      </c>
      <c r="BZ6" s="35" t="str">
        <f>IF(BZ7="","",IF(BZ7="-","【-】","【"&amp;SUBSTITUTE(TEXT(BZ7,"#,##0.00"),"-","△")&amp;"】"))</f>
        <v>【54.36】</v>
      </c>
      <c r="CA6" s="36">
        <f>IF(CA7="",NA(),CA7)</f>
        <v>296.01</v>
      </c>
      <c r="CB6" s="36">
        <f t="shared" ref="CB6:CJ6" si="9">IF(CB7="",NA(),CB7)</f>
        <v>297.64</v>
      </c>
      <c r="CC6" s="36">
        <f t="shared" si="9"/>
        <v>275.61</v>
      </c>
      <c r="CD6" s="36">
        <f t="shared" si="9"/>
        <v>247.62</v>
      </c>
      <c r="CE6" s="36">
        <f t="shared" si="9"/>
        <v>316.58999999999997</v>
      </c>
      <c r="CF6" s="36">
        <f t="shared" si="9"/>
        <v>734.18</v>
      </c>
      <c r="CG6" s="36">
        <f t="shared" si="9"/>
        <v>789.62</v>
      </c>
      <c r="CH6" s="36">
        <f t="shared" si="9"/>
        <v>423.18</v>
      </c>
      <c r="CI6" s="36">
        <f t="shared" si="9"/>
        <v>383.2</v>
      </c>
      <c r="CJ6" s="36">
        <f t="shared" si="9"/>
        <v>383.25</v>
      </c>
      <c r="CK6" s="35" t="str">
        <f>IF(CK7="","",IF(CK7="-","【-】","【"&amp;SUBSTITUTE(TEXT(CK7,"#,##0.00"),"-","△")&amp;"】"))</f>
        <v>【296.40】</v>
      </c>
      <c r="CL6" s="36">
        <f>IF(CL7="",NA(),CL7)</f>
        <v>24.59</v>
      </c>
      <c r="CM6" s="36">
        <f t="shared" ref="CM6:CU6" si="10">IF(CM7="",NA(),CM7)</f>
        <v>22.43</v>
      </c>
      <c r="CN6" s="36">
        <f t="shared" si="10"/>
        <v>23.53</v>
      </c>
      <c r="CO6" s="36">
        <f t="shared" si="10"/>
        <v>23.67</v>
      </c>
      <c r="CP6" s="36">
        <f t="shared" si="10"/>
        <v>20.420000000000002</v>
      </c>
      <c r="CQ6" s="36">
        <f t="shared" si="10"/>
        <v>48.36</v>
      </c>
      <c r="CR6" s="36">
        <f t="shared" si="10"/>
        <v>48.7</v>
      </c>
      <c r="CS6" s="36">
        <f t="shared" si="10"/>
        <v>46.9</v>
      </c>
      <c r="CT6" s="36">
        <f t="shared" si="10"/>
        <v>47.95</v>
      </c>
      <c r="CU6" s="36">
        <f t="shared" si="10"/>
        <v>48.26</v>
      </c>
      <c r="CV6" s="35" t="str">
        <f>IF(CV7="","",IF(CV7="-","【-】","【"&amp;SUBSTITUTE(TEXT(CV7,"#,##0.00"),"-","△")&amp;"】"))</f>
        <v>【55.95】</v>
      </c>
      <c r="CW6" s="36">
        <f>IF(CW7="",NA(),CW7)</f>
        <v>94</v>
      </c>
      <c r="CX6" s="36">
        <f t="shared" ref="CX6:DF6" si="11">IF(CX7="",NA(),CX7)</f>
        <v>94</v>
      </c>
      <c r="CY6" s="36">
        <f t="shared" si="11"/>
        <v>94</v>
      </c>
      <c r="CZ6" s="36">
        <f t="shared" si="11"/>
        <v>94</v>
      </c>
      <c r="DA6" s="36">
        <f t="shared" si="11"/>
        <v>94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454214</v>
      </c>
      <c r="D7" s="38">
        <v>47</v>
      </c>
      <c r="E7" s="38">
        <v>1</v>
      </c>
      <c r="F7" s="38">
        <v>0</v>
      </c>
      <c r="G7" s="38">
        <v>0</v>
      </c>
      <c r="H7" s="38" t="s">
        <v>96</v>
      </c>
      <c r="I7" s="38" t="s">
        <v>97</v>
      </c>
      <c r="J7" s="38" t="s">
        <v>98</v>
      </c>
      <c r="K7" s="38" t="s">
        <v>99</v>
      </c>
      <c r="L7" s="38" t="s">
        <v>100</v>
      </c>
      <c r="M7" s="38" t="s">
        <v>101</v>
      </c>
      <c r="N7" s="39" t="s">
        <v>102</v>
      </c>
      <c r="O7" s="39" t="s">
        <v>103</v>
      </c>
      <c r="P7" s="39">
        <v>1.35</v>
      </c>
      <c r="Q7" s="39">
        <v>2160</v>
      </c>
      <c r="R7" s="39">
        <v>18116</v>
      </c>
      <c r="S7" s="39">
        <v>120.52</v>
      </c>
      <c r="T7" s="39">
        <v>150.32</v>
      </c>
      <c r="U7" s="39">
        <v>243</v>
      </c>
      <c r="V7" s="39">
        <v>1.32</v>
      </c>
      <c r="W7" s="39">
        <v>184.09</v>
      </c>
      <c r="X7" s="39">
        <v>95.59</v>
      </c>
      <c r="Y7" s="39">
        <v>105.52</v>
      </c>
      <c r="Z7" s="39">
        <v>98.74</v>
      </c>
      <c r="AA7" s="39">
        <v>107.39</v>
      </c>
      <c r="AB7" s="39">
        <v>93.94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44.84</v>
      </c>
      <c r="BQ7" s="39">
        <v>43.59</v>
      </c>
      <c r="BR7" s="39">
        <v>47.74</v>
      </c>
      <c r="BS7" s="39">
        <v>54.06</v>
      </c>
      <c r="BT7" s="39">
        <v>41.66</v>
      </c>
      <c r="BU7" s="39">
        <v>24.39</v>
      </c>
      <c r="BV7" s="39">
        <v>22.67</v>
      </c>
      <c r="BW7" s="39">
        <v>37.92</v>
      </c>
      <c r="BX7" s="39">
        <v>40.89</v>
      </c>
      <c r="BY7" s="39">
        <v>41.25</v>
      </c>
      <c r="BZ7" s="39">
        <v>54.36</v>
      </c>
      <c r="CA7" s="39">
        <v>296.01</v>
      </c>
      <c r="CB7" s="39">
        <v>297.64</v>
      </c>
      <c r="CC7" s="39">
        <v>275.61</v>
      </c>
      <c r="CD7" s="39">
        <v>247.62</v>
      </c>
      <c r="CE7" s="39">
        <v>316.58999999999997</v>
      </c>
      <c r="CF7" s="39">
        <v>734.18</v>
      </c>
      <c r="CG7" s="39">
        <v>789.62</v>
      </c>
      <c r="CH7" s="39">
        <v>423.18</v>
      </c>
      <c r="CI7" s="39">
        <v>383.2</v>
      </c>
      <c r="CJ7" s="39">
        <v>383.25</v>
      </c>
      <c r="CK7" s="39">
        <v>296.39999999999998</v>
      </c>
      <c r="CL7" s="39">
        <v>24.59</v>
      </c>
      <c r="CM7" s="39">
        <v>22.43</v>
      </c>
      <c r="CN7" s="39">
        <v>23.53</v>
      </c>
      <c r="CO7" s="39">
        <v>23.67</v>
      </c>
      <c r="CP7" s="39">
        <v>20.420000000000002</v>
      </c>
      <c r="CQ7" s="39">
        <v>48.36</v>
      </c>
      <c r="CR7" s="39">
        <v>48.7</v>
      </c>
      <c r="CS7" s="39">
        <v>46.9</v>
      </c>
      <c r="CT7" s="39">
        <v>47.95</v>
      </c>
      <c r="CU7" s="39">
        <v>48.26</v>
      </c>
      <c r="CV7" s="39">
        <v>55.95</v>
      </c>
      <c r="CW7" s="39">
        <v>94</v>
      </c>
      <c r="CX7" s="39">
        <v>94</v>
      </c>
      <c r="CY7" s="39">
        <v>94</v>
      </c>
      <c r="CZ7" s="39">
        <v>94</v>
      </c>
      <c r="DA7" s="39">
        <v>94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2020-02-27T03:03:57Z</cp:lastPrinted>
  <dcterms:created xsi:type="dcterms:W3CDTF">2019-12-05T04:40:26Z</dcterms:created>
  <dcterms:modified xsi:type="dcterms:W3CDTF">2020-03-04T02:12:00Z</dcterms:modified>
</cp:coreProperties>
</file>