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B531A6A5-70CF-41DE-8A3E-A8B741AD68FE}" xr6:coauthVersionLast="45" xr6:coauthVersionMax="45" xr10:uidLastSave="{00000000-0000-0000-0000-000000000000}"/>
  <workbookProtection workbookAlgorithmName="SHA-512" workbookHashValue="AjlgF7TcJzpmEtJXqyLnKLZAeuZCfPg1nG5crjpqLphMTVL3UxkjgSuDoXQ0TCWWajy2wfNJIkAIer4N4rk57A==" workbookSaltValue="wipdaX1U1rYr6QAXbU6cj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BB10" i="4"/>
  <c r="AT10" i="4"/>
  <c r="I10" i="4"/>
  <c r="B10" i="4"/>
  <c r="AT8" i="4"/>
  <c r="AL8" i="4"/>
  <c r="AD8" i="4"/>
  <c r="P8" i="4"/>
  <c r="I8" i="4"/>
  <c r="B8"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<sst xmlns="http://schemas.openxmlformats.org/spreadsheetml/2006/main" count="225" uniqueCount="110">
  <si>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</si>
  <si>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</si>
  <si>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</si>
  <si>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</si>
  <si>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</si>
  <si>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</si>
  <si>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</si>
  <si>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</si>
  <si>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</si>
  <si>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</si>
  <si>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</si>
  <si>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</si>
  <si>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</si>
  <si>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</si>
  <si>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</si>
  <si>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</si>
  <si>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</si>
  <si>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</si>
  <si>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</si>
  <si>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</si>
  <si>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</si>
  <si>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</si>
  <si>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</si>
  <si>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</si>
  <si>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</si>
  <si>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</si>
  <si>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</si>
  <si>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</si>
  <si>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</si>
  <si>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</si>
  <si>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</si>
  <si>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</si>
  <si>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</si>
  <si>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</si>
  <si>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</si>
  <si>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</si>
  <si>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</si>
  <si>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</si>
  <si>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</si>
  <si>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</si>
  <si>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</si>
  <si>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</si>
  <si>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</si>
  <si>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</si>
  <si>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</si>
  <si>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</si>
  <si>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</si>
  <si>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</si>
  <si>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</si>
  <si>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</si>
  <si>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</si>
  <si>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</si>
  <si>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</si>
  <si>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</si>
  <si>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</si>
  <si>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</si>
  <si>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</si>
  <si>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</si>
  <si>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</si>
  <si>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</si>
  <si>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</si>
  <si>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</si>
  <si>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</si>
  <si>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</si>
  <si>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</si>
  <si>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</si>
  <si>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</si>
  <si>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</si>
  <si>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</si>
  <si>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</si>
  <si>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</si>
  <si>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</si>
  <si>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</si>
  <si>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</si>
  <si>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</si>
  <si>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</si>
  <si>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</si>
  <si>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</si>
  <si>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</si>
  <si>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</si>
  <si>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</si>
  <si>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</si>
  <si>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</si>
  <si>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</si>
  <si>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</si>
  <si>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</si>
  <si>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</si>
  <si>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</si>
  <si>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</si>
  <si>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</si>
  <si>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</si>
  <si>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</si>
  <si>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</si>
  <si>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</si>
  <si>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</si>
  <si>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</si>
  <si>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</si>
  <si>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</si>
  <si>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</si>
  <si>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</si>
  <si>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</si>
  <si>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</si>
  <si>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</si>
  <si>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</si>
  <si>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</si>
  <si>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</si>
  <si>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</si>
  <si>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椎葉村は面積が広く急な山々に囲まれ集落も点在しているため、水道普及率も29.6％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経営戦略については平成29年に策定済みである。</t>
    <rPh sb="231" eb="233">
      <t>ケイエイ</t>
    </rPh>
    <rPh sb="233" eb="235">
      <t>センリャク</t>
    </rPh>
    <rPh sb="240" eb="242">
      <t>ヘイセイ</t>
    </rPh>
    <rPh sb="244" eb="245">
      <t>ネン</t>
    </rPh>
    <rPh sb="246" eb="248">
      <t>サクテイ</t>
    </rPh>
    <rPh sb="248" eb="249">
      <t>ズ</t>
    </rPh>
    <phoneticPr fontId="16"/>
  </si>
  <si>
    <t>①収益的収支比率
　100％を上回っており、経営の健全性が確保されている。今後は水道料金収入の減少が予想される事に加え、上椎葉浄水場の電気設備更新のため総費用が増加する見込みである。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平成25・26年度に岩屋戸地区水道施設の更新工事を行った。また、平成9～11年に行った上椎葉地区水道更新事業の起債償還が令和11年まであり、当分は現状のまま推移する見込みである。
⑤料金回収率
　平成29年度は36.24、平成30年度は39.06と昨年よりは増加している。これは水道使用量増加により水道料金収入が増加したためである。
⑥給水原価
　500円台で類似団体平均より多く推移している。昨年に比べると減少しているが、今後有収水量の減少によりさらに給水原価は増加すると予想される。
⑦施設利用率
　水道使用量増加により過去数年より増加しているが、今後料金収入の減少が予想されるため、将来的には施設のサイズダウンを検討し、経営の効率性について改善する必要がある。
⑧有収率
　給・配水管の漏水を発見しだい修理している。平成30年度は漏水が多く68.9％となっている。</t>
    <rPh sb="15" eb="16">
      <t>ウエ</t>
    </rPh>
    <rPh sb="167" eb="169">
      <t>レイワ</t>
    </rPh>
    <rPh sb="251" eb="253">
      <t>ゾウカ</t>
    </rPh>
    <rPh sb="263" eb="265">
      <t>ゾウカ</t>
    </rPh>
    <rPh sb="295" eb="296">
      <t>オオ</t>
    </rPh>
    <rPh sb="304" eb="306">
      <t>サクネン</t>
    </rPh>
    <rPh sb="307" eb="308">
      <t>クラ</t>
    </rPh>
    <rPh sb="311" eb="313">
      <t>ゲンショウ</t>
    </rPh>
    <rPh sb="359" eb="361">
      <t>スイドウ</t>
    </rPh>
    <rPh sb="361" eb="364">
      <t>シヨウリョウ</t>
    </rPh>
    <rPh sb="364" eb="366">
      <t>ゾウカ</t>
    </rPh>
    <rPh sb="369" eb="371">
      <t>カコ</t>
    </rPh>
    <rPh sb="371" eb="372">
      <t>スウ</t>
    </rPh>
    <rPh sb="372" eb="373">
      <t>ネン</t>
    </rPh>
    <rPh sb="375" eb="377">
      <t>ゾウカ</t>
    </rPh>
    <rPh sb="383" eb="385">
      <t>コンゴ</t>
    </rPh>
    <rPh sb="385" eb="387">
      <t>リョウキン</t>
    </rPh>
    <rPh sb="387" eb="389">
      <t>シュウニュウ</t>
    </rPh>
    <rPh sb="390" eb="392">
      <t>ゲンショウ</t>
    </rPh>
    <rPh sb="393" eb="395">
      <t>ヨソウ</t>
    </rPh>
    <rPh sb="475" eb="477">
      <t>ロウスイ</t>
    </rPh>
    <rPh sb="478" eb="479">
      <t>オオ</t>
    </rPh>
    <phoneticPr fontId="16"/>
  </si>
  <si>
    <t>　椎葉村は１つの簡易水道（浄水場は2か所）と2つの飲料水供給施設を運営している。上椎葉地区水道施設は竣工から20年経っており、管路の老朽化はまだ無いが電気機器においては約10年毎に更新の必要があり随時更新改修を行っている。
　岩屋戸地区水道施設は竣工から40年経っていたため平成25.26年度に更新工事を行い、施設、管路の老朽化は現在のところ解消されている。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</si>
</sst>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23.81</c:v>
                </c:pt>
                <c:pt idx="1">
                  <c:v>0</c:v>
                </c:pt>
                <c:pt idx="2">
                  <c:v>0</c:v>
                </c:pt>
                <c:pt idx="3" formatCode="#,##0.00;&quot;△&quot;#,##0.00;&quot;-&quot;">
                  <c:v>2.76</c:v>
                </c:pt>
                <c:pt idx="4">
                  <c:v>0</c:v>
                </c:pt>
              </c:numCache>
            </c:numRef>
          </c:val>
          <c:extLst>
            <c:ext xmlns:c16="http://schemas.microsoft.com/office/drawing/2014/chart" uri="{C3380CC4-5D6E-409C-BE32-E72D297353CC}">
              <c16:uniqueId val="{00000000-C007-40B4-991C-2EC8A0709BAA}"/>
            </c:ext>
          </c:extLst>
        </c:ser>
        <c:dLbls>
          <c:showLegendKey val="0"/>
          <c:showVal val="0"/>
          <c:showCatName val="0"/>
          <c:showSerName val="0"/>
          <c:showPercent val="0"/>
          <c:showBubbleSize val="0"/>
        </c:dLbls>
        <c:gapWidth val="150"/>
        <c:axId val="198400888"/>
        <c:axId val="1984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C007-40B4-991C-2EC8A0709BAA}"/>
            </c:ext>
          </c:extLst>
        </c:ser>
        <c:dLbls>
          <c:showLegendKey val="0"/>
          <c:showVal val="0"/>
          <c:showCatName val="0"/>
          <c:showSerName val="0"/>
          <c:showPercent val="0"/>
          <c:showBubbleSize val="0"/>
        </c:dLbls>
        <c:marker val="1"/>
        <c:smooth val="0"/>
        <c:axId val="198400888"/>
        <c:axId val="198401280"/>
      </c:lineChart>
      <c:dateAx>
        <c:axId val="198400888"/>
        <c:scaling>
          <c:orientation val="minMax"/>
        </c:scaling>
        <c:delete val="1"/>
        <c:axPos val="b"/>
        <c:numFmt formatCode="ge" sourceLinked="1"/>
        <c:majorTickMark val="none"/>
        <c:minorTickMark val="none"/>
        <c:tickLblPos val="none"/>
        <c:crossAx val="198401280"/>
        <c:crosses val="autoZero"/>
        <c:auto val="1"/>
        <c:lblOffset val="100"/>
        <c:baseTimeUnit val="years"/>
      </c:dateAx>
      <c:valAx>
        <c:axId val="1984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68.680000000000007</c:v>
                </c:pt>
                <c:pt idx="1">
                  <c:v>53.89</c:v>
                </c:pt>
                <c:pt idx="2">
                  <c:v>53.1</c:v>
                </c:pt>
                <c:pt idx="3">
                  <c:v>47.87</c:v>
                </c:pt>
                <c:pt idx="4">
                  <c:v>57.74</c:v>
                </c:pt>
              </c:numCache>
            </c:numRef>
          </c:val>
          <c:extLst>
            <c:ext xmlns:c16="http://schemas.microsoft.com/office/drawing/2014/chart" uri="{C3380CC4-5D6E-409C-BE32-E72D297353CC}">
              <c16:uniqueId val="{00000000-4A1C-45EA-94C4-ED04612F1BC4}"/>
            </c:ext>
          </c:extLst>
        </c:ser>
        <c:dLbls>
          <c:showLegendKey val="0"/>
          <c:showVal val="0"/>
          <c:showCatName val="0"/>
          <c:showSerName val="0"/>
          <c:showPercent val="0"/>
          <c:showBubbleSize val="0"/>
        </c:dLbls>
        <c:gapWidth val="150"/>
        <c:axId val="198515272"/>
        <c:axId val="19851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4A1C-45EA-94C4-ED04612F1BC4}"/>
            </c:ext>
          </c:extLst>
        </c:ser>
        <c:dLbls>
          <c:showLegendKey val="0"/>
          <c:showVal val="0"/>
          <c:showCatName val="0"/>
          <c:showSerName val="0"/>
          <c:showPercent val="0"/>
          <c:showBubbleSize val="0"/>
        </c:dLbls>
        <c:marker val="1"/>
        <c:smooth val="0"/>
        <c:axId val="198515272"/>
        <c:axId val="198515664"/>
      </c:lineChart>
      <c:dateAx>
        <c:axId val="198515272"/>
        <c:scaling>
          <c:orientation val="minMax"/>
        </c:scaling>
        <c:delete val="1"/>
        <c:axPos val="b"/>
        <c:numFmt formatCode="ge" sourceLinked="1"/>
        <c:majorTickMark val="none"/>
        <c:minorTickMark val="none"/>
        <c:tickLblPos val="none"/>
        <c:crossAx val="198515664"/>
        <c:crosses val="autoZero"/>
        <c:auto val="1"/>
        <c:lblOffset val="100"/>
        <c:baseTimeUnit val="years"/>
      </c:dateAx>
      <c:valAx>
        <c:axId val="1985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87.19</c:v>
                </c:pt>
                <c:pt idx="1">
                  <c:v>92.37</c:v>
                </c:pt>
                <c:pt idx="2">
                  <c:v>87.87</c:v>
                </c:pt>
                <c:pt idx="3">
                  <c:v>84.43</c:v>
                </c:pt>
                <c:pt idx="4">
                  <c:v>68.92</c:v>
                </c:pt>
              </c:numCache>
            </c:numRef>
          </c:val>
          <c:extLst>
            <c:ext xmlns:c16="http://schemas.microsoft.com/office/drawing/2014/chart" uri="{C3380CC4-5D6E-409C-BE32-E72D297353CC}">
              <c16:uniqueId val="{00000000-90DE-49E1-BC30-409D3A8619E9}"/>
            </c:ext>
          </c:extLst>
        </c:ser>
        <c:dLbls>
          <c:showLegendKey val="0"/>
          <c:showVal val="0"/>
          <c:showCatName val="0"/>
          <c:showSerName val="0"/>
          <c:showPercent val="0"/>
          <c:showBubbleSize val="0"/>
        </c:dLbls>
        <c:gapWidth val="150"/>
        <c:axId val="198625256"/>
        <c:axId val="19862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90DE-49E1-BC30-409D3A8619E9}"/>
            </c:ext>
          </c:extLst>
        </c:ser>
        <c:dLbls>
          <c:showLegendKey val="0"/>
          <c:showVal val="0"/>
          <c:showCatName val="0"/>
          <c:showSerName val="0"/>
          <c:showPercent val="0"/>
          <c:showBubbleSize val="0"/>
        </c:dLbls>
        <c:marker val="1"/>
        <c:smooth val="0"/>
        <c:axId val="198625256"/>
        <c:axId val="198625648"/>
      </c:lineChart>
      <c:dateAx>
        <c:axId val="198625256"/>
        <c:scaling>
          <c:orientation val="minMax"/>
        </c:scaling>
        <c:delete val="1"/>
        <c:axPos val="b"/>
        <c:numFmt formatCode="ge" sourceLinked="1"/>
        <c:majorTickMark val="none"/>
        <c:minorTickMark val="none"/>
        <c:tickLblPos val="none"/>
        <c:crossAx val="198625648"/>
        <c:crosses val="autoZero"/>
        <c:auto val="1"/>
        <c:lblOffset val="100"/>
        <c:baseTimeUnit val="years"/>
      </c:dateAx>
      <c:valAx>
        <c:axId val="1986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75.819999999999993</c:v>
                </c:pt>
                <c:pt idx="1">
                  <c:v>62.49</c:v>
                </c:pt>
                <c:pt idx="2">
                  <c:v>68.400000000000006</c:v>
                </c:pt>
                <c:pt idx="3">
                  <c:v>105.49</c:v>
                </c:pt>
                <c:pt idx="4">
                  <c:v>145.75</c:v>
                </c:pt>
              </c:numCache>
            </c:numRef>
          </c:val>
          <c:extLst>
            <c:ext xmlns:c16="http://schemas.microsoft.com/office/drawing/2014/chart" uri="{C3380CC4-5D6E-409C-BE32-E72D297353CC}">
              <c16:uniqueId val="{00000000-A0B8-47CB-B8CC-905A3A7E7CC5}"/>
            </c:ext>
          </c:extLst>
        </c:ser>
        <c:dLbls>
          <c:showLegendKey val="0"/>
          <c:showVal val="0"/>
          <c:showCatName val="0"/>
          <c:showSerName val="0"/>
          <c:showPercent val="0"/>
          <c:showBubbleSize val="0"/>
        </c:dLbls>
        <c:gapWidth val="150"/>
        <c:axId val="198402456"/>
        <c:axId val="1984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A0B8-47CB-B8CC-905A3A7E7CC5}"/>
            </c:ext>
          </c:extLst>
        </c:ser>
        <c:dLbls>
          <c:showLegendKey val="0"/>
          <c:showVal val="0"/>
          <c:showCatName val="0"/>
          <c:showSerName val="0"/>
          <c:showPercent val="0"/>
          <c:showBubbleSize val="0"/>
        </c:dLbls>
        <c:marker val="1"/>
        <c:smooth val="0"/>
        <c:axId val="198402456"/>
        <c:axId val="198402848"/>
      </c:lineChart>
      <c:dateAx>
        <c:axId val="198402456"/>
        <c:scaling>
          <c:orientation val="minMax"/>
        </c:scaling>
        <c:delete val="1"/>
        <c:axPos val="b"/>
        <c:numFmt formatCode="ge" sourceLinked="1"/>
        <c:majorTickMark val="none"/>
        <c:minorTickMark val="none"/>
        <c:tickLblPos val="none"/>
        <c:crossAx val="198402848"/>
        <c:crosses val="autoZero"/>
        <c:auto val="1"/>
        <c:lblOffset val="100"/>
        <c:baseTimeUnit val="years"/>
      </c:dateAx>
      <c:valAx>
        <c:axId val="1984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4-4304-9EA7-B36919470AEC}"/>
            </c:ext>
          </c:extLst>
        </c:ser>
        <c:dLbls>
          <c:showLegendKey val="0"/>
          <c:showVal val="0"/>
          <c:showCatName val="0"/>
          <c:showSerName val="0"/>
          <c:showPercent val="0"/>
          <c:showBubbleSize val="0"/>
        </c:dLbls>
        <c:gapWidth val="150"/>
        <c:axId val="198404024"/>
        <c:axId val="19809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4-4304-9EA7-B36919470AEC}"/>
            </c:ext>
          </c:extLst>
        </c:ser>
        <c:dLbls>
          <c:showLegendKey val="0"/>
          <c:showVal val="0"/>
          <c:showCatName val="0"/>
          <c:showSerName val="0"/>
          <c:showPercent val="0"/>
          <c:showBubbleSize val="0"/>
        </c:dLbls>
        <c:marker val="1"/>
        <c:smooth val="0"/>
        <c:axId val="198404024"/>
        <c:axId val="198095640"/>
      </c:lineChart>
      <c:dateAx>
        <c:axId val="198404024"/>
        <c:scaling>
          <c:orientation val="minMax"/>
        </c:scaling>
        <c:delete val="1"/>
        <c:axPos val="b"/>
        <c:numFmt formatCode="ge" sourceLinked="1"/>
        <c:majorTickMark val="none"/>
        <c:minorTickMark val="none"/>
        <c:tickLblPos val="none"/>
        <c:crossAx val="198095640"/>
        <c:crosses val="autoZero"/>
        <c:auto val="1"/>
        <c:lblOffset val="100"/>
        <c:baseTimeUnit val="years"/>
      </c:dateAx>
      <c:valAx>
        <c:axId val="19809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40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DB-425A-9062-63A2CB9CE9DA}"/>
            </c:ext>
          </c:extLst>
        </c:ser>
        <c:dLbls>
          <c:showLegendKey val="0"/>
          <c:showVal val="0"/>
          <c:showCatName val="0"/>
          <c:showSerName val="0"/>
          <c:showPercent val="0"/>
          <c:showBubbleSize val="0"/>
        </c:dLbls>
        <c:gapWidth val="150"/>
        <c:axId val="198096816"/>
        <c:axId val="1980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DB-425A-9062-63A2CB9CE9DA}"/>
            </c:ext>
          </c:extLst>
        </c:ser>
        <c:dLbls>
          <c:showLegendKey val="0"/>
          <c:showVal val="0"/>
          <c:showCatName val="0"/>
          <c:showSerName val="0"/>
          <c:showPercent val="0"/>
          <c:showBubbleSize val="0"/>
        </c:dLbls>
        <c:marker val="1"/>
        <c:smooth val="0"/>
        <c:axId val="198096816"/>
        <c:axId val="198097208"/>
      </c:lineChart>
      <c:dateAx>
        <c:axId val="198096816"/>
        <c:scaling>
          <c:orientation val="minMax"/>
        </c:scaling>
        <c:delete val="1"/>
        <c:axPos val="b"/>
        <c:numFmt formatCode="ge" sourceLinked="1"/>
        <c:majorTickMark val="none"/>
        <c:minorTickMark val="none"/>
        <c:tickLblPos val="none"/>
        <c:crossAx val="198097208"/>
        <c:crosses val="autoZero"/>
        <c:auto val="1"/>
        <c:lblOffset val="100"/>
        <c:baseTimeUnit val="years"/>
      </c:dateAx>
      <c:valAx>
        <c:axId val="1980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98-44E2-93CA-6BF015F62200}"/>
            </c:ext>
          </c:extLst>
        </c:ser>
        <c:dLbls>
          <c:showLegendKey val="0"/>
          <c:showVal val="0"/>
          <c:showCatName val="0"/>
          <c:showSerName val="0"/>
          <c:showPercent val="0"/>
          <c:showBubbleSize val="0"/>
        </c:dLbls>
        <c:gapWidth val="150"/>
        <c:axId val="198098384"/>
        <c:axId val="19809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98-44E2-93CA-6BF015F62200}"/>
            </c:ext>
          </c:extLst>
        </c:ser>
        <c:dLbls>
          <c:showLegendKey val="0"/>
          <c:showVal val="0"/>
          <c:showCatName val="0"/>
          <c:showSerName val="0"/>
          <c:showPercent val="0"/>
          <c:showBubbleSize val="0"/>
        </c:dLbls>
        <c:marker val="1"/>
        <c:smooth val="0"/>
        <c:axId val="198098384"/>
        <c:axId val="198098776"/>
      </c:lineChart>
      <c:dateAx>
        <c:axId val="198098384"/>
        <c:scaling>
          <c:orientation val="minMax"/>
        </c:scaling>
        <c:delete val="1"/>
        <c:axPos val="b"/>
        <c:numFmt formatCode="ge" sourceLinked="1"/>
        <c:majorTickMark val="none"/>
        <c:minorTickMark val="none"/>
        <c:tickLblPos val="none"/>
        <c:crossAx val="198098776"/>
        <c:crosses val="autoZero"/>
        <c:auto val="1"/>
        <c:lblOffset val="100"/>
        <c:baseTimeUnit val="years"/>
      </c:dateAx>
      <c:valAx>
        <c:axId val="19809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9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5B-4602-9418-6447881CDE70}"/>
            </c:ext>
          </c:extLst>
        </c:ser>
        <c:dLbls>
          <c:showLegendKey val="0"/>
          <c:showVal val="0"/>
          <c:showCatName val="0"/>
          <c:showSerName val="0"/>
          <c:showPercent val="0"/>
          <c:showBubbleSize val="0"/>
        </c:dLbls>
        <c:gapWidth val="150"/>
        <c:axId val="198757952"/>
        <c:axId val="19875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5B-4602-9418-6447881CDE70}"/>
            </c:ext>
          </c:extLst>
        </c:ser>
        <c:dLbls>
          <c:showLegendKey val="0"/>
          <c:showVal val="0"/>
          <c:showCatName val="0"/>
          <c:showSerName val="0"/>
          <c:showPercent val="0"/>
          <c:showBubbleSize val="0"/>
        </c:dLbls>
        <c:marker val="1"/>
        <c:smooth val="0"/>
        <c:axId val="198757952"/>
        <c:axId val="198758344"/>
      </c:lineChart>
      <c:dateAx>
        <c:axId val="198757952"/>
        <c:scaling>
          <c:orientation val="minMax"/>
        </c:scaling>
        <c:delete val="1"/>
        <c:axPos val="b"/>
        <c:numFmt formatCode="ge" sourceLinked="1"/>
        <c:majorTickMark val="none"/>
        <c:minorTickMark val="none"/>
        <c:tickLblPos val="none"/>
        <c:crossAx val="198758344"/>
        <c:crosses val="autoZero"/>
        <c:auto val="1"/>
        <c:lblOffset val="100"/>
        <c:baseTimeUnit val="years"/>
      </c:dateAx>
      <c:valAx>
        <c:axId val="1987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1881.36</c:v>
                </c:pt>
                <c:pt idx="1">
                  <c:v>2014.14</c:v>
                </c:pt>
                <c:pt idx="2">
                  <c:v>2079.0500000000002</c:v>
                </c:pt>
                <c:pt idx="3">
                  <c:v>2351.9</c:v>
                </c:pt>
                <c:pt idx="4">
                  <c:v>2404.92</c:v>
                </c:pt>
              </c:numCache>
            </c:numRef>
          </c:val>
          <c:extLst>
            <c:ext xmlns:c16="http://schemas.microsoft.com/office/drawing/2014/chart" uri="{C3380CC4-5D6E-409C-BE32-E72D297353CC}">
              <c16:uniqueId val="{00000000-C94D-41AF-8E48-37777427EC4B}"/>
            </c:ext>
          </c:extLst>
        </c:ser>
        <c:dLbls>
          <c:showLegendKey val="0"/>
          <c:showVal val="0"/>
          <c:showCatName val="0"/>
          <c:showSerName val="0"/>
          <c:showPercent val="0"/>
          <c:showBubbleSize val="0"/>
        </c:dLbls>
        <c:gapWidth val="150"/>
        <c:axId val="198759520"/>
        <c:axId val="1987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94D-41AF-8E48-37777427EC4B}"/>
            </c:ext>
          </c:extLst>
        </c:ser>
        <c:dLbls>
          <c:showLegendKey val="0"/>
          <c:showVal val="0"/>
          <c:showCatName val="0"/>
          <c:showSerName val="0"/>
          <c:showPercent val="0"/>
          <c:showBubbleSize val="0"/>
        </c:dLbls>
        <c:marker val="1"/>
        <c:smooth val="0"/>
        <c:axId val="198759520"/>
        <c:axId val="198759912"/>
      </c:lineChart>
      <c:dateAx>
        <c:axId val="198759520"/>
        <c:scaling>
          <c:orientation val="minMax"/>
        </c:scaling>
        <c:delete val="1"/>
        <c:axPos val="b"/>
        <c:numFmt formatCode="ge" sourceLinked="1"/>
        <c:majorTickMark val="none"/>
        <c:minorTickMark val="none"/>
        <c:tickLblPos val="none"/>
        <c:crossAx val="198759912"/>
        <c:crosses val="autoZero"/>
        <c:auto val="1"/>
        <c:lblOffset val="100"/>
        <c:baseTimeUnit val="years"/>
      </c:dateAx>
      <c:valAx>
        <c:axId val="1987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62.87</c:v>
                </c:pt>
                <c:pt idx="1">
                  <c:v>50.91</c:v>
                </c:pt>
                <c:pt idx="2">
                  <c:v>50.01</c:v>
                </c:pt>
                <c:pt idx="3">
                  <c:v>36.24</c:v>
                </c:pt>
                <c:pt idx="4">
                  <c:v>39.06</c:v>
                </c:pt>
              </c:numCache>
            </c:numRef>
          </c:val>
          <c:extLst>
            <c:ext xmlns:c16="http://schemas.microsoft.com/office/drawing/2014/chart" uri="{C3380CC4-5D6E-409C-BE32-E72D297353CC}">
              <c16:uniqueId val="{00000000-BBE7-4C3C-8C6F-9F2AF7E36237}"/>
            </c:ext>
          </c:extLst>
        </c:ser>
        <c:dLbls>
          <c:showLegendKey val="0"/>
          <c:showVal val="0"/>
          <c:showCatName val="0"/>
          <c:showSerName val="0"/>
          <c:showPercent val="0"/>
          <c:showBubbleSize val="0"/>
        </c:dLbls>
        <c:gapWidth val="150"/>
        <c:axId val="198761088"/>
        <c:axId val="19851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BBE7-4C3C-8C6F-9F2AF7E36237}"/>
            </c:ext>
          </c:extLst>
        </c:ser>
        <c:dLbls>
          <c:showLegendKey val="0"/>
          <c:showVal val="0"/>
          <c:showCatName val="0"/>
          <c:showSerName val="0"/>
          <c:showPercent val="0"/>
          <c:showBubbleSize val="0"/>
        </c:dLbls>
        <c:marker val="1"/>
        <c:smooth val="0"/>
        <c:axId val="198761088"/>
        <c:axId val="198512528"/>
      </c:lineChart>
      <c:dateAx>
        <c:axId val="198761088"/>
        <c:scaling>
          <c:orientation val="minMax"/>
        </c:scaling>
        <c:delete val="1"/>
        <c:axPos val="b"/>
        <c:numFmt formatCode="ge" sourceLinked="1"/>
        <c:majorTickMark val="none"/>
        <c:minorTickMark val="none"/>
        <c:tickLblPos val="none"/>
        <c:crossAx val="198512528"/>
        <c:crosses val="autoZero"/>
        <c:auto val="1"/>
        <c:lblOffset val="100"/>
        <c:baseTimeUnit val="years"/>
      </c:dateAx>
      <c:valAx>
        <c:axId val="19851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7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309.8</c:v>
                </c:pt>
                <c:pt idx="1">
                  <c:v>380.03</c:v>
                </c:pt>
                <c:pt idx="2">
                  <c:v>382.89</c:v>
                </c:pt>
                <c:pt idx="3">
                  <c:v>531.27</c:v>
                </c:pt>
                <c:pt idx="4">
                  <c:v>504.75</c:v>
                </c:pt>
              </c:numCache>
            </c:numRef>
          </c:val>
          <c:extLst>
            <c:ext xmlns:c16="http://schemas.microsoft.com/office/drawing/2014/chart" uri="{C3380CC4-5D6E-409C-BE32-E72D297353CC}">
              <c16:uniqueId val="{00000000-5A14-412C-BCBD-57A45BC3E89F}"/>
            </c:ext>
          </c:extLst>
        </c:ser>
        <c:dLbls>
          <c:showLegendKey val="0"/>
          <c:showVal val="0"/>
          <c:showCatName val="0"/>
          <c:showSerName val="0"/>
          <c:showPercent val="0"/>
          <c:showBubbleSize val="0"/>
        </c:dLbls>
        <c:gapWidth val="150"/>
        <c:axId val="198513704"/>
        <c:axId val="19851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A14-412C-BCBD-57A45BC3E89F}"/>
            </c:ext>
          </c:extLst>
        </c:ser>
        <c:dLbls>
          <c:showLegendKey val="0"/>
          <c:showVal val="0"/>
          <c:showCatName val="0"/>
          <c:showSerName val="0"/>
          <c:showPercent val="0"/>
          <c:showBubbleSize val="0"/>
        </c:dLbls>
        <c:marker val="1"/>
        <c:smooth val="0"/>
        <c:axId val="198513704"/>
        <c:axId val="198514096"/>
      </c:lineChart>
      <c:dateAx>
        <c:axId val="198513704"/>
        <c:scaling>
          <c:orientation val="minMax"/>
        </c:scaling>
        <c:delete val="1"/>
        <c:axPos val="b"/>
        <c:numFmt formatCode="ge" sourceLinked="1"/>
        <c:majorTickMark val="none"/>
        <c:minorTickMark val="none"/>
        <c:tickLblPos val="none"/>
        <c:crossAx val="198514096"/>
        <c:crosses val="autoZero"/>
        <c:auto val="1"/>
        <c:lblOffset val="100"/>
        <c:baseTimeUnit val="years"/>
      </c:dateAx>
      <c:valAx>
        <c:axId val="19851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椎葉村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2819</v>
      </c>
      <c r="AM8" s="50"/>
      <c r="AN8" s="50"/>
      <c r="AO8" s="50"/>
      <c r="AP8" s="50"/>
      <c r="AQ8" s="50"/>
      <c r="AR8" s="50"/>
      <c r="AS8" s="50"/>
      <c r="AT8" s="46">
        <f>データ!$S$6</f>
        <v>537.29</v>
      </c>
      <c r="AU8" s="46"/>
      <c r="AV8" s="46"/>
      <c r="AW8" s="46"/>
      <c r="AX8" s="46"/>
      <c r="AY8" s="46"/>
      <c r="AZ8" s="46"/>
      <c r="BA8" s="46"/>
      <c r="BB8" s="46">
        <f>データ!$T$6</f>
        <v>5.25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27.46</v>
      </c>
      <c r="Q10" s="46"/>
      <c r="R10" s="46"/>
      <c r="S10" s="46"/>
      <c r="T10" s="46"/>
      <c r="U10" s="46"/>
      <c r="V10" s="46"/>
      <c r="W10" s="50">
        <f>データ!$Q$6</f>
        <v>2905</v>
      </c>
      <c r="X10" s="50"/>
      <c r="Y10" s="50"/>
      <c r="Z10" s="50"/>
      <c r="AA10" s="50"/>
      <c r="AB10" s="50"/>
      <c r="AC10" s="50"/>
      <c r="AD10" s="2"/>
      <c r="AE10" s="2"/>
      <c r="AF10" s="2"/>
      <c r="AG10" s="2"/>
      <c r="AH10" s="2"/>
      <c r="AI10" s="2"/>
      <c r="AJ10" s="2"/>
      <c r="AK10" s="2"/>
      <c r="AL10" s="50">
        <f>データ!$U$6</f>
        <v>758</v>
      </c>
      <c r="AM10" s="50"/>
      <c r="AN10" s="50"/>
      <c r="AO10" s="50"/>
      <c r="AP10" s="50"/>
      <c r="AQ10" s="50"/>
      <c r="AR10" s="50"/>
      <c r="AS10" s="50"/>
      <c r="AT10" s="46">
        <f>データ!$V$6</f>
        <v>10</v>
      </c>
      <c r="AU10" s="46"/>
      <c r="AV10" s="46"/>
      <c r="AW10" s="46"/>
      <c r="AX10" s="46"/>
      <c r="AY10" s="46"/>
      <c r="AZ10" s="46"/>
      <c r="BA10" s="46"/>
      <c r="BB10" s="46">
        <f>データ!$W$6</f>
        <v>75.8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75"/>
      <c r="BM60" s="76"/>
      <c r="BN60" s="76"/>
      <c r="BO60" s="76"/>
      <c r="BP60" s="76"/>
      <c r="BQ60" s="76"/>
      <c r="BR60" s="76"/>
      <c r="BS60" s="76"/>
      <c r="BT60" s="76"/>
      <c r="BU60" s="76"/>
      <c r="BV60" s="76"/>
      <c r="BW60" s="76"/>
      <c r="BX60" s="76"/>
      <c r="BY60" s="76"/>
      <c r="BZ60" s="77"/>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75"/>
      <c r="BM61" s="76"/>
      <c r="BN61" s="76"/>
      <c r="BO61" s="76"/>
      <c r="BP61" s="76"/>
      <c r="BQ61" s="76"/>
      <c r="BR61" s="76"/>
      <c r="BS61" s="76"/>
      <c r="BT61" s="76"/>
      <c r="BU61" s="76"/>
      <c r="BV61" s="76"/>
      <c r="BW61" s="76"/>
      <c r="BX61" s="76"/>
      <c r="BY61" s="76"/>
      <c r="BZ61" s="7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107</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0l2sdIXWE46GuYNERCGSlT0r64R089icHYkb0qDTO1zvqK8quMm2aoUrIMyVwuc1y/X92uzy7z3rsqE5m99xhA==" saltValue="xBBhyFwBokInuH8sU6d8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2018</v>
      </c>
      <c r="C6" s="34">
        <f t="shared" ref="C6:W6" si="3">C7</f>
        <v>454303</v>
      </c>
      <c r="D6" s="34">
        <f t="shared" si="3"/>
        <v>47</v>
      </c>
      <c r="E6" s="34">
        <f t="shared" si="3"/>
        <v>1</v>
      </c>
      <c r="F6" s="34">
        <f t="shared" si="3"/>
        <v>0</v>
      </c>
      <c r="G6" s="34">
        <f t="shared" si="3"/>
        <v>0</v>
      </c>
      <c r="H6" s="34" t="str">
        <f t="shared" si="3"/>
        <v>宮崎県　椎葉村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27.46</v>
      </c>
      <c r="Q6" s="35">
        <f t="shared" si="3"/>
        <v>2905</v>
      </c>
      <c r="R6" s="35">
        <f t="shared" si="3"/>
        <v>2819</v>
      </c>
      <c r="S6" s="35">
        <f t="shared" si="3"/>
        <v>537.29</v>
      </c>
      <c r="T6" s="35">
        <f t="shared" si="3"/>
        <v>5.25</v>
      </c>
      <c r="U6" s="35">
        <f t="shared" si="3"/>
        <v>758</v>
      </c>
      <c r="V6" s="35">
        <f t="shared" si="3"/>
        <v>10</v>
      </c>
      <c r="W6" s="35">
        <f t="shared" si="3"/>
        <v>75.8</v>
      </c>
      <c r="X6" s="36">
        <f>IF(X7="",NA(),X7)</f>
        <v>75.819999999999993</v>
      </c>
      <c r="Y6" s="36">
        <f t="shared" ref="Y6:AG6" si="4">IF(Y7="",NA(),Y7)</f>
        <v>62.49</v>
      </c>
      <c r="Z6" s="36">
        <f t="shared" si="4"/>
        <v>68.400000000000006</v>
      </c>
      <c r="AA6" s="36">
        <f t="shared" si="4"/>
        <v>105.49</v>
      </c>
      <c r="AB6" s="36">
        <f t="shared" si="4"/>
        <v>145.75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1881.36</v>
      </c>
      <c r="BF6" s="36">
        <f t="shared" ref="BF6:BN6" si="7">IF(BF7="",NA(),BF7)</f>
        <v>2014.14</v>
      </c>
      <c r="BG6" s="36">
        <f t="shared" si="7"/>
        <v>2079.0500000000002</v>
      </c>
      <c r="BH6" s="36">
        <f t="shared" si="7"/>
        <v>2351.9</v>
      </c>
      <c r="BI6" s="36">
        <f t="shared" si="7"/>
        <v>2404.92</v>
      </c>
      <c r="BJ6" s="36">
        <f t="shared" si="7"/>
        <v>1486.62</v>
      </c>
      <c r="BK6" s="36">
        <f t="shared" si="7"/>
        <v>1510.14</v>
      </c>
      <c r="BL6" s="36">
        <f t="shared" si="7"/>
        <v>1595.62</v>
      </c>
      <c r="BM6" s="36">
        <f t="shared" si="7"/>
        <v>1302.33</v>
      </c>
      <c r="BN6" s="36">
        <f t="shared" si="7"/>
        <v>1274.21</v>
      </c>
      <c r="BO6" s="35" t="str">
        <f>IF(BO7="","",IF(BO7="-","【-】","【"&amp;SUBSTITUTE(TEXT(BO7,"#,##0.00"),"-","△")&amp;"】"))</f>
        <v>【1,074.14】</v>
      </c>
      <c r="BP6" s="36">
        <f>IF(BP7="",NA(),BP7)</f>
        <v>62.87</v>
      </c>
      <c r="BQ6" s="36">
        <f t="shared" ref="BQ6:BY6" si="8">IF(BQ7="",NA(),BQ7)</f>
        <v>50.91</v>
      </c>
      <c r="BR6" s="36">
        <f t="shared" si="8"/>
        <v>50.01</v>
      </c>
      <c r="BS6" s="36">
        <f t="shared" si="8"/>
        <v>36.24</v>
      </c>
      <c r="BT6" s="36">
        <f t="shared" si="8"/>
        <v>39.06</v>
      </c>
      <c r="BU6" s="36">
        <f t="shared" si="8"/>
        <v>24.39</v>
      </c>
      <c r="BV6" s="36">
        <f t="shared" si="8"/>
        <v>22.67</v>
      </c>
      <c r="BW6" s="36">
        <f t="shared" si="8"/>
        <v>37.92</v>
      </c>
      <c r="BX6" s="36">
        <f t="shared" si="8"/>
        <v>40.89</v>
      </c>
      <c r="BY6" s="36">
        <f t="shared" si="8"/>
        <v>41.25</v>
      </c>
      <c r="BZ6" s="35" t="str">
        <f>IF(BZ7="","",IF(BZ7="-","【-】","【"&amp;SUBSTITUTE(TEXT(BZ7,"#,##0.00"),"-","△")&amp;"】"))</f>
        <v>【54.36】</v>
      </c>
      <c r="CA6" s="36">
        <f>IF(CA7="",NA(),CA7)</f>
        <v>309.8</v>
      </c>
      <c r="CB6" s="36">
        <f t="shared" ref="CB6:CJ6" si="9">IF(CB7="",NA(),CB7)</f>
        <v>380.03</v>
      </c>
      <c r="CC6" s="36">
        <f t="shared" si="9"/>
        <v>382.89</v>
      </c>
      <c r="CD6" s="36">
        <f t="shared" si="9"/>
        <v>531.27</v>
      </c>
      <c r="CE6" s="36">
        <f t="shared" si="9"/>
        <v>504.75</v>
      </c>
      <c r="CF6" s="36">
        <f t="shared" si="9"/>
        <v>734.18</v>
      </c>
      <c r="CG6" s="36">
        <f t="shared" si="9"/>
        <v>789.62</v>
      </c>
      <c r="CH6" s="36">
        <f t="shared" si="9"/>
        <v>423.18</v>
      </c>
      <c r="CI6" s="36">
        <f t="shared" si="9"/>
        <v>383.2</v>
      </c>
      <c r="CJ6" s="36">
        <f t="shared" si="9"/>
        <v>383.25</v>
      </c>
      <c r="CK6" s="35" t="str">
        <f>IF(CK7="","",IF(CK7="-","【-】","【"&amp;SUBSTITUTE(TEXT(CK7,"#,##0.00"),"-","△")&amp;"】"))</f>
        <v>【296.40】</v>
      </c>
      <c r="CL6" s="36">
        <f>IF(CL7="",NA(),CL7)</f>
        <v>68.680000000000007</v>
      </c>
      <c r="CM6" s="36">
        <f t="shared" ref="CM6:CU6" si="10">IF(CM7="",NA(),CM7)</f>
        <v>53.89</v>
      </c>
      <c r="CN6" s="36">
        <f t="shared" si="10"/>
        <v>53.1</v>
      </c>
      <c r="CO6" s="36">
        <f t="shared" si="10"/>
        <v>47.87</v>
      </c>
      <c r="CP6" s="36">
        <f t="shared" si="10"/>
        <v>57.74</v>
      </c>
      <c r="CQ6" s="36">
        <f t="shared" si="10"/>
        <v>48.36</v>
      </c>
      <c r="CR6" s="36">
        <f t="shared" si="10"/>
        <v>48.7</v>
      </c>
      <c r="CS6" s="36">
        <f t="shared" si="10"/>
        <v>46.9</v>
      </c>
      <c r="CT6" s="36">
        <f t="shared" si="10"/>
        <v>47.95</v>
      </c>
      <c r="CU6" s="36">
        <f t="shared" si="10"/>
        <v>48.26</v>
      </c>
      <c r="CV6" s="35" t="str">
        <f>IF(CV7="","",IF(CV7="-","【-】","【"&amp;SUBSTITUTE(TEXT(CV7,"#,##0.00"),"-","△")&amp;"】"))</f>
        <v>【55.95】</v>
      </c>
      <c r="CW6" s="36">
        <f>IF(CW7="",NA(),CW7)</f>
        <v>87.19</v>
      </c>
      <c r="CX6" s="36">
        <f t="shared" ref="CX6:DF6" si="11">IF(CX7="",NA(),CX7)</f>
        <v>92.37</v>
      </c>
      <c r="CY6" s="36">
        <f t="shared" si="11"/>
        <v>87.87</v>
      </c>
      <c r="CZ6" s="36">
        <f t="shared" si="11"/>
        <v>84.43</v>
      </c>
      <c r="DA6" s="36">
        <f t="shared" si="11"/>
        <v>68.92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23.81</v>
      </c>
      <c r="EE6" s="35">
        <f t="shared" ref="EE6:EM6" si="14">IF(EE7="",NA(),EE7)</f>
        <v>0</v>
      </c>
      <c r="EF6" s="35">
        <f t="shared" si="14"/>
        <v>0</v>
      </c>
      <c r="EG6" s="36">
        <f t="shared" si="14"/>
        <v>2.76</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454303</v>
      </c>
      <c r="D7" s="38">
        <v>47</v>
      </c>
      <c r="E7" s="38">
        <v>1</v>
      </c>
      <c r="F7" s="38">
        <v>0</v>
      </c>
      <c r="G7" s="38">
        <v>0</v>
      </c>
      <c r="H7" s="38" t="s">
        <v>94</v>
      </c>
      <c r="I7" s="38" t="s">
        <v>95</v>
      </c>
      <c r="J7" s="38" t="s">
        <v>96</v>
      </c>
      <c r="K7" s="38" t="s">
        <v>97</v>
      </c>
      <c r="L7" s="38" t="s">
        <v>98</v>
      </c>
      <c r="M7" s="38" t="s">
        <v>99</v>
      </c>
      <c r="N7" s="39" t="s">
        <v>100</v>
      </c>
      <c r="O7" s="39" t="s">
        <v>101</v>
      </c>
      <c r="P7" s="39">
        <v>27.46</v>
      </c>
      <c r="Q7" s="39">
        <v>2905</v>
      </c>
      <c r="R7" s="39">
        <v>2819</v>
      </c>
      <c r="S7" s="39">
        <v>537.29</v>
      </c>
      <c r="T7" s="39">
        <v>5.25</v>
      </c>
      <c r="U7" s="39">
        <v>758</v>
      </c>
      <c r="V7" s="39">
        <v>10</v>
      </c>
      <c r="W7" s="39">
        <v>75.8</v>
      </c>
      <c r="X7" s="39">
        <v>75.819999999999993</v>
      </c>
      <c r="Y7" s="39">
        <v>62.49</v>
      </c>
      <c r="Z7" s="39">
        <v>68.400000000000006</v>
      </c>
      <c r="AA7" s="39">
        <v>105.49</v>
      </c>
      <c r="AB7" s="39">
        <v>145.75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1881.36</v>
      </c>
      <c r="BF7" s="39">
        <v>2014.14</v>
      </c>
      <c r="BG7" s="39">
        <v>2079.0500000000002</v>
      </c>
      <c r="BH7" s="39">
        <v>2351.9</v>
      </c>
      <c r="BI7" s="39">
        <v>2404.92</v>
      </c>
      <c r="BJ7" s="39">
        <v>1486.62</v>
      </c>
      <c r="BK7" s="39">
        <v>1510.14</v>
      </c>
      <c r="BL7" s="39">
        <v>1595.62</v>
      </c>
      <c r="BM7" s="39">
        <v>1302.33</v>
      </c>
      <c r="BN7" s="39">
        <v>1274.21</v>
      </c>
      <c r="BO7" s="39">
        <v>1074.1400000000001</v>
      </c>
      <c r="BP7" s="39">
        <v>62.87</v>
      </c>
      <c r="BQ7" s="39">
        <v>50.91</v>
      </c>
      <c r="BR7" s="39">
        <v>50.01</v>
      </c>
      <c r="BS7" s="39">
        <v>36.24</v>
      </c>
      <c r="BT7" s="39">
        <v>39.06</v>
      </c>
      <c r="BU7" s="39">
        <v>24.39</v>
      </c>
      <c r="BV7" s="39">
        <v>22.67</v>
      </c>
      <c r="BW7" s="39">
        <v>37.92</v>
      </c>
      <c r="BX7" s="39">
        <v>40.89</v>
      </c>
      <c r="BY7" s="39">
        <v>41.25</v>
      </c>
      <c r="BZ7" s="39">
        <v>54.36</v>
      </c>
      <c r="CA7" s="39">
        <v>309.8</v>
      </c>
      <c r="CB7" s="39">
        <v>380.03</v>
      </c>
      <c r="CC7" s="39">
        <v>382.89</v>
      </c>
      <c r="CD7" s="39">
        <v>531.27</v>
      </c>
      <c r="CE7" s="39">
        <v>504.75</v>
      </c>
      <c r="CF7" s="39">
        <v>734.18</v>
      </c>
      <c r="CG7" s="39">
        <v>789.62</v>
      </c>
      <c r="CH7" s="39">
        <v>423.18</v>
      </c>
      <c r="CI7" s="39">
        <v>383.2</v>
      </c>
      <c r="CJ7" s="39">
        <v>383.25</v>
      </c>
      <c r="CK7" s="39">
        <v>296.39999999999998</v>
      </c>
      <c r="CL7" s="39">
        <v>68.680000000000007</v>
      </c>
      <c r="CM7" s="39">
        <v>53.89</v>
      </c>
      <c r="CN7" s="39">
        <v>53.1</v>
      </c>
      <c r="CO7" s="39">
        <v>47.87</v>
      </c>
      <c r="CP7" s="39">
        <v>57.74</v>
      </c>
      <c r="CQ7" s="39">
        <v>48.36</v>
      </c>
      <c r="CR7" s="39">
        <v>48.7</v>
      </c>
      <c r="CS7" s="39">
        <v>46.9</v>
      </c>
      <c r="CT7" s="39">
        <v>47.95</v>
      </c>
      <c r="CU7" s="39">
        <v>48.26</v>
      </c>
      <c r="CV7" s="39">
        <v>55.95</v>
      </c>
      <c r="CW7" s="39">
        <v>87.19</v>
      </c>
      <c r="CX7" s="39">
        <v>92.37</v>
      </c>
      <c r="CY7" s="39">
        <v>87.87</v>
      </c>
      <c r="CZ7" s="39">
        <v>84.43</v>
      </c>
      <c r="DA7" s="39">
        <v>68.92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23.81</v>
      </c>
      <c r="EE7" s="39">
        <v>0</v>
      </c>
      <c r="EF7" s="39">
        <v>0</v>
      </c>
      <c r="EG7" s="39">
        <v>2.76</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2019-12-05T04:40:28Z</dcterms:created>
  <dcterms:modified xsi:type="dcterms:W3CDTF">2020-03-04T02:12:38Z</dcterms:modified>
  <cp:category/>
</cp:coreProperties>
</file>