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0【法非適用】簡易水道事業\"/>
    </mc:Choice>
  </mc:AlternateContent>
  <xr:revisionPtr revIDLastSave="0" documentId="13_ncr:1_{4CB3689B-621C-489D-A08E-FBF4CB6CBA57}" xr6:coauthVersionLast="45" xr6:coauthVersionMax="45" xr10:uidLastSave="{00000000-0000-0000-0000-000000000000}"/>
  <workbookProtection workbookAlgorithmName="SHA-512" workbookHashValue="gZpxn+0aAgRnKtBIHfS36mV8RIyxgYOphz1h678vu3yXLwhvjxMkt7XhdE0zoDF4tJZQ2x/cAUBy2BO8bo0aFg==" workbookSaltValue="cUsSTtWpccjPoeC2O/O6K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P6" i="5"/>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E85" i="4"/>
  <c r="BB10" i="4"/>
  <c r="W10" i="4"/>
  <c r="P10" i="4"/>
  <c r="I10" i="4"/>
  <c r="B10" i="4"/>
  <c r="BB8" i="4"/>
  <c r="AT8" i="4"/>
  <c r="W8" i="4"/>
  <c r="P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<sst xmlns="http://schemas.openxmlformats.org/spreadsheetml/2006/main" count="225" uniqueCount="112">
  <si>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</si>
  <si>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</si>
  <si>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</si>
  <si>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</si>
  <si>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</si>
  <si>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</si>
  <si>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</si>
  <si>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</si>
  <si>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</si>
  <si>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</si>
  <si>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</si>
  <si>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</si>
  <si>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</si>
  <si>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</si>
  <si>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</si>
  <si>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</si>
  <si>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</si>
  <si>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</si>
  <si>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</si>
  <si>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</si>
  <si>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</si>
  <si>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</si>
  <si>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</si>
  <si>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</si>
  <si>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</si>
  <si>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</si>
  <si>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</si>
  <si>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</si>
  <si>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</si>
  <si>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</si>
  <si>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</si>
  <si>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</si>
  <si>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</si>
  <si>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</si>
  <si>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</si>
  <si>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</si>
  <si>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</si>
  <si>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</si>
  <si>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</si>
  <si>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</si>
  <si>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</si>
  <si>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</si>
  <si>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</si>
  <si>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</si>
  <si>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</si>
  <si>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</si>
  <si>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</si>
  <si>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</si>
  <si>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</si>
  <si>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</si>
  <si>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</si>
  <si>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</si>
  <si>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</si>
  <si>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</si>
  <si>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</si>
  <si>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</si>
  <si>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</si>
  <si>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</si>
  <si>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</si>
  <si>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</si>
  <si>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</si>
  <si>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</si>
  <si>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</si>
  <si>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</si>
  <si>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</si>
  <si>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</si>
  <si>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</si>
  <si>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</si>
  <si>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</si>
  <si>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</si>
  <si>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</si>
  <si>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</si>
  <si>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</si>
  <si>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</si>
  <si>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</si>
  <si>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</si>
  <si>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</si>
  <si>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</si>
  <si>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</si>
  <si>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</si>
  <si>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</si>
  <si>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</si>
  <si>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</si>
  <si>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</si>
  <si>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</si>
  <si>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</si>
  <si>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</si>
  <si>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</si>
  <si>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</si>
  <si>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</si>
  <si>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</si>
  <si>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</si>
  <si>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</si>
  <si>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</si>
  <si>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</si>
  <si>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</si>
  <si>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美郷町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</si>
  <si>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</si>
  <si>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</si>
  <si>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</si>
  <si>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</si>
  <si>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</si>
  <si>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</si>
  <si>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</si>
  <si>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</si>
  <si>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</si>
  <si>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</si>
  <si>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</si>
  <si>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</si>
  <si>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①収益的収支比率は、人口の減少や高齢者世帯の増加等により必要な施設の更新等に取り組みにくい状況となっており、引き続き厳しい経営状況が見込まれ、更なる経費削減に取り組むことが必要である。
　④企業債残高対給水収益比率は、Ｈ29年度が残高のピークであったためＨ30年度は減少傾向であるが、類似団体と比較をすると投資規模が小さいことも影響している。必要な施設の更新を適切に見極めて経営改善を行うことが必要である。
　⑤料金回収率はほぼ類似団体並みではあるものの、右肩下がりで推移しているため、今後も供給単価と利用料金の適正化を図る必要がある。
　⑥給水原価は類似団体と比較すると低い状況ではあるが、右肩上がりに推移しており、将来的にも維持管理費の削減や投資の効率化を図り経営改善に取り組む必要がある。
　⑦施設利用率は類似団体と比較して高い数値を示しているが、人口減少に伴い低下することが見込まれる。また施設のダウンサイジング等の検討も必要になると考えられる。
　⑧有収率は比較的高い数値を示しているが、今後とも漏水等の原因を特定し更なる有収率の向上を目指す必要がある。</t>
    <rPh sb="2" eb="5">
      <t>シュウエキテキ</t>
    </rPh>
    <rPh sb="5" eb="7">
      <t>シュウシ</t>
    </rPh>
    <rPh sb="7" eb="9">
      <t>ヒリツ</t>
    </rPh>
    <rPh sb="11" eb="13">
      <t>ジンコウ</t>
    </rPh>
    <rPh sb="14" eb="16">
      <t>ゲンショウ</t>
    </rPh>
    <rPh sb="17" eb="20">
      <t>コウレイシャ</t>
    </rPh>
    <rPh sb="20" eb="22">
      <t>セタイ</t>
    </rPh>
    <rPh sb="23" eb="25">
      <t>ゾウカ</t>
    </rPh>
    <rPh sb="25" eb="26">
      <t>トウ</t>
    </rPh>
    <rPh sb="29" eb="31">
      <t>ヒツヨウ</t>
    </rPh>
    <rPh sb="32" eb="34">
      <t>シセツ</t>
    </rPh>
    <rPh sb="35" eb="37">
      <t>コウシン</t>
    </rPh>
    <rPh sb="37" eb="38">
      <t>トウ</t>
    </rPh>
    <rPh sb="39" eb="40">
      <t>ト</t>
    </rPh>
    <rPh sb="41" eb="42">
      <t>ク</t>
    </rPh>
    <rPh sb="46" eb="48">
      <t>ジョウキョウ</t>
    </rPh>
    <rPh sb="55" eb="56">
      <t>ヒ</t>
    </rPh>
    <rPh sb="57" eb="58">
      <t>ツヅ</t>
    </rPh>
    <rPh sb="59" eb="60">
      <t>キビ</t>
    </rPh>
    <rPh sb="62" eb="64">
      <t>ケイエイ</t>
    </rPh>
    <rPh sb="64" eb="66">
      <t>ジョウキョウ</t>
    </rPh>
    <rPh sb="67" eb="69">
      <t>ミコ</t>
    </rPh>
    <rPh sb="72" eb="73">
      <t>サラ</t>
    </rPh>
    <rPh sb="75" eb="77">
      <t>ケイヒ</t>
    </rPh>
    <rPh sb="77" eb="79">
      <t>サクゲン</t>
    </rPh>
    <rPh sb="80" eb="81">
      <t>ト</t>
    </rPh>
    <rPh sb="82" eb="83">
      <t>ク</t>
    </rPh>
    <rPh sb="87" eb="89">
      <t>ヒツヨウ</t>
    </rPh>
    <rPh sb="96" eb="98">
      <t>キギョウ</t>
    </rPh>
    <rPh sb="98" eb="99">
      <t>サイ</t>
    </rPh>
    <rPh sb="99" eb="101">
      <t>ザンダカ</t>
    </rPh>
    <rPh sb="101" eb="102">
      <t>タイ</t>
    </rPh>
    <rPh sb="102" eb="104">
      <t>キュウスイ</t>
    </rPh>
    <rPh sb="104" eb="106">
      <t>シュウエキ</t>
    </rPh>
    <rPh sb="106" eb="108">
      <t>ヒリツ</t>
    </rPh>
    <rPh sb="113" eb="115">
      <t>ネンド</t>
    </rPh>
    <rPh sb="116" eb="118">
      <t>ザンダカ</t>
    </rPh>
    <rPh sb="131" eb="133">
      <t>ネンド</t>
    </rPh>
    <rPh sb="134" eb="136">
      <t>ゲンショウ</t>
    </rPh>
    <rPh sb="136" eb="138">
      <t>ケイコウ</t>
    </rPh>
    <rPh sb="154" eb="156">
      <t>トウシ</t>
    </rPh>
    <rPh sb="156" eb="158">
      <t>キボ</t>
    </rPh>
    <rPh sb="159" eb="160">
      <t>チイ</t>
    </rPh>
    <rPh sb="165" eb="167">
      <t>エイキョウ</t>
    </rPh>
    <rPh sb="172" eb="174">
      <t>ヒツヨウ</t>
    </rPh>
    <rPh sb="175" eb="177">
      <t>シセツ</t>
    </rPh>
    <rPh sb="178" eb="180">
      <t>コウシン</t>
    </rPh>
    <rPh sb="181" eb="183">
      <t>テキセツ</t>
    </rPh>
    <rPh sb="184" eb="186">
      <t>ミキワ</t>
    </rPh>
    <rPh sb="188" eb="190">
      <t>ケイエイ</t>
    </rPh>
    <rPh sb="190" eb="192">
      <t>カイゼン</t>
    </rPh>
    <rPh sb="193" eb="194">
      <t>オコナ</t>
    </rPh>
    <rPh sb="198" eb="200">
      <t>ヒツヨウ</t>
    </rPh>
    <rPh sb="207" eb="209">
      <t>リョウキン</t>
    </rPh>
    <rPh sb="209" eb="211">
      <t>カイシュウ</t>
    </rPh>
    <rPh sb="211" eb="212">
      <t>リツ</t>
    </rPh>
    <rPh sb="215" eb="217">
      <t>ルイジ</t>
    </rPh>
    <rPh sb="217" eb="219">
      <t>ダンタイ</t>
    </rPh>
    <rPh sb="219" eb="220">
      <t>ナ</t>
    </rPh>
    <rPh sb="229" eb="231">
      <t>ミギカタ</t>
    </rPh>
    <rPh sb="231" eb="232">
      <t>サ</t>
    </rPh>
    <rPh sb="235" eb="237">
      <t>スイイ</t>
    </rPh>
    <rPh sb="244" eb="246">
      <t>コンゴ</t>
    </rPh>
    <rPh sb="247" eb="249">
      <t>キョウキュウ</t>
    </rPh>
    <rPh sb="249" eb="251">
      <t>タンカ</t>
    </rPh>
    <rPh sb="252" eb="254">
      <t>リヨウ</t>
    </rPh>
    <rPh sb="254" eb="256">
      <t>リョウキン</t>
    </rPh>
    <rPh sb="257" eb="260">
      <t>テキセイカ</t>
    </rPh>
    <rPh sb="261" eb="262">
      <t>ハカ</t>
    </rPh>
    <rPh sb="263" eb="265">
      <t>ヒツヨウ</t>
    </rPh>
    <rPh sb="272" eb="274">
      <t>キュウスイ</t>
    </rPh>
    <rPh sb="274" eb="276">
      <t>ゲンカ</t>
    </rPh>
    <rPh sb="277" eb="279">
      <t>ルイジ</t>
    </rPh>
    <rPh sb="279" eb="281">
      <t>ダンタイ</t>
    </rPh>
    <rPh sb="282" eb="284">
      <t>ヒカク</t>
    </rPh>
    <rPh sb="287" eb="288">
      <t>ヒク</t>
    </rPh>
    <rPh sb="289" eb="291">
      <t>ジョウキョウ</t>
    </rPh>
    <rPh sb="297" eb="299">
      <t>ミギカタ</t>
    </rPh>
    <rPh sb="299" eb="300">
      <t>ア</t>
    </rPh>
    <rPh sb="303" eb="305">
      <t>スイイ</t>
    </rPh>
    <rPh sb="310" eb="313">
      <t>ショウライテキ</t>
    </rPh>
    <rPh sb="315" eb="317">
      <t>イジ</t>
    </rPh>
    <rPh sb="317" eb="320">
      <t>カンリヒ</t>
    </rPh>
    <rPh sb="321" eb="323">
      <t>サクゲン</t>
    </rPh>
    <rPh sb="324" eb="326">
      <t>トウシ</t>
    </rPh>
    <rPh sb="327" eb="330">
      <t>コウリツカ</t>
    </rPh>
    <rPh sb="331" eb="332">
      <t>ハカ</t>
    </rPh>
    <rPh sb="333" eb="335">
      <t>ケイエイ</t>
    </rPh>
    <rPh sb="335" eb="337">
      <t>カイゼン</t>
    </rPh>
    <rPh sb="338" eb="339">
      <t>ト</t>
    </rPh>
    <rPh sb="340" eb="341">
      <t>ク</t>
    </rPh>
    <rPh sb="342" eb="344">
      <t>ヒツヨウ</t>
    </rPh>
    <rPh sb="351" eb="353">
      <t>シセツ</t>
    </rPh>
    <rPh sb="353" eb="355">
      <t>リヨウ</t>
    </rPh>
    <rPh sb="355" eb="356">
      <t>リツ</t>
    </rPh>
    <rPh sb="357" eb="359">
      <t>ルイジ</t>
    </rPh>
    <rPh sb="359" eb="361">
      <t>ダンタイ</t>
    </rPh>
    <rPh sb="362" eb="364">
      <t>ヒカク</t>
    </rPh>
    <rPh sb="366" eb="367">
      <t>タカ</t>
    </rPh>
    <rPh sb="368" eb="370">
      <t>スウチ</t>
    </rPh>
    <rPh sb="371" eb="372">
      <t>シメ</t>
    </rPh>
    <rPh sb="378" eb="380">
      <t>ジンコウ</t>
    </rPh>
    <rPh sb="380" eb="382">
      <t>ゲンショウ</t>
    </rPh>
    <rPh sb="383" eb="384">
      <t>トモナ</t>
    </rPh>
    <rPh sb="385" eb="387">
      <t>テイカ</t>
    </rPh>
    <rPh sb="392" eb="394">
      <t>ミコ</t>
    </rPh>
    <rPh sb="400" eb="402">
      <t>シセツ</t>
    </rPh>
    <rPh sb="411" eb="412">
      <t>トウ</t>
    </rPh>
    <rPh sb="413" eb="415">
      <t>ケントウ</t>
    </rPh>
    <rPh sb="416" eb="418">
      <t>ヒツヨウ</t>
    </rPh>
    <rPh sb="422" eb="423">
      <t>カンガ</t>
    </rPh>
    <rPh sb="431" eb="434">
      <t>ユウシュウリツ</t>
    </rPh>
    <rPh sb="435" eb="438">
      <t>ヒカクテキ</t>
    </rPh>
    <rPh sb="438" eb="439">
      <t>タカ</t>
    </rPh>
    <rPh sb="440" eb="442">
      <t>スウチ</t>
    </rPh>
    <rPh sb="443" eb="444">
      <t>シメ</t>
    </rPh>
    <rPh sb="450" eb="452">
      <t>コンゴ</t>
    </rPh>
    <rPh sb="454" eb="456">
      <t>ロウスイ</t>
    </rPh>
    <rPh sb="456" eb="457">
      <t>トウ</t>
    </rPh>
    <rPh sb="458" eb="460">
      <t>ゲンイン</t>
    </rPh>
    <rPh sb="461" eb="463">
      <t>トクテイ</t>
    </rPh>
    <rPh sb="464" eb="465">
      <t>サラ</t>
    </rPh>
    <rPh sb="467" eb="470">
      <t>ユウシュウリツ</t>
    </rPh>
    <rPh sb="471" eb="473">
      <t>コウジョウ</t>
    </rPh>
    <rPh sb="474" eb="476">
      <t>メザ</t>
    </rPh>
    <rPh sb="477" eb="479">
      <t>ヒツヨウ</t>
    </rPh>
    <phoneticPr fontId="4"/>
  </si>
  <si>
    <t>　③耐用年数を過ぎた管路を多く有しており、老朽化への対応は課題となっているが、老朽化の状況が正確に把握出来ていないため、管路更新の計画が難しい状況である。Ｈ30年度は機器の更新や修繕を行い有収率の改善に努めたが、今後とも計画的な更新事業の実施が求められる。</t>
    <rPh sb="2" eb="4">
      <t>タイヨウ</t>
    </rPh>
    <rPh sb="4" eb="6">
      <t>ネンスウ</t>
    </rPh>
    <rPh sb="7" eb="8">
      <t>ス</t>
    </rPh>
    <rPh sb="10" eb="12">
      <t>カンロ</t>
    </rPh>
    <rPh sb="13" eb="14">
      <t>オオ</t>
    </rPh>
    <rPh sb="15" eb="16">
      <t>ユウ</t>
    </rPh>
    <rPh sb="21" eb="24">
      <t>ロウキュウカ</t>
    </rPh>
    <rPh sb="26" eb="28">
      <t>タイオウ</t>
    </rPh>
    <rPh sb="29" eb="31">
      <t>カダイ</t>
    </rPh>
    <rPh sb="39" eb="42">
      <t>ロウキュウカ</t>
    </rPh>
    <rPh sb="43" eb="45">
      <t>ジョウキョウ</t>
    </rPh>
    <rPh sb="46" eb="48">
      <t>セイカク</t>
    </rPh>
    <rPh sb="49" eb="51">
      <t>ハアク</t>
    </rPh>
    <rPh sb="51" eb="53">
      <t>デキ</t>
    </rPh>
    <rPh sb="60" eb="62">
      <t>カンロ</t>
    </rPh>
    <rPh sb="62" eb="64">
      <t>コウシン</t>
    </rPh>
    <rPh sb="65" eb="67">
      <t>ケイカク</t>
    </rPh>
    <rPh sb="68" eb="69">
      <t>ムズカ</t>
    </rPh>
    <rPh sb="71" eb="73">
      <t>ジョウキョウ</t>
    </rPh>
    <rPh sb="80" eb="82">
      <t>ネンド</t>
    </rPh>
    <rPh sb="83" eb="85">
      <t>キキ</t>
    </rPh>
    <rPh sb="86" eb="88">
      <t>コウシン</t>
    </rPh>
    <rPh sb="89" eb="91">
      <t>シュウゼン</t>
    </rPh>
    <rPh sb="92" eb="93">
      <t>オコナ</t>
    </rPh>
    <rPh sb="94" eb="97">
      <t>ユウシュウリツ</t>
    </rPh>
    <rPh sb="98" eb="100">
      <t>カイゼン</t>
    </rPh>
    <rPh sb="101" eb="102">
      <t>ツト</t>
    </rPh>
    <rPh sb="106" eb="108">
      <t>コンゴ</t>
    </rPh>
    <rPh sb="110" eb="113">
      <t>ケイカクテキ</t>
    </rPh>
    <rPh sb="114" eb="116">
      <t>コウシン</t>
    </rPh>
    <rPh sb="116" eb="118">
      <t>ジギョウ</t>
    </rPh>
    <rPh sb="119" eb="121">
      <t>ジッシ</t>
    </rPh>
    <rPh sb="122" eb="123">
      <t>モト</t>
    </rPh>
    <phoneticPr fontId="4"/>
  </si>
  <si>
    <t>　人口の減少に伴い利用者減が続く見込みの中で、安定した経営を目指すために自主財源の収益確保を図り、基準外繰入金に頼らないサービス体系へと移行し、徹底した合理化と適切な利用者負担の見直し等を行っていくことが必要である。
　Ｈ31年３月に経営戦略策定済み。</t>
    <rPh sb="1" eb="3">
      <t>ジンコウ</t>
    </rPh>
    <rPh sb="4" eb="6">
      <t>ゲンショウ</t>
    </rPh>
    <rPh sb="7" eb="8">
      <t>トモナ</t>
    </rPh>
    <rPh sb="9" eb="12">
      <t>リヨウシャ</t>
    </rPh>
    <rPh sb="12" eb="13">
      <t>ゲン</t>
    </rPh>
    <rPh sb="14" eb="15">
      <t>ツヅ</t>
    </rPh>
    <rPh sb="16" eb="18">
      <t>ミコ</t>
    </rPh>
    <rPh sb="20" eb="21">
      <t>ナカ</t>
    </rPh>
    <rPh sb="23" eb="25">
      <t>アンテイ</t>
    </rPh>
    <rPh sb="27" eb="29">
      <t>ケイエイ</t>
    </rPh>
    <rPh sb="30" eb="32">
      <t>メザ</t>
    </rPh>
    <rPh sb="36" eb="38">
      <t>ジシュ</t>
    </rPh>
    <rPh sb="38" eb="40">
      <t>ザイゲン</t>
    </rPh>
    <rPh sb="41" eb="43">
      <t>シュウエキ</t>
    </rPh>
    <rPh sb="43" eb="45">
      <t>カクホ</t>
    </rPh>
    <rPh sb="46" eb="47">
      <t>ハカ</t>
    </rPh>
    <rPh sb="49" eb="51">
      <t>キジュン</t>
    </rPh>
    <rPh sb="51" eb="52">
      <t>ガイ</t>
    </rPh>
    <rPh sb="52" eb="54">
      <t>クリイレ</t>
    </rPh>
    <rPh sb="54" eb="55">
      <t>キン</t>
    </rPh>
    <rPh sb="56" eb="57">
      <t>タヨ</t>
    </rPh>
    <rPh sb="64" eb="66">
      <t>タイケイ</t>
    </rPh>
    <rPh sb="68" eb="70">
      <t>イコウ</t>
    </rPh>
    <rPh sb="72" eb="74">
      <t>テッテイ</t>
    </rPh>
    <rPh sb="76" eb="79">
      <t>ゴウリカ</t>
    </rPh>
    <rPh sb="80" eb="82">
      <t>テキセツ</t>
    </rPh>
    <rPh sb="83" eb="86">
      <t>リヨウシャ</t>
    </rPh>
    <rPh sb="86" eb="88">
      <t>フタン</t>
    </rPh>
    <rPh sb="89" eb="91">
      <t>ミナオ</t>
    </rPh>
    <rPh sb="92" eb="93">
      <t>トウ</t>
    </rPh>
    <rPh sb="94" eb="95">
      <t>オコナ</t>
    </rPh>
    <rPh sb="102" eb="104">
      <t>ヒツヨウ</t>
    </rPh>
    <rPh sb="113" eb="114">
      <t>ネン</t>
    </rPh>
    <rPh sb="115" eb="116">
      <t>ガツ</t>
    </rPh>
    <rPh sb="117" eb="119">
      <t>ケイエイ</t>
    </rPh>
    <rPh sb="119" eb="121">
      <t>センリャク</t>
    </rPh>
    <rPh sb="121" eb="123">
      <t>サクテイ</t>
    </rPh>
    <rPh sb="123" eb="124">
      <t>ズ</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</si>
</sst>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2.72</c:v>
                </c:pt>
                <c:pt idx="1">
                  <c:v>0.5</c:v>
                </c:pt>
                <c:pt idx="2">
                  <c:v>1.35</c:v>
                </c:pt>
                <c:pt idx="3">
                  <c:v>0.06</c:v>
                </c:pt>
                <c:pt idx="4" formatCode="#,##0.00;&quot;△&quot;#,##0.00">
                  <c:v>0</c:v>
                </c:pt>
              </c:numCache>
            </c:numRef>
          </c:val>
          <c:extLst>
            <c:ext xmlns:c16="http://schemas.microsoft.com/office/drawing/2014/chart" uri="{C3380CC4-5D6E-409C-BE32-E72D297353CC}">
              <c16:uniqueId val="{00000000-A487-4411-895A-2794FF597EA6}"/>
            </c:ext>
          </c:extLst>
        </c:ser>
        <c:dLbls>
          <c:showLegendKey val="0"/>
          <c:showVal val="0"/>
          <c:showCatName val="0"/>
          <c:showSerName val="0"/>
          <c:showPercent val="0"/>
          <c:showBubbleSize val="0"/>
        </c:dLbls>
        <c:gapWidth val="150"/>
        <c:axId val="263999488"/>
        <c:axId val="26399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0.98</c:v>
                </c:pt>
                <c:pt idx="1">
                  <c:v>0.76</c:v>
                </c:pt>
                <c:pt idx="2">
                  <c:v>0.53</c:v>
                </c:pt>
                <c:pt idx="3">
                  <c:v>0.72</c:v>
                </c:pt>
                <c:pt idx="4">
                  <c:v>0.53</c:v>
                </c:pt>
              </c:numCache>
            </c:numRef>
          </c:val>
          <c:smooth val="0"/>
          <c:extLst>
            <c:ext xmlns:c16="http://schemas.microsoft.com/office/drawing/2014/chart" uri="{C3380CC4-5D6E-409C-BE32-E72D297353CC}">
              <c16:uniqueId val="{00000001-A487-4411-895A-2794FF597EA6}"/>
            </c:ext>
          </c:extLst>
        </c:ser>
        <c:dLbls>
          <c:showLegendKey val="0"/>
          <c:showVal val="0"/>
          <c:showCatName val="0"/>
          <c:showSerName val="0"/>
          <c:showPercent val="0"/>
          <c:showBubbleSize val="0"/>
        </c:dLbls>
        <c:marker val="1"/>
        <c:smooth val="0"/>
        <c:axId val="263999488"/>
        <c:axId val="263999880"/>
      </c:lineChart>
      <c:dateAx>
        <c:axId val="263999488"/>
        <c:scaling>
          <c:orientation val="minMax"/>
        </c:scaling>
        <c:delete val="1"/>
        <c:axPos val="b"/>
        <c:numFmt formatCode="ge" sourceLinked="1"/>
        <c:majorTickMark val="none"/>
        <c:minorTickMark val="none"/>
        <c:tickLblPos val="none"/>
        <c:crossAx val="263999880"/>
        <c:crosses val="autoZero"/>
        <c:auto val="1"/>
        <c:lblOffset val="100"/>
        <c:baseTimeUnit val="years"/>
      </c:dateAx>
      <c:valAx>
        <c:axId val="26399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94.29</c:v>
                </c:pt>
                <c:pt idx="1">
                  <c:v>87.49</c:v>
                </c:pt>
                <c:pt idx="2">
                  <c:v>81.180000000000007</c:v>
                </c:pt>
                <c:pt idx="3">
                  <c:v>71.27</c:v>
                </c:pt>
                <c:pt idx="4">
                  <c:v>72</c:v>
                </c:pt>
              </c:numCache>
            </c:numRef>
          </c:val>
          <c:extLst>
            <c:ext xmlns:c16="http://schemas.microsoft.com/office/drawing/2014/chart" uri="{C3380CC4-5D6E-409C-BE32-E72D297353CC}">
              <c16:uniqueId val="{00000000-83F6-4A91-A3F1-566C43156366}"/>
            </c:ext>
          </c:extLst>
        </c:ser>
        <c:dLbls>
          <c:showLegendKey val="0"/>
          <c:showVal val="0"/>
          <c:showCatName val="0"/>
          <c:showSerName val="0"/>
          <c:showPercent val="0"/>
          <c:showBubbleSize val="0"/>
        </c:dLbls>
        <c:gapWidth val="150"/>
        <c:axId val="266208920"/>
        <c:axId val="26620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58.96</c:v>
                </c:pt>
                <c:pt idx="1">
                  <c:v>58.1</c:v>
                </c:pt>
                <c:pt idx="2">
                  <c:v>55.9</c:v>
                </c:pt>
                <c:pt idx="3">
                  <c:v>57.3</c:v>
                </c:pt>
                <c:pt idx="4">
                  <c:v>56.76</c:v>
                </c:pt>
              </c:numCache>
            </c:numRef>
          </c:val>
          <c:smooth val="0"/>
          <c:extLst>
            <c:ext xmlns:c16="http://schemas.microsoft.com/office/drawing/2014/chart" uri="{C3380CC4-5D6E-409C-BE32-E72D297353CC}">
              <c16:uniqueId val="{00000001-83F6-4A91-A3F1-566C43156366}"/>
            </c:ext>
          </c:extLst>
        </c:ser>
        <c:dLbls>
          <c:showLegendKey val="0"/>
          <c:showVal val="0"/>
          <c:showCatName val="0"/>
          <c:showSerName val="0"/>
          <c:showPercent val="0"/>
          <c:showBubbleSize val="0"/>
        </c:dLbls>
        <c:marker val="1"/>
        <c:smooth val="0"/>
        <c:axId val="266208920"/>
        <c:axId val="266209704"/>
      </c:lineChart>
      <c:dateAx>
        <c:axId val="266208920"/>
        <c:scaling>
          <c:orientation val="minMax"/>
        </c:scaling>
        <c:delete val="1"/>
        <c:axPos val="b"/>
        <c:numFmt formatCode="ge" sourceLinked="1"/>
        <c:majorTickMark val="none"/>
        <c:minorTickMark val="none"/>
        <c:tickLblPos val="none"/>
        <c:crossAx val="266209704"/>
        <c:crosses val="autoZero"/>
        <c:auto val="1"/>
        <c:lblOffset val="100"/>
        <c:baseTimeUnit val="years"/>
      </c:dateAx>
      <c:valAx>
        <c:axId val="266209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08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76.84</c:v>
                </c:pt>
                <c:pt idx="1">
                  <c:v>81.3</c:v>
                </c:pt>
                <c:pt idx="2">
                  <c:v>81.3</c:v>
                </c:pt>
                <c:pt idx="3">
                  <c:v>90.91</c:v>
                </c:pt>
                <c:pt idx="4">
                  <c:v>87.51</c:v>
                </c:pt>
              </c:numCache>
            </c:numRef>
          </c:val>
          <c:extLst>
            <c:ext xmlns:c16="http://schemas.microsoft.com/office/drawing/2014/chart" uri="{C3380CC4-5D6E-409C-BE32-E72D297353CC}">
              <c16:uniqueId val="{00000000-FCA9-4B5C-B301-CBCE68F406E2}"/>
            </c:ext>
          </c:extLst>
        </c:ser>
        <c:dLbls>
          <c:showLegendKey val="0"/>
          <c:showVal val="0"/>
          <c:showCatName val="0"/>
          <c:showSerName val="0"/>
          <c:showPercent val="0"/>
          <c:showBubbleSize val="0"/>
        </c:dLbls>
        <c:gapWidth val="150"/>
        <c:axId val="266205392"/>
        <c:axId val="26620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76.69</c:v>
                </c:pt>
                <c:pt idx="2">
                  <c:v>73.28</c:v>
                </c:pt>
                <c:pt idx="3">
                  <c:v>72.42</c:v>
                </c:pt>
                <c:pt idx="4">
                  <c:v>73.069999999999993</c:v>
                </c:pt>
              </c:numCache>
            </c:numRef>
          </c:val>
          <c:smooth val="0"/>
          <c:extLst>
            <c:ext xmlns:c16="http://schemas.microsoft.com/office/drawing/2014/chart" uri="{C3380CC4-5D6E-409C-BE32-E72D297353CC}">
              <c16:uniqueId val="{00000001-FCA9-4B5C-B301-CBCE68F406E2}"/>
            </c:ext>
          </c:extLst>
        </c:ser>
        <c:dLbls>
          <c:showLegendKey val="0"/>
          <c:showVal val="0"/>
          <c:showCatName val="0"/>
          <c:showSerName val="0"/>
          <c:showPercent val="0"/>
          <c:showBubbleSize val="0"/>
        </c:dLbls>
        <c:marker val="1"/>
        <c:smooth val="0"/>
        <c:axId val="266205392"/>
        <c:axId val="266202648"/>
      </c:lineChart>
      <c:dateAx>
        <c:axId val="266205392"/>
        <c:scaling>
          <c:orientation val="minMax"/>
        </c:scaling>
        <c:delete val="1"/>
        <c:axPos val="b"/>
        <c:numFmt formatCode="ge" sourceLinked="1"/>
        <c:majorTickMark val="none"/>
        <c:minorTickMark val="none"/>
        <c:tickLblPos val="none"/>
        <c:crossAx val="266202648"/>
        <c:crosses val="autoZero"/>
        <c:auto val="1"/>
        <c:lblOffset val="100"/>
        <c:baseTimeUnit val="years"/>
      </c:dateAx>
      <c:valAx>
        <c:axId val="26620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0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79.319999999999993</c:v>
                </c:pt>
                <c:pt idx="1">
                  <c:v>84.47</c:v>
                </c:pt>
                <c:pt idx="2">
                  <c:v>73.78</c:v>
                </c:pt>
                <c:pt idx="3">
                  <c:v>77.180000000000007</c:v>
                </c:pt>
                <c:pt idx="4">
                  <c:v>66.41</c:v>
                </c:pt>
              </c:numCache>
            </c:numRef>
          </c:val>
          <c:extLst>
            <c:ext xmlns:c16="http://schemas.microsoft.com/office/drawing/2014/chart" uri="{C3380CC4-5D6E-409C-BE32-E72D297353CC}">
              <c16:uniqueId val="{00000000-89A0-4D10-B0D4-87DCF238BC83}"/>
            </c:ext>
          </c:extLst>
        </c:ser>
        <c:dLbls>
          <c:showLegendKey val="0"/>
          <c:showVal val="0"/>
          <c:showCatName val="0"/>
          <c:showSerName val="0"/>
          <c:showPercent val="0"/>
          <c:showBubbleSize val="0"/>
        </c:dLbls>
        <c:gapWidth val="150"/>
        <c:axId val="264001448"/>
        <c:axId val="26400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75.09</c:v>
                </c:pt>
                <c:pt idx="1">
                  <c:v>75.34</c:v>
                </c:pt>
                <c:pt idx="2">
                  <c:v>77.56</c:v>
                </c:pt>
                <c:pt idx="3">
                  <c:v>78.510000000000005</c:v>
                </c:pt>
                <c:pt idx="4">
                  <c:v>77.91</c:v>
                </c:pt>
              </c:numCache>
            </c:numRef>
          </c:val>
          <c:smooth val="0"/>
          <c:extLst>
            <c:ext xmlns:c16="http://schemas.microsoft.com/office/drawing/2014/chart" uri="{C3380CC4-5D6E-409C-BE32-E72D297353CC}">
              <c16:uniqueId val="{00000001-89A0-4D10-B0D4-87DCF238BC83}"/>
            </c:ext>
          </c:extLst>
        </c:ser>
        <c:dLbls>
          <c:showLegendKey val="0"/>
          <c:showVal val="0"/>
          <c:showCatName val="0"/>
          <c:showSerName val="0"/>
          <c:showPercent val="0"/>
          <c:showBubbleSize val="0"/>
        </c:dLbls>
        <c:marker val="1"/>
        <c:smooth val="0"/>
        <c:axId val="264001448"/>
        <c:axId val="264001840"/>
      </c:lineChart>
      <c:dateAx>
        <c:axId val="264001448"/>
        <c:scaling>
          <c:orientation val="minMax"/>
        </c:scaling>
        <c:delete val="1"/>
        <c:axPos val="b"/>
        <c:numFmt formatCode="ge" sourceLinked="1"/>
        <c:majorTickMark val="none"/>
        <c:minorTickMark val="none"/>
        <c:tickLblPos val="none"/>
        <c:crossAx val="264001840"/>
        <c:crosses val="autoZero"/>
        <c:auto val="1"/>
        <c:lblOffset val="100"/>
        <c:baseTimeUnit val="years"/>
      </c:dateAx>
      <c:valAx>
        <c:axId val="2640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001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7-424B-BDA1-4FC05B010393}"/>
            </c:ext>
          </c:extLst>
        </c:ser>
        <c:dLbls>
          <c:showLegendKey val="0"/>
          <c:showVal val="0"/>
          <c:showCatName val="0"/>
          <c:showSerName val="0"/>
          <c:showPercent val="0"/>
          <c:showBubbleSize val="0"/>
        </c:dLbls>
        <c:gapWidth val="150"/>
        <c:axId val="263998704"/>
        <c:axId val="2658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7-424B-BDA1-4FC05B010393}"/>
            </c:ext>
          </c:extLst>
        </c:ser>
        <c:dLbls>
          <c:showLegendKey val="0"/>
          <c:showVal val="0"/>
          <c:showCatName val="0"/>
          <c:showSerName val="0"/>
          <c:showPercent val="0"/>
          <c:showBubbleSize val="0"/>
        </c:dLbls>
        <c:marker val="1"/>
        <c:smooth val="0"/>
        <c:axId val="263998704"/>
        <c:axId val="265841440"/>
      </c:lineChart>
      <c:dateAx>
        <c:axId val="263998704"/>
        <c:scaling>
          <c:orientation val="minMax"/>
        </c:scaling>
        <c:delete val="1"/>
        <c:axPos val="b"/>
        <c:numFmt formatCode="ge" sourceLinked="1"/>
        <c:majorTickMark val="none"/>
        <c:minorTickMark val="none"/>
        <c:tickLblPos val="none"/>
        <c:crossAx val="265841440"/>
        <c:crosses val="autoZero"/>
        <c:auto val="1"/>
        <c:lblOffset val="100"/>
        <c:baseTimeUnit val="years"/>
      </c:dateAx>
      <c:valAx>
        <c:axId val="26584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99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49-4270-8AA9-A4A653873F50}"/>
            </c:ext>
          </c:extLst>
        </c:ser>
        <c:dLbls>
          <c:showLegendKey val="0"/>
          <c:showVal val="0"/>
          <c:showCatName val="0"/>
          <c:showSerName val="0"/>
          <c:showPercent val="0"/>
          <c:showBubbleSize val="0"/>
        </c:dLbls>
        <c:gapWidth val="150"/>
        <c:axId val="265837128"/>
        <c:axId val="26584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49-4270-8AA9-A4A653873F50}"/>
            </c:ext>
          </c:extLst>
        </c:ser>
        <c:dLbls>
          <c:showLegendKey val="0"/>
          <c:showVal val="0"/>
          <c:showCatName val="0"/>
          <c:showSerName val="0"/>
          <c:showPercent val="0"/>
          <c:showBubbleSize val="0"/>
        </c:dLbls>
        <c:marker val="1"/>
        <c:smooth val="0"/>
        <c:axId val="265837128"/>
        <c:axId val="265840656"/>
      </c:lineChart>
      <c:dateAx>
        <c:axId val="265837128"/>
        <c:scaling>
          <c:orientation val="minMax"/>
        </c:scaling>
        <c:delete val="1"/>
        <c:axPos val="b"/>
        <c:numFmt formatCode="ge" sourceLinked="1"/>
        <c:majorTickMark val="none"/>
        <c:minorTickMark val="none"/>
        <c:tickLblPos val="none"/>
        <c:crossAx val="265840656"/>
        <c:crosses val="autoZero"/>
        <c:auto val="1"/>
        <c:lblOffset val="100"/>
        <c:baseTimeUnit val="years"/>
      </c:dateAx>
      <c:valAx>
        <c:axId val="26584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3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59-44AD-8844-A8AB9887605D}"/>
            </c:ext>
          </c:extLst>
        </c:ser>
        <c:dLbls>
          <c:showLegendKey val="0"/>
          <c:showVal val="0"/>
          <c:showCatName val="0"/>
          <c:showSerName val="0"/>
          <c:showPercent val="0"/>
          <c:showBubbleSize val="0"/>
        </c:dLbls>
        <c:gapWidth val="150"/>
        <c:axId val="265839480"/>
        <c:axId val="26583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59-44AD-8844-A8AB9887605D}"/>
            </c:ext>
          </c:extLst>
        </c:ser>
        <c:dLbls>
          <c:showLegendKey val="0"/>
          <c:showVal val="0"/>
          <c:showCatName val="0"/>
          <c:showSerName val="0"/>
          <c:showPercent val="0"/>
          <c:showBubbleSize val="0"/>
        </c:dLbls>
        <c:marker val="1"/>
        <c:smooth val="0"/>
        <c:axId val="265839480"/>
        <c:axId val="265837520"/>
      </c:lineChart>
      <c:dateAx>
        <c:axId val="265839480"/>
        <c:scaling>
          <c:orientation val="minMax"/>
        </c:scaling>
        <c:delete val="1"/>
        <c:axPos val="b"/>
        <c:numFmt formatCode="ge" sourceLinked="1"/>
        <c:majorTickMark val="none"/>
        <c:minorTickMark val="none"/>
        <c:tickLblPos val="none"/>
        <c:crossAx val="265837520"/>
        <c:crosses val="autoZero"/>
        <c:auto val="1"/>
        <c:lblOffset val="100"/>
        <c:baseTimeUnit val="years"/>
      </c:dateAx>
      <c:valAx>
        <c:axId val="26583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3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8E-43EB-BCA8-F661E01DBBEF}"/>
            </c:ext>
          </c:extLst>
        </c:ser>
        <c:dLbls>
          <c:showLegendKey val="0"/>
          <c:showVal val="0"/>
          <c:showCatName val="0"/>
          <c:showSerName val="0"/>
          <c:showPercent val="0"/>
          <c:showBubbleSize val="0"/>
        </c:dLbls>
        <c:gapWidth val="150"/>
        <c:axId val="265838696"/>
        <c:axId val="26583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8E-43EB-BCA8-F661E01DBBEF}"/>
            </c:ext>
          </c:extLst>
        </c:ser>
        <c:dLbls>
          <c:showLegendKey val="0"/>
          <c:showVal val="0"/>
          <c:showCatName val="0"/>
          <c:showSerName val="0"/>
          <c:showPercent val="0"/>
          <c:showBubbleSize val="0"/>
        </c:dLbls>
        <c:marker val="1"/>
        <c:smooth val="0"/>
        <c:axId val="265838696"/>
        <c:axId val="265839088"/>
      </c:lineChart>
      <c:dateAx>
        <c:axId val="265838696"/>
        <c:scaling>
          <c:orientation val="minMax"/>
        </c:scaling>
        <c:delete val="1"/>
        <c:axPos val="b"/>
        <c:numFmt formatCode="ge" sourceLinked="1"/>
        <c:majorTickMark val="none"/>
        <c:minorTickMark val="none"/>
        <c:tickLblPos val="none"/>
        <c:crossAx val="265839088"/>
        <c:crosses val="autoZero"/>
        <c:auto val="1"/>
        <c:lblOffset val="100"/>
        <c:baseTimeUnit val="years"/>
      </c:dateAx>
      <c:valAx>
        <c:axId val="26583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3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576.87</c:v>
                </c:pt>
                <c:pt idx="1">
                  <c:v>738.93</c:v>
                </c:pt>
                <c:pt idx="2">
                  <c:v>913.8</c:v>
                </c:pt>
                <c:pt idx="3">
                  <c:v>921.61</c:v>
                </c:pt>
                <c:pt idx="4">
                  <c:v>880.36</c:v>
                </c:pt>
              </c:numCache>
            </c:numRef>
          </c:val>
          <c:extLst>
            <c:ext xmlns:c16="http://schemas.microsoft.com/office/drawing/2014/chart" uri="{C3380CC4-5D6E-409C-BE32-E72D297353CC}">
              <c16:uniqueId val="{00000000-C2F2-44A7-908D-2EDBAB5F2005}"/>
            </c:ext>
          </c:extLst>
        </c:ser>
        <c:dLbls>
          <c:showLegendKey val="0"/>
          <c:showVal val="0"/>
          <c:showCatName val="0"/>
          <c:showSerName val="0"/>
          <c:showPercent val="0"/>
          <c:showBubbleSize val="0"/>
        </c:dLbls>
        <c:gapWidth val="150"/>
        <c:axId val="265841048"/>
        <c:axId val="26584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1228.58</c:v>
                </c:pt>
                <c:pt idx="1">
                  <c:v>1280.18</c:v>
                </c:pt>
                <c:pt idx="2">
                  <c:v>1144.79</c:v>
                </c:pt>
                <c:pt idx="3">
                  <c:v>1061.58</c:v>
                </c:pt>
                <c:pt idx="4">
                  <c:v>1007.7</c:v>
                </c:pt>
              </c:numCache>
            </c:numRef>
          </c:val>
          <c:smooth val="0"/>
          <c:extLst>
            <c:ext xmlns:c16="http://schemas.microsoft.com/office/drawing/2014/chart" uri="{C3380CC4-5D6E-409C-BE32-E72D297353CC}">
              <c16:uniqueId val="{00000001-C2F2-44A7-908D-2EDBAB5F2005}"/>
            </c:ext>
          </c:extLst>
        </c:ser>
        <c:dLbls>
          <c:showLegendKey val="0"/>
          <c:showVal val="0"/>
          <c:showCatName val="0"/>
          <c:showSerName val="0"/>
          <c:showPercent val="0"/>
          <c:showBubbleSize val="0"/>
        </c:dLbls>
        <c:marker val="1"/>
        <c:smooth val="0"/>
        <c:axId val="265841048"/>
        <c:axId val="265842224"/>
      </c:lineChart>
      <c:dateAx>
        <c:axId val="265841048"/>
        <c:scaling>
          <c:orientation val="minMax"/>
        </c:scaling>
        <c:delete val="1"/>
        <c:axPos val="b"/>
        <c:numFmt formatCode="ge" sourceLinked="1"/>
        <c:majorTickMark val="none"/>
        <c:minorTickMark val="none"/>
        <c:tickLblPos val="none"/>
        <c:crossAx val="265842224"/>
        <c:crosses val="autoZero"/>
        <c:auto val="1"/>
        <c:lblOffset val="100"/>
        <c:baseTimeUnit val="years"/>
      </c:dateAx>
      <c:valAx>
        <c:axId val="26584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4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71.25</c:v>
                </c:pt>
                <c:pt idx="1">
                  <c:v>71.98</c:v>
                </c:pt>
                <c:pt idx="2">
                  <c:v>64.27</c:v>
                </c:pt>
                <c:pt idx="3">
                  <c:v>62.26</c:v>
                </c:pt>
                <c:pt idx="4">
                  <c:v>59.4</c:v>
                </c:pt>
              </c:numCache>
            </c:numRef>
          </c:val>
          <c:extLst>
            <c:ext xmlns:c16="http://schemas.microsoft.com/office/drawing/2014/chart" uri="{C3380CC4-5D6E-409C-BE32-E72D297353CC}">
              <c16:uniqueId val="{00000000-F485-40A5-A477-93E23572F177}"/>
            </c:ext>
          </c:extLst>
        </c:ser>
        <c:dLbls>
          <c:showLegendKey val="0"/>
          <c:showVal val="0"/>
          <c:showCatName val="0"/>
          <c:showSerName val="0"/>
          <c:showPercent val="0"/>
          <c:showBubbleSize val="0"/>
        </c:dLbls>
        <c:gapWidth val="150"/>
        <c:axId val="265838304"/>
        <c:axId val="26620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53.81</c:v>
                </c:pt>
                <c:pt idx="1">
                  <c:v>53.62</c:v>
                </c:pt>
                <c:pt idx="2">
                  <c:v>56.04</c:v>
                </c:pt>
                <c:pt idx="3">
                  <c:v>58.52</c:v>
                </c:pt>
                <c:pt idx="4">
                  <c:v>59.22</c:v>
                </c:pt>
              </c:numCache>
            </c:numRef>
          </c:val>
          <c:smooth val="0"/>
          <c:extLst>
            <c:ext xmlns:c16="http://schemas.microsoft.com/office/drawing/2014/chart" uri="{C3380CC4-5D6E-409C-BE32-E72D297353CC}">
              <c16:uniqueId val="{00000001-F485-40A5-A477-93E23572F177}"/>
            </c:ext>
          </c:extLst>
        </c:ser>
        <c:dLbls>
          <c:showLegendKey val="0"/>
          <c:showVal val="0"/>
          <c:showCatName val="0"/>
          <c:showSerName val="0"/>
          <c:showPercent val="0"/>
          <c:showBubbleSize val="0"/>
        </c:dLbls>
        <c:marker val="1"/>
        <c:smooth val="0"/>
        <c:axId val="265838304"/>
        <c:axId val="266209312"/>
      </c:lineChart>
      <c:dateAx>
        <c:axId val="265838304"/>
        <c:scaling>
          <c:orientation val="minMax"/>
        </c:scaling>
        <c:delete val="1"/>
        <c:axPos val="b"/>
        <c:numFmt formatCode="ge" sourceLinked="1"/>
        <c:majorTickMark val="none"/>
        <c:minorTickMark val="none"/>
        <c:tickLblPos val="none"/>
        <c:crossAx val="266209312"/>
        <c:crosses val="autoZero"/>
        <c:auto val="1"/>
        <c:lblOffset val="100"/>
        <c:baseTimeUnit val="years"/>
      </c:dateAx>
      <c:valAx>
        <c:axId val="2662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8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174.15</c:v>
                </c:pt>
                <c:pt idx="1">
                  <c:v>172.57</c:v>
                </c:pt>
                <c:pt idx="2">
                  <c:v>193.69</c:v>
                </c:pt>
                <c:pt idx="3">
                  <c:v>202.39</c:v>
                </c:pt>
                <c:pt idx="4">
                  <c:v>212.84</c:v>
                </c:pt>
              </c:numCache>
            </c:numRef>
          </c:val>
          <c:extLst>
            <c:ext xmlns:c16="http://schemas.microsoft.com/office/drawing/2014/chart" uri="{C3380CC4-5D6E-409C-BE32-E72D297353CC}">
              <c16:uniqueId val="{00000000-A004-4444-A86A-83EE763520E0}"/>
            </c:ext>
          </c:extLst>
        </c:ser>
        <c:dLbls>
          <c:showLegendKey val="0"/>
          <c:showVal val="0"/>
          <c:showCatName val="0"/>
          <c:showSerName val="0"/>
          <c:showPercent val="0"/>
          <c:showBubbleSize val="0"/>
        </c:dLbls>
        <c:gapWidth val="150"/>
        <c:axId val="266207352"/>
        <c:axId val="26620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284.64999999999998</c:v>
                </c:pt>
                <c:pt idx="1">
                  <c:v>287.7</c:v>
                </c:pt>
                <c:pt idx="2">
                  <c:v>304.35000000000002</c:v>
                </c:pt>
                <c:pt idx="3">
                  <c:v>296.3</c:v>
                </c:pt>
                <c:pt idx="4">
                  <c:v>292.89999999999998</c:v>
                </c:pt>
              </c:numCache>
            </c:numRef>
          </c:val>
          <c:smooth val="0"/>
          <c:extLst>
            <c:ext xmlns:c16="http://schemas.microsoft.com/office/drawing/2014/chart" uri="{C3380CC4-5D6E-409C-BE32-E72D297353CC}">
              <c16:uniqueId val="{00000001-A004-4444-A86A-83EE763520E0}"/>
            </c:ext>
          </c:extLst>
        </c:ser>
        <c:dLbls>
          <c:showLegendKey val="0"/>
          <c:showVal val="0"/>
          <c:showCatName val="0"/>
          <c:showSerName val="0"/>
          <c:showPercent val="0"/>
          <c:showBubbleSize val="0"/>
        </c:dLbls>
        <c:marker val="1"/>
        <c:smooth val="0"/>
        <c:axId val="266207352"/>
        <c:axId val="266203432"/>
      </c:lineChart>
      <c:dateAx>
        <c:axId val="266207352"/>
        <c:scaling>
          <c:orientation val="minMax"/>
        </c:scaling>
        <c:delete val="1"/>
        <c:axPos val="b"/>
        <c:numFmt formatCode="ge" sourceLinked="1"/>
        <c:majorTickMark val="none"/>
        <c:minorTickMark val="none"/>
        <c:tickLblPos val="none"/>
        <c:crossAx val="266203432"/>
        <c:crosses val="autoZero"/>
        <c:auto val="1"/>
        <c:lblOffset val="100"/>
        <c:baseTimeUnit val="years"/>
      </c:dateAx>
      <c:valAx>
        <c:axId val="26620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20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美郷町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5458</v>
      </c>
      <c r="AM8" s="66"/>
      <c r="AN8" s="66"/>
      <c r="AO8" s="66"/>
      <c r="AP8" s="66"/>
      <c r="AQ8" s="66"/>
      <c r="AR8" s="66"/>
      <c r="AS8" s="66"/>
      <c r="AT8" s="65">
        <f>データ!$S$6</f>
        <v>448.84</v>
      </c>
      <c r="AU8" s="65"/>
      <c r="AV8" s="65"/>
      <c r="AW8" s="65"/>
      <c r="AX8" s="65"/>
      <c r="AY8" s="65"/>
      <c r="AZ8" s="65"/>
      <c r="BA8" s="65"/>
      <c r="BB8" s="65">
        <f>データ!$T$6</f>
        <v>12.16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2">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2">
      <c r="A10" s="2"/>
      <c r="B10" s="65" t="str">
        <f>データ!$N$6</f>
        <v>-</v>
      </c>
      <c r="C10" s="65"/>
      <c r="D10" s="65"/>
      <c r="E10" s="65"/>
      <c r="F10" s="65"/>
      <c r="G10" s="65"/>
      <c r="H10" s="65"/>
      <c r="I10" s="65" t="str">
        <f>データ!$O$6</f>
        <v>該当数値なし</v>
      </c>
      <c r="J10" s="65"/>
      <c r="K10" s="65"/>
      <c r="L10" s="65"/>
      <c r="M10" s="65"/>
      <c r="N10" s="65"/>
      <c r="O10" s="65"/>
      <c r="P10" s="65">
        <f>データ!$P$6</f>
        <v>87.42</v>
      </c>
      <c r="Q10" s="65"/>
      <c r="R10" s="65"/>
      <c r="S10" s="65"/>
      <c r="T10" s="65"/>
      <c r="U10" s="65"/>
      <c r="V10" s="65"/>
      <c r="W10" s="66">
        <f>データ!$Q$6</f>
        <v>2349</v>
      </c>
      <c r="X10" s="66"/>
      <c r="Y10" s="66"/>
      <c r="Z10" s="66"/>
      <c r="AA10" s="66"/>
      <c r="AB10" s="66"/>
      <c r="AC10" s="66"/>
      <c r="AD10" s="2"/>
      <c r="AE10" s="2"/>
      <c r="AF10" s="2"/>
      <c r="AG10" s="2"/>
      <c r="AH10" s="2"/>
      <c r="AI10" s="2"/>
      <c r="AJ10" s="2"/>
      <c r="AK10" s="2"/>
      <c r="AL10" s="66">
        <f>データ!$U$6</f>
        <v>4734</v>
      </c>
      <c r="AM10" s="66"/>
      <c r="AN10" s="66"/>
      <c r="AO10" s="66"/>
      <c r="AP10" s="66"/>
      <c r="AQ10" s="66"/>
      <c r="AR10" s="66"/>
      <c r="AS10" s="66"/>
      <c r="AT10" s="65">
        <f>データ!$V$6</f>
        <v>21.75</v>
      </c>
      <c r="AU10" s="65"/>
      <c r="AV10" s="65"/>
      <c r="AW10" s="65"/>
      <c r="AX10" s="65"/>
      <c r="AY10" s="65"/>
      <c r="AZ10" s="65"/>
      <c r="BA10" s="65"/>
      <c r="BB10" s="65">
        <f>データ!$W$6</f>
        <v>217.66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2">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bnC7ohEQLPwDP1qL6NZZJgqvoDkcN1VHBbDJG4dIytaESMgfEiQ3+YkyndPPdk6N7xPPa2PRsP5bQcjCMridHw==" saltValue="O3qafaW4W3HaMJiz7wV2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2">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2">
      <c r="A6" s="29" t="s">
        <v>95</v>
      </c>
      <c r="B6" s="34">
        <f>B7</f>
        <v>2018</v>
      </c>
      <c r="C6" s="34">
        <f t="shared" ref="C6:W6" si="3">C7</f>
        <v>454311</v>
      </c>
      <c r="D6" s="34">
        <f t="shared" si="3"/>
        <v>47</v>
      </c>
      <c r="E6" s="34">
        <f t="shared" si="3"/>
        <v>1</v>
      </c>
      <c r="F6" s="34">
        <f t="shared" si="3"/>
        <v>0</v>
      </c>
      <c r="G6" s="34">
        <f t="shared" si="3"/>
        <v>0</v>
      </c>
      <c r="H6" s="34" t="str">
        <f t="shared" si="3"/>
        <v>宮崎県　美郷町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87.42</v>
      </c>
      <c r="Q6" s="35">
        <f t="shared" si="3"/>
        <v>2349</v>
      </c>
      <c r="R6" s="35">
        <f t="shared" si="3"/>
        <v>5458</v>
      </c>
      <c r="S6" s="35">
        <f t="shared" si="3"/>
        <v>448.84</v>
      </c>
      <c r="T6" s="35">
        <f t="shared" si="3"/>
        <v>12.16</v>
      </c>
      <c r="U6" s="35">
        <f t="shared" si="3"/>
        <v>4734</v>
      </c>
      <c r="V6" s="35">
        <f t="shared" si="3"/>
        <v>21.75</v>
      </c>
      <c r="W6" s="35">
        <f t="shared" si="3"/>
        <v>217.66</v>
      </c>
      <c r="X6" s="36">
        <f>IF(X7="",NA(),X7)</f>
        <v>79.319999999999993</v>
      </c>
      <c r="Y6" s="36">
        <f t="shared" ref="Y6:AG6" si="4">IF(Y7="",NA(),Y7)</f>
        <v>84.47</v>
      </c>
      <c r="Z6" s="36">
        <f t="shared" si="4"/>
        <v>73.78</v>
      </c>
      <c r="AA6" s="36">
        <f t="shared" si="4"/>
        <v>77.180000000000007</v>
      </c>
      <c r="AB6" s="36">
        <f t="shared" si="4"/>
        <v>66.41</v>
      </c>
      <c r="AC6" s="36">
        <f t="shared" si="4"/>
        <v>75.09</v>
      </c>
      <c r="AD6" s="36">
        <f t="shared" si="4"/>
        <v>75.34</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576.87</v>
      </c>
      <c r="BF6" s="36">
        <f t="shared" ref="BF6:BN6" si="7">IF(BF7="",NA(),BF7)</f>
        <v>738.93</v>
      </c>
      <c r="BG6" s="36">
        <f t="shared" si="7"/>
        <v>913.8</v>
      </c>
      <c r="BH6" s="36">
        <f t="shared" si="7"/>
        <v>921.61</v>
      </c>
      <c r="BI6" s="36">
        <f t="shared" si="7"/>
        <v>880.36</v>
      </c>
      <c r="BJ6" s="36">
        <f t="shared" si="7"/>
        <v>1228.58</v>
      </c>
      <c r="BK6" s="36">
        <f t="shared" si="7"/>
        <v>1280.18</v>
      </c>
      <c r="BL6" s="36">
        <f t="shared" si="7"/>
        <v>1144.79</v>
      </c>
      <c r="BM6" s="36">
        <f t="shared" si="7"/>
        <v>1061.58</v>
      </c>
      <c r="BN6" s="36">
        <f t="shared" si="7"/>
        <v>1007.7</v>
      </c>
      <c r="BO6" s="35" t="str">
        <f>IF(BO7="","",IF(BO7="-","【-】","【"&amp;SUBSTITUTE(TEXT(BO7,"#,##0.00"),"-","△")&amp;"】"))</f>
        <v>【1,074.14】</v>
      </c>
      <c r="BP6" s="36">
        <f>IF(BP7="",NA(),BP7)</f>
        <v>71.25</v>
      </c>
      <c r="BQ6" s="36">
        <f t="shared" ref="BQ6:BY6" si="8">IF(BQ7="",NA(),BQ7)</f>
        <v>71.98</v>
      </c>
      <c r="BR6" s="36">
        <f t="shared" si="8"/>
        <v>64.27</v>
      </c>
      <c r="BS6" s="36">
        <f t="shared" si="8"/>
        <v>62.26</v>
      </c>
      <c r="BT6" s="36">
        <f t="shared" si="8"/>
        <v>59.4</v>
      </c>
      <c r="BU6" s="36">
        <f t="shared" si="8"/>
        <v>53.81</v>
      </c>
      <c r="BV6" s="36">
        <f t="shared" si="8"/>
        <v>53.62</v>
      </c>
      <c r="BW6" s="36">
        <f t="shared" si="8"/>
        <v>56.04</v>
      </c>
      <c r="BX6" s="36">
        <f t="shared" si="8"/>
        <v>58.52</v>
      </c>
      <c r="BY6" s="36">
        <f t="shared" si="8"/>
        <v>59.22</v>
      </c>
      <c r="BZ6" s="35" t="str">
        <f>IF(BZ7="","",IF(BZ7="-","【-】","【"&amp;SUBSTITUTE(TEXT(BZ7,"#,##0.00"),"-","△")&amp;"】"))</f>
        <v>【54.36】</v>
      </c>
      <c r="CA6" s="36">
        <f>IF(CA7="",NA(),CA7)</f>
        <v>174.15</v>
      </c>
      <c r="CB6" s="36">
        <f t="shared" ref="CB6:CJ6" si="9">IF(CB7="",NA(),CB7)</f>
        <v>172.57</v>
      </c>
      <c r="CC6" s="36">
        <f t="shared" si="9"/>
        <v>193.69</v>
      </c>
      <c r="CD6" s="36">
        <f t="shared" si="9"/>
        <v>202.39</v>
      </c>
      <c r="CE6" s="36">
        <f t="shared" si="9"/>
        <v>212.84</v>
      </c>
      <c r="CF6" s="36">
        <f t="shared" si="9"/>
        <v>284.64999999999998</v>
      </c>
      <c r="CG6" s="36">
        <f t="shared" si="9"/>
        <v>287.7</v>
      </c>
      <c r="CH6" s="36">
        <f t="shared" si="9"/>
        <v>304.35000000000002</v>
      </c>
      <c r="CI6" s="36">
        <f t="shared" si="9"/>
        <v>296.3</v>
      </c>
      <c r="CJ6" s="36">
        <f t="shared" si="9"/>
        <v>292.89999999999998</v>
      </c>
      <c r="CK6" s="35" t="str">
        <f>IF(CK7="","",IF(CK7="-","【-】","【"&amp;SUBSTITUTE(TEXT(CK7,"#,##0.00"),"-","△")&amp;"】"))</f>
        <v>【296.40】</v>
      </c>
      <c r="CL6" s="36">
        <f>IF(CL7="",NA(),CL7)</f>
        <v>94.29</v>
      </c>
      <c r="CM6" s="36">
        <f t="shared" ref="CM6:CU6" si="10">IF(CM7="",NA(),CM7)</f>
        <v>87.49</v>
      </c>
      <c r="CN6" s="36">
        <f t="shared" si="10"/>
        <v>81.180000000000007</v>
      </c>
      <c r="CO6" s="36">
        <f t="shared" si="10"/>
        <v>71.27</v>
      </c>
      <c r="CP6" s="36">
        <f t="shared" si="10"/>
        <v>72</v>
      </c>
      <c r="CQ6" s="36">
        <f t="shared" si="10"/>
        <v>58.96</v>
      </c>
      <c r="CR6" s="36">
        <f t="shared" si="10"/>
        <v>58.1</v>
      </c>
      <c r="CS6" s="36">
        <f t="shared" si="10"/>
        <v>55.9</v>
      </c>
      <c r="CT6" s="36">
        <f t="shared" si="10"/>
        <v>57.3</v>
      </c>
      <c r="CU6" s="36">
        <f t="shared" si="10"/>
        <v>56.76</v>
      </c>
      <c r="CV6" s="35" t="str">
        <f>IF(CV7="","",IF(CV7="-","【-】","【"&amp;SUBSTITUTE(TEXT(CV7,"#,##0.00"),"-","△")&amp;"】"))</f>
        <v>【55.95】</v>
      </c>
      <c r="CW6" s="36">
        <f>IF(CW7="",NA(),CW7)</f>
        <v>76.84</v>
      </c>
      <c r="CX6" s="36">
        <f t="shared" ref="CX6:DF6" si="11">IF(CX7="",NA(),CX7)</f>
        <v>81.3</v>
      </c>
      <c r="CY6" s="36">
        <f t="shared" si="11"/>
        <v>81.3</v>
      </c>
      <c r="CZ6" s="36">
        <f t="shared" si="11"/>
        <v>90.91</v>
      </c>
      <c r="DA6" s="36">
        <f t="shared" si="11"/>
        <v>87.51</v>
      </c>
      <c r="DB6" s="36">
        <f t="shared" si="11"/>
        <v>76.58</v>
      </c>
      <c r="DC6" s="36">
        <f t="shared" si="11"/>
        <v>76.69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2.72</v>
      </c>
      <c r="EE6" s="36">
        <f t="shared" ref="EE6:EM6" si="14">IF(EE7="",NA(),EE7)</f>
        <v>0.5</v>
      </c>
      <c r="EF6" s="36">
        <f t="shared" si="14"/>
        <v>1.35</v>
      </c>
      <c r="EG6" s="36">
        <f t="shared" si="14"/>
        <v>0.06</v>
      </c>
      <c r="EH6" s="35">
        <f t="shared" si="14"/>
        <v>0</v>
      </c>
      <c r="EI6" s="36">
        <f t="shared" si="14"/>
        <v>0.98</v>
      </c>
      <c r="EJ6" s="36">
        <f t="shared" si="14"/>
        <v>0.76</v>
      </c>
      <c r="EK6" s="36">
        <f t="shared" si="14"/>
        <v>0.53</v>
      </c>
      <c r="EL6" s="36">
        <f t="shared" si="14"/>
        <v>0.72</v>
      </c>
      <c r="EM6" s="36">
        <f t="shared" si="14"/>
        <v>0.53</v>
      </c>
      <c r="EN6" s="35" t="str">
        <f>IF(EN7="","",IF(EN7="-","【-】","【"&amp;SUBSTITUTE(TEXT(EN7,"#,##0.00"),"-","△")&amp;"】"))</f>
        <v>【0.54】</v>
      </c>
    </row>
    <row r="7" spans="1:144" s="37" customFormat="1" x14ac:dyDescent="0.2">
      <c r="A7" s="29"/>
      <c r="B7" s="38">
        <v>2018</v>
      </c>
      <c r="C7" s="38">
        <v>454311</v>
      </c>
      <c r="D7" s="38">
        <v>47</v>
      </c>
      <c r="E7" s="38">
        <v>1</v>
      </c>
      <c r="F7" s="38">
        <v>0</v>
      </c>
      <c r="G7" s="38">
        <v>0</v>
      </c>
      <c r="H7" s="38" t="s">
        <v>96</v>
      </c>
      <c r="I7" s="38" t="s">
        <v>97</v>
      </c>
      <c r="J7" s="38" t="s">
        <v>98</v>
      </c>
      <c r="K7" s="38" t="s">
        <v>99</v>
      </c>
      <c r="L7" s="38" t="s">
        <v>100</v>
      </c>
      <c r="M7" s="38" t="s">
        <v>101</v>
      </c>
      <c r="N7" s="39" t="s">
        <v>102</v>
      </c>
      <c r="O7" s="39" t="s">
        <v>103</v>
      </c>
      <c r="P7" s="39">
        <v>87.42</v>
      </c>
      <c r="Q7" s="39">
        <v>2349</v>
      </c>
      <c r="R7" s="39">
        <v>5458</v>
      </c>
      <c r="S7" s="39">
        <v>448.84</v>
      </c>
      <c r="T7" s="39">
        <v>12.16</v>
      </c>
      <c r="U7" s="39">
        <v>4734</v>
      </c>
      <c r="V7" s="39">
        <v>21.75</v>
      </c>
      <c r="W7" s="39">
        <v>217.66</v>
      </c>
      <c r="X7" s="39">
        <v>79.319999999999993</v>
      </c>
      <c r="Y7" s="39">
        <v>84.47</v>
      </c>
      <c r="Z7" s="39">
        <v>73.78</v>
      </c>
      <c r="AA7" s="39">
        <v>77.180000000000007</v>
      </c>
      <c r="AB7" s="39">
        <v>66.41</v>
      </c>
      <c r="AC7" s="39">
        <v>75.09</v>
      </c>
      <c r="AD7" s="39">
        <v>75.34</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576.87</v>
      </c>
      <c r="BF7" s="39">
        <v>738.93</v>
      </c>
      <c r="BG7" s="39">
        <v>913.8</v>
      </c>
      <c r="BH7" s="39">
        <v>921.61</v>
      </c>
      <c r="BI7" s="39">
        <v>880.36</v>
      </c>
      <c r="BJ7" s="39">
        <v>1228.58</v>
      </c>
      <c r="BK7" s="39">
        <v>1280.18</v>
      </c>
      <c r="BL7" s="39">
        <v>1144.79</v>
      </c>
      <c r="BM7" s="39">
        <v>1061.58</v>
      </c>
      <c r="BN7" s="39">
        <v>1007.7</v>
      </c>
      <c r="BO7" s="39">
        <v>1074.1400000000001</v>
      </c>
      <c r="BP7" s="39">
        <v>71.25</v>
      </c>
      <c r="BQ7" s="39">
        <v>71.98</v>
      </c>
      <c r="BR7" s="39">
        <v>64.27</v>
      </c>
      <c r="BS7" s="39">
        <v>62.26</v>
      </c>
      <c r="BT7" s="39">
        <v>59.4</v>
      </c>
      <c r="BU7" s="39">
        <v>53.81</v>
      </c>
      <c r="BV7" s="39">
        <v>53.62</v>
      </c>
      <c r="BW7" s="39">
        <v>56.04</v>
      </c>
      <c r="BX7" s="39">
        <v>58.52</v>
      </c>
      <c r="BY7" s="39">
        <v>59.22</v>
      </c>
      <c r="BZ7" s="39">
        <v>54.36</v>
      </c>
      <c r="CA7" s="39">
        <v>174.15</v>
      </c>
      <c r="CB7" s="39">
        <v>172.57</v>
      </c>
      <c r="CC7" s="39">
        <v>193.69</v>
      </c>
      <c r="CD7" s="39">
        <v>202.39</v>
      </c>
      <c r="CE7" s="39">
        <v>212.84</v>
      </c>
      <c r="CF7" s="39">
        <v>284.64999999999998</v>
      </c>
      <c r="CG7" s="39">
        <v>287.7</v>
      </c>
      <c r="CH7" s="39">
        <v>304.35000000000002</v>
      </c>
      <c r="CI7" s="39">
        <v>296.3</v>
      </c>
      <c r="CJ7" s="39">
        <v>292.89999999999998</v>
      </c>
      <c r="CK7" s="39">
        <v>296.39999999999998</v>
      </c>
      <c r="CL7" s="39">
        <v>94.29</v>
      </c>
      <c r="CM7" s="39">
        <v>87.49</v>
      </c>
      <c r="CN7" s="39">
        <v>81.180000000000007</v>
      </c>
      <c r="CO7" s="39">
        <v>71.27</v>
      </c>
      <c r="CP7" s="39">
        <v>72</v>
      </c>
      <c r="CQ7" s="39">
        <v>58.96</v>
      </c>
      <c r="CR7" s="39">
        <v>58.1</v>
      </c>
      <c r="CS7" s="39">
        <v>55.9</v>
      </c>
      <c r="CT7" s="39">
        <v>57.3</v>
      </c>
      <c r="CU7" s="39">
        <v>56.76</v>
      </c>
      <c r="CV7" s="39">
        <v>55.95</v>
      </c>
      <c r="CW7" s="39">
        <v>76.84</v>
      </c>
      <c r="CX7" s="39">
        <v>81.3</v>
      </c>
      <c r="CY7" s="39">
        <v>81.3</v>
      </c>
      <c r="CZ7" s="39">
        <v>90.91</v>
      </c>
      <c r="DA7" s="39">
        <v>87.51</v>
      </c>
      <c r="DB7" s="39">
        <v>76.58</v>
      </c>
      <c r="DC7" s="39">
        <v>76.69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2.72</v>
      </c>
      <c r="EE7" s="39">
        <v>0.5</v>
      </c>
      <c r="EF7" s="39">
        <v>1.35</v>
      </c>
      <c r="EG7" s="39">
        <v>0.06</v>
      </c>
      <c r="EH7" s="39">
        <v>0</v>
      </c>
      <c r="EI7" s="39">
        <v>0.98</v>
      </c>
      <c r="EJ7" s="39">
        <v>0.76</v>
      </c>
      <c r="EK7" s="39">
        <v>0.53</v>
      </c>
      <c r="EL7" s="39">
        <v>0.72</v>
      </c>
      <c r="EM7" s="39">
        <v>0.53</v>
      </c>
      <c r="EN7" s="39">
        <v>0.54</v>
      </c>
    </row>
    <row r="8" spans="1:144" x14ac:dyDescent="0.2">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2">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2020-02-13T01:31:02Z</cp:lastPrinted>
  <dcterms:created xsi:type="dcterms:W3CDTF">2019-12-05T04:40:28Z</dcterms:created>
  <dcterms:modified xsi:type="dcterms:W3CDTF">2020-03-04T02:12:57Z</dcterms:modified>
  <cp:category/>
</cp:coreProperties>
</file>