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09F57863-C9EF-45E2-8368-18F40098BA77}" xr6:coauthVersionLast="45" xr6:coauthVersionMax="45" xr10:uidLastSave="{00000000-0000-0000-0000-000000000000}"/>
  <workbookProtection workbookAlgorithmName="SHA-512" workbookHashValue="HhuWanvi0mvcahyYLD4GGGME3d3TkCcDtq2UMRHvyaXBn/7WDyJ78lftjTlX0I0j+o6iVa6FLjoIxSzc7JYOkA==" workbookSaltValue="xMgrf13rwi/10F1ZfvSj6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W8" i="4"/>
  <c r="P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<sst xmlns="http://schemas.openxmlformats.org/spreadsheetml/2006/main" count="225" uniqueCount="112">
  <si>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</si>
  <si>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</si>
  <si>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</si>
  <si>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</si>
  <si>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</si>
  <si>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</si>
  <si>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</si>
  <si>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</si>
  <si>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</si>
  <si>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</si>
  <si>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</si>
  <si>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</si>
  <si>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</si>
  <si>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</si>
  <si>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</si>
  <si>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</si>
  <si>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</si>
  <si>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</si>
  <si>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</si>
  <si>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</si>
  <si>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</si>
  <si>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</si>
  <si>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</si>
  <si>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</si>
  <si>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</si>
  <si>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</si>
  <si>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</si>
  <si>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</si>
  <si>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</si>
  <si>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</si>
  <si>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</si>
  <si>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</si>
  <si>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</si>
  <si>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</si>
  <si>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</si>
  <si>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</si>
  <si>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</si>
  <si>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</si>
  <si>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</si>
  <si>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</si>
  <si>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</si>
  <si>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</si>
  <si>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</si>
  <si>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</si>
  <si>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</si>
  <si>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</si>
  <si>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</si>
  <si>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</si>
  <si>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</si>
  <si>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</si>
  <si>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</si>
  <si>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</si>
  <si>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</si>
  <si>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</si>
  <si>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</si>
  <si>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</si>
  <si>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</si>
  <si>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</si>
  <si>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</si>
  <si>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</si>
  <si>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</si>
  <si>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</si>
  <si>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</si>
  <si>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</si>
  <si>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</si>
  <si>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</si>
  <si>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</si>
  <si>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</si>
  <si>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</si>
  <si>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</si>
  <si>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</si>
  <si>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</si>
  <si>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</si>
  <si>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</si>
  <si>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</si>
  <si>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</si>
  <si>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</si>
  <si>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</si>
  <si>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</si>
  <si>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</si>
  <si>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</si>
  <si>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</si>
  <si>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</si>
  <si>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</si>
  <si>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</si>
  <si>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</si>
  <si>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</si>
  <si>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</si>
  <si>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</si>
  <si>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</si>
  <si>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</si>
  <si>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</si>
  <si>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</si>
  <si>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</si>
  <si>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</si>
  <si>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</si>
  <si>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</si>
  <si>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</si>
  <si>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</si>
  <si>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</si>
  <si>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</si>
  <si>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</si>
  <si>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</si>
  <si>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</si>
  <si>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</si>
  <si>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</si>
  <si>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</si>
  <si>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</si>
  <si>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</si>
  <si>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高水準といえるが、給水収益と一般会計からの繰入金で管理運営しているため、繰入金で賄っている部分も大きい。給水収益を上げるためには料金の見直しも必要かと思われるが、上水道への統合が行われれば、かなりの給水収益増が見込まれるので、統合に向けた早期対応が必要である。
②「料金回収率」も高く安定した経営状態であると思われるが、不足分については一般会計からの繰入金で補填しているのが現状である。上水道へ統合することにより料金収入増が見込まれる。
③「給水原価」は、管理する費用をかなり抑えているため、低く保たれている。費用の効率性は良好である。
④「施設の効率性」は、各施設とも安定した配水が行われているが、施設の老朽化がみられる組合もあり、その対応が課題となってくる。
⑤「有収率」は、類似団体と比較して若干低く、施設の老朽化による漏水等も考えられる。
　現在、上水道との統合を進めており、統合後にはすべての組合が上水道と同じ水道料金になる。給水収益が増となり、町で管理運営を行うことになり、安定した経営が行える。
一方、統合に向けた町の体制づくりが必要となってくる。</t>
    <rPh sb="2" eb="5">
      <t>シュウエキテキ</t>
    </rPh>
    <rPh sb="5" eb="7">
      <t>シュウシ</t>
    </rPh>
    <rPh sb="7" eb="9">
      <t>ヒリツ</t>
    </rPh>
    <rPh sb="12" eb="13">
      <t>コウ</t>
    </rPh>
    <rPh sb="13" eb="15">
      <t>スイジュン</t>
    </rPh>
    <rPh sb="21" eb="23">
      <t>キュウスイ</t>
    </rPh>
    <rPh sb="23" eb="25">
      <t>シュウエキ</t>
    </rPh>
    <rPh sb="26" eb="28">
      <t>イッパン</t>
    </rPh>
    <rPh sb="28" eb="30">
      <t>カイケイ</t>
    </rPh>
    <rPh sb="33" eb="36">
      <t>クリイレキン</t>
    </rPh>
    <rPh sb="37" eb="39">
      <t>カンリ</t>
    </rPh>
    <rPh sb="39" eb="41">
      <t>ウンエイ</t>
    </rPh>
    <rPh sb="48" eb="51">
      <t>クリイレキン</t>
    </rPh>
    <rPh sb="52" eb="53">
      <t>マカナ</t>
    </rPh>
    <rPh sb="57" eb="59">
      <t>ブブン</t>
    </rPh>
    <rPh sb="60" eb="61">
      <t>オオ</t>
    </rPh>
    <rPh sb="64" eb="66">
      <t>キュウスイ</t>
    </rPh>
    <rPh sb="66" eb="68">
      <t>シュウエキ</t>
    </rPh>
    <rPh sb="69" eb="70">
      <t>ア</t>
    </rPh>
    <rPh sb="76" eb="78">
      <t>リョウキン</t>
    </rPh>
    <rPh sb="79" eb="81">
      <t>ミナオ</t>
    </rPh>
    <rPh sb="83" eb="85">
      <t>ヒツヨウ</t>
    </rPh>
    <rPh sb="87" eb="88">
      <t>オモ</t>
    </rPh>
    <rPh sb="93" eb="96">
      <t>ジョウスイドウ</t>
    </rPh>
    <rPh sb="98" eb="100">
      <t>トウゴウ</t>
    </rPh>
    <rPh sb="101" eb="102">
      <t>オコナ</t>
    </rPh>
    <rPh sb="111" eb="113">
      <t>キュウスイ</t>
    </rPh>
    <rPh sb="113" eb="115">
      <t>シュウエキ</t>
    </rPh>
    <rPh sb="115" eb="116">
      <t>ゾウ</t>
    </rPh>
    <rPh sb="117" eb="119">
      <t>ミコ</t>
    </rPh>
    <rPh sb="125" eb="127">
      <t>トウゴウ</t>
    </rPh>
    <rPh sb="128" eb="129">
      <t>ム</t>
    </rPh>
    <rPh sb="131" eb="133">
      <t>ソウキ</t>
    </rPh>
    <rPh sb="133" eb="135">
      <t>タイオウ</t>
    </rPh>
    <rPh sb="136" eb="138">
      <t>ヒツヨウ</t>
    </rPh>
    <rPh sb="145" eb="147">
      <t>リョウキン</t>
    </rPh>
    <rPh sb="147" eb="150">
      <t>カイシュウリツ</t>
    </rPh>
    <rPh sb="152" eb="153">
      <t>タカ</t>
    </rPh>
    <rPh sb="154" eb="156">
      <t>アンテイ</t>
    </rPh>
    <rPh sb="158" eb="160">
      <t>ケイエイ</t>
    </rPh>
    <rPh sb="160" eb="162">
      <t>ジョウタイ</t>
    </rPh>
    <rPh sb="166" eb="167">
      <t>オモ</t>
    </rPh>
    <rPh sb="172" eb="174">
      <t>フソク</t>
    </rPh>
    <rPh sb="174" eb="175">
      <t>ブン</t>
    </rPh>
    <rPh sb="180" eb="182">
      <t>イッパン</t>
    </rPh>
    <rPh sb="182" eb="184">
      <t>カイケイ</t>
    </rPh>
    <rPh sb="187" eb="190">
      <t>クリイレキン</t>
    </rPh>
    <rPh sb="191" eb="193">
      <t>ホテン</t>
    </rPh>
    <rPh sb="199" eb="201">
      <t>ゲンジョウ</t>
    </rPh>
    <rPh sb="205" eb="208">
      <t>ジョウスイドウ</t>
    </rPh>
    <rPh sb="209" eb="211">
      <t>トウゴウ</t>
    </rPh>
    <rPh sb="218" eb="220">
      <t>リョウキン</t>
    </rPh>
    <rPh sb="220" eb="222">
      <t>シュウニュウ</t>
    </rPh>
    <rPh sb="222" eb="223">
      <t>ゾウ</t>
    </rPh>
    <rPh sb="224" eb="226">
      <t>ミコ</t>
    </rPh>
    <rPh sb="233" eb="235">
      <t>キュウスイ</t>
    </rPh>
    <rPh sb="235" eb="237">
      <t>ゲンカ</t>
    </rPh>
    <rPh sb="240" eb="242">
      <t>カンリ</t>
    </rPh>
    <rPh sb="244" eb="246">
      <t>ヒヨウ</t>
    </rPh>
    <rPh sb="250" eb="251">
      <t>オサ</t>
    </rPh>
    <rPh sb="258" eb="259">
      <t>ヒク</t>
    </rPh>
    <rPh sb="260" eb="261">
      <t>タモ</t>
    </rPh>
    <rPh sb="267" eb="269">
      <t>ヒヨウ</t>
    </rPh>
    <rPh sb="270" eb="273">
      <t>コウリツセイ</t>
    </rPh>
    <rPh sb="274" eb="276">
      <t>リョウコウ</t>
    </rPh>
    <rPh sb="283" eb="285">
      <t>シセツ</t>
    </rPh>
    <rPh sb="286" eb="289">
      <t>コウリツセイ</t>
    </rPh>
    <rPh sb="292" eb="293">
      <t>カク</t>
    </rPh>
    <rPh sb="293" eb="295">
      <t>シセツ</t>
    </rPh>
    <rPh sb="297" eb="299">
      <t>アンテイ</t>
    </rPh>
    <rPh sb="301" eb="303">
      <t>ハイスイ</t>
    </rPh>
    <rPh sb="304" eb="305">
      <t>オコナ</t>
    </rPh>
    <rPh sb="312" eb="314">
      <t>シセツ</t>
    </rPh>
    <rPh sb="346" eb="348">
      <t>ユウシュウ</t>
    </rPh>
    <rPh sb="348" eb="349">
      <t>リツ</t>
    </rPh>
    <rPh sb="352" eb="354">
      <t>ルイジ</t>
    </rPh>
    <rPh sb="354" eb="356">
      <t>ダンタイ</t>
    </rPh>
    <rPh sb="357" eb="359">
      <t>ヒカク</t>
    </rPh>
    <rPh sb="361" eb="363">
      <t>ジャッカン</t>
    </rPh>
    <rPh sb="363" eb="364">
      <t>ヒク</t>
    </rPh>
    <rPh sb="366" eb="368">
      <t>シセツ</t>
    </rPh>
    <rPh sb="369" eb="372">
      <t>ロウキュウカ</t>
    </rPh>
    <rPh sb="375" eb="377">
      <t>ロウスイ</t>
    </rPh>
    <rPh sb="377" eb="378">
      <t>トウ</t>
    </rPh>
    <rPh sb="379" eb="380">
      <t>カンガ</t>
    </rPh>
    <rPh sb="387" eb="389">
      <t>ゲンザイ</t>
    </rPh>
    <rPh sb="390" eb="393">
      <t>ジョウスイドウ</t>
    </rPh>
    <rPh sb="395" eb="397">
      <t>トウゴウ</t>
    </rPh>
    <rPh sb="398" eb="399">
      <t>スス</t>
    </rPh>
    <rPh sb="404" eb="406">
      <t>トウゴウ</t>
    </rPh>
    <rPh sb="406" eb="407">
      <t>ゴ</t>
    </rPh>
    <rPh sb="413" eb="415">
      <t>クミアイ</t>
    </rPh>
    <rPh sb="416" eb="419">
      <t>ジョウスイドウ</t>
    </rPh>
    <rPh sb="420" eb="421">
      <t>オナ</t>
    </rPh>
    <rPh sb="422" eb="424">
      <t>スイドウ</t>
    </rPh>
    <rPh sb="424" eb="426">
      <t>リョウキン</t>
    </rPh>
    <rPh sb="430" eb="432">
      <t>キュウスイ</t>
    </rPh>
    <rPh sb="432" eb="434">
      <t>シュウエキ</t>
    </rPh>
    <rPh sb="435" eb="436">
      <t>ゾウ</t>
    </rPh>
    <rPh sb="440" eb="441">
      <t>チョウ</t>
    </rPh>
    <rPh sb="442" eb="444">
      <t>カンリ</t>
    </rPh>
    <rPh sb="444" eb="446">
      <t>ウンエイ</t>
    </rPh>
    <rPh sb="447" eb="448">
      <t>オコナ</t>
    </rPh>
    <rPh sb="455" eb="457">
      <t>アンテイ</t>
    </rPh>
    <rPh sb="459" eb="461">
      <t>ケイエイ</t>
    </rPh>
    <rPh sb="462" eb="463">
      <t>オコナ</t>
    </rPh>
    <rPh sb="467" eb="469">
      <t>イッポウ</t>
    </rPh>
    <rPh sb="470" eb="472">
      <t>トウゴウ</t>
    </rPh>
    <rPh sb="473" eb="474">
      <t>ム</t>
    </rPh>
    <rPh sb="476" eb="477">
      <t>チョウ</t>
    </rPh>
    <rPh sb="478" eb="480">
      <t>タイセイ</t>
    </rPh>
    <rPh sb="484" eb="486">
      <t>ヒツヨウ</t>
    </rPh>
    <phoneticPr fontId="4"/>
  </si>
  <si>
    <t>各簡水組合とも高齢化が進み、施設等の管理運営が段々と厳しくなってきている。
施設等の管理運営をすべて町で行うことにより、施設の管理、老朽化による管路更新などの問題点に対応していかなければならない。そのためにも、早期の統合が必要となってきており、現在統合に向けての協議を各組合と行っているところである。
経営戦略については、統合の状況を踏まえ、令和2年度までに策定の予定である。</t>
    <rPh sb="0" eb="1">
      <t>カク</t>
    </rPh>
    <rPh sb="1" eb="3">
      <t>カンスイ</t>
    </rPh>
    <rPh sb="3" eb="5">
      <t>クミアイ</t>
    </rPh>
    <rPh sb="7" eb="10">
      <t>コウレイカ</t>
    </rPh>
    <rPh sb="11" eb="12">
      <t>スス</t>
    </rPh>
    <rPh sb="14" eb="16">
      <t>シセツ</t>
    </rPh>
    <rPh sb="16" eb="17">
      <t>トウ</t>
    </rPh>
    <rPh sb="18" eb="20">
      <t>カンリ</t>
    </rPh>
    <rPh sb="20" eb="22">
      <t>ウンエイ</t>
    </rPh>
    <rPh sb="23" eb="25">
      <t>ダンダン</t>
    </rPh>
    <rPh sb="26" eb="27">
      <t>キビ</t>
    </rPh>
    <rPh sb="38" eb="40">
      <t>シセツ</t>
    </rPh>
    <rPh sb="40" eb="41">
      <t>トウ</t>
    </rPh>
    <rPh sb="42" eb="44">
      <t>カンリ</t>
    </rPh>
    <rPh sb="44" eb="46">
      <t>ウンエイ</t>
    </rPh>
    <rPh sb="50" eb="51">
      <t>チョウ</t>
    </rPh>
    <rPh sb="52" eb="53">
      <t>オコナ</t>
    </rPh>
    <rPh sb="60" eb="62">
      <t>シセツ</t>
    </rPh>
    <rPh sb="63" eb="65">
      <t>カンリ</t>
    </rPh>
    <rPh sb="66" eb="69">
      <t>ロウキュウカ</t>
    </rPh>
    <rPh sb="72" eb="74">
      <t>カンロ</t>
    </rPh>
    <rPh sb="74" eb="76">
      <t>コウシン</t>
    </rPh>
    <rPh sb="79" eb="82">
      <t>モンダイテン</t>
    </rPh>
    <rPh sb="83" eb="85">
      <t>タイオウ</t>
    </rPh>
    <rPh sb="105" eb="107">
      <t>ソウキ</t>
    </rPh>
    <rPh sb="108" eb="110">
      <t>トウゴウ</t>
    </rPh>
    <rPh sb="111" eb="113">
      <t>ヒツヨウ</t>
    </rPh>
    <rPh sb="122" eb="124">
      <t>ゲンザイ</t>
    </rPh>
    <rPh sb="124" eb="126">
      <t>トウゴウ</t>
    </rPh>
    <rPh sb="127" eb="128">
      <t>ム</t>
    </rPh>
    <rPh sb="131" eb="133">
      <t>キョウギ</t>
    </rPh>
    <rPh sb="134" eb="135">
      <t>カク</t>
    </rPh>
    <rPh sb="135" eb="137">
      <t>クミアイ</t>
    </rPh>
    <rPh sb="138" eb="139">
      <t>オコナ</t>
    </rPh>
    <rPh sb="161" eb="163">
      <t>トウゴウ</t>
    </rPh>
    <rPh sb="164" eb="166">
      <t>ジョウキョウ</t>
    </rPh>
    <rPh sb="167" eb="168">
      <t>フ</t>
    </rPh>
    <rPh sb="171" eb="173">
      <t>レイワ</t>
    </rPh>
    <phoneticPr fontId="4"/>
  </si>
  <si>
    <t>施設等３０年以上経過している箇所もあり、各簡水組合で補助金制度等を利用して、施設の改修、管路の更新等老朽化に対応しているが、組合員の減少、高齢化により組合員の負担が大きくなり老朽化への対応が厳しくなってきている。
老朽化への対応を行ううえでも、早期統合を目指していく必要がある。</t>
    <rPh sb="0" eb="2">
      <t>シセツ</t>
    </rPh>
    <rPh sb="2" eb="3">
      <t>トウ</t>
    </rPh>
    <rPh sb="5" eb="6">
      <t>ネン</t>
    </rPh>
    <rPh sb="6" eb="8">
      <t>イジョウ</t>
    </rPh>
    <rPh sb="8" eb="10">
      <t>ケイカ</t>
    </rPh>
    <rPh sb="14" eb="16">
      <t>カショ</t>
    </rPh>
    <rPh sb="20" eb="21">
      <t>カク</t>
    </rPh>
    <rPh sb="21" eb="23">
      <t>カンスイ</t>
    </rPh>
    <rPh sb="23" eb="25">
      <t>クミアイ</t>
    </rPh>
    <rPh sb="26" eb="29">
      <t>ホジョキン</t>
    </rPh>
    <rPh sb="29" eb="31">
      <t>セイド</t>
    </rPh>
    <rPh sb="31" eb="32">
      <t>トウ</t>
    </rPh>
    <rPh sb="33" eb="35">
      <t>リヨウ</t>
    </rPh>
    <rPh sb="38" eb="40">
      <t>シセツ</t>
    </rPh>
    <rPh sb="41" eb="43">
      <t>カイシュウ</t>
    </rPh>
    <rPh sb="44" eb="46">
      <t>カンロ</t>
    </rPh>
    <rPh sb="47" eb="49">
      <t>コウシン</t>
    </rPh>
    <rPh sb="49" eb="50">
      <t>トウ</t>
    </rPh>
    <rPh sb="50" eb="53">
      <t>ロウキュウカ</t>
    </rPh>
    <rPh sb="54" eb="56">
      <t>タイオウ</t>
    </rPh>
    <rPh sb="62" eb="65">
      <t>クミアイイン</t>
    </rPh>
    <rPh sb="66" eb="68">
      <t>ゲンショウ</t>
    </rPh>
    <rPh sb="69" eb="72">
      <t>コウレイカ</t>
    </rPh>
    <rPh sb="75" eb="78">
      <t>クミアイイン</t>
    </rPh>
    <rPh sb="79" eb="81">
      <t>フタン</t>
    </rPh>
    <rPh sb="82" eb="83">
      <t>オオ</t>
    </rPh>
    <rPh sb="87" eb="90">
      <t>ロウキュウカ</t>
    </rPh>
    <rPh sb="92" eb="94">
      <t>タイオウ</t>
    </rPh>
    <rPh sb="95" eb="96">
      <t>キビ</t>
    </rPh>
    <rPh sb="107" eb="110">
      <t>ロウキュウカ</t>
    </rPh>
    <rPh sb="112" eb="114">
      <t>タイオウ</t>
    </rPh>
    <rPh sb="115" eb="116">
      <t>オコナ</t>
    </rPh>
    <rPh sb="122" eb="124">
      <t>ソウキ</t>
    </rPh>
    <rPh sb="124" eb="126">
      <t>トウゴウ</t>
    </rPh>
    <rPh sb="127" eb="129">
      <t>メザ</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</si>
</sst>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7.0000000000000007E-2</c:v>
                </c:pt>
                <c:pt idx="4" formatCode="#,##0.00;&quot;△&quot;#,##0.00;&quot;-&quot;">
                  <c:v>0.2</c:v>
                </c:pt>
              </c:numCache>
            </c:numRef>
          </c:val>
          <c:extLst>
            <c:ext xmlns:c16="http://schemas.microsoft.com/office/drawing/2014/chart" uri="{C3380CC4-5D6E-409C-BE32-E72D297353CC}">
              <c16:uniqueId val="{00000000-054E-44B6-A540-8027CE3BB71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0.72</c:v>
                </c:pt>
                <c:pt idx="4">
                  <c:v>0.53</c:v>
                </c:pt>
              </c:numCache>
            </c:numRef>
          </c:val>
          <c:smooth val="0"/>
          <c:extLst>
            <c:ext xmlns:c16="http://schemas.microsoft.com/office/drawing/2014/chart" uri="{C3380CC4-5D6E-409C-BE32-E72D297353CC}">
              <c16:uniqueId val="{00000001-054E-44B6-A540-8027CE3BB71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48.6</c:v>
                </c:pt>
                <c:pt idx="1">
                  <c:v>48.23</c:v>
                </c:pt>
                <c:pt idx="2">
                  <c:v>48.82</c:v>
                </c:pt>
                <c:pt idx="3">
                  <c:v>58.68</c:v>
                </c:pt>
                <c:pt idx="4">
                  <c:v>57.99</c:v>
                </c:pt>
              </c:numCache>
            </c:numRef>
          </c:val>
          <c:extLst>
            <c:ext xmlns:c16="http://schemas.microsoft.com/office/drawing/2014/chart" uri="{C3380CC4-5D6E-409C-BE32-E72D297353CC}">
              <c16:uniqueId val="{00000000-F7B3-4975-B818-F54F871B384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57.3</c:v>
                </c:pt>
                <c:pt idx="4">
                  <c:v>56.76</c:v>
                </c:pt>
              </c:numCache>
            </c:numRef>
          </c:val>
          <c:smooth val="0"/>
          <c:extLst>
            <c:ext xmlns:c16="http://schemas.microsoft.com/office/drawing/2014/chart" uri="{C3380CC4-5D6E-409C-BE32-E72D297353CC}">
              <c16:uniqueId val="{00000001-F7B3-4975-B818-F54F871B384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c:v>
                </c:pt>
                <c:pt idx="1">
                  <c:v>83</c:v>
                </c:pt>
                <c:pt idx="2">
                  <c:v>83</c:v>
                </c:pt>
                <c:pt idx="3">
                  <c:v>70</c:v>
                </c:pt>
                <c:pt idx="4">
                  <c:v>68.7</c:v>
                </c:pt>
              </c:numCache>
            </c:numRef>
          </c:val>
          <c:extLst>
            <c:ext xmlns:c16="http://schemas.microsoft.com/office/drawing/2014/chart" uri="{C3380CC4-5D6E-409C-BE32-E72D297353CC}">
              <c16:uniqueId val="{00000000-0942-4197-B50F-72D81194C5E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72.42</c:v>
                </c:pt>
                <c:pt idx="4">
                  <c:v>73.069999999999993</c:v>
                </c:pt>
              </c:numCache>
            </c:numRef>
          </c:val>
          <c:smooth val="0"/>
          <c:extLst>
            <c:ext xmlns:c16="http://schemas.microsoft.com/office/drawing/2014/chart" uri="{C3380CC4-5D6E-409C-BE32-E72D297353CC}">
              <c16:uniqueId val="{00000001-0942-4197-B50F-72D81194C5E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118.16</c:v>
                </c:pt>
                <c:pt idx="1">
                  <c:v>130</c:v>
                </c:pt>
                <c:pt idx="2">
                  <c:v>108.85</c:v>
                </c:pt>
                <c:pt idx="3">
                  <c:v>124.23</c:v>
                </c:pt>
                <c:pt idx="4">
                  <c:v>143.11000000000001</c:v>
                </c:pt>
              </c:numCache>
            </c:numRef>
          </c:val>
          <c:extLst>
            <c:ext xmlns:c16="http://schemas.microsoft.com/office/drawing/2014/chart" uri="{C3380CC4-5D6E-409C-BE32-E72D297353CC}">
              <c16:uniqueId val="{00000000-9267-4291-A288-E30CE876662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78.510000000000005</c:v>
                </c:pt>
                <c:pt idx="4">
                  <c:v>77.91</c:v>
                </c:pt>
              </c:numCache>
            </c:numRef>
          </c:val>
          <c:smooth val="0"/>
          <c:extLst>
            <c:ext xmlns:c16="http://schemas.microsoft.com/office/drawing/2014/chart" uri="{C3380CC4-5D6E-409C-BE32-E72D297353CC}">
              <c16:uniqueId val="{00000001-9267-4291-A288-E30CE876662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F1-4362-99C9-290EE8EA745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F1-4362-99C9-290EE8EA745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AF-4E08-BC92-030E749FFF8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AF-4E08-BC92-030E749FFF8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9B-40AD-BB71-EB50192415B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9B-40AD-BB71-EB50192415B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AA-4D2B-992E-C0762B8BC23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AA-4D2B-992E-C0762B8BC23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9F-4007-9E5B-83F49CF96AD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1061.58</c:v>
                </c:pt>
                <c:pt idx="4">
                  <c:v>1007.7</c:v>
                </c:pt>
              </c:numCache>
            </c:numRef>
          </c:val>
          <c:smooth val="0"/>
          <c:extLst>
            <c:ext xmlns:c16="http://schemas.microsoft.com/office/drawing/2014/chart" uri="{C3380CC4-5D6E-409C-BE32-E72D297353CC}">
              <c16:uniqueId val="{00000001-549F-4007-9E5B-83F49CF96AD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89.64</c:v>
                </c:pt>
                <c:pt idx="1">
                  <c:v>94.72</c:v>
                </c:pt>
                <c:pt idx="2">
                  <c:v>81.8</c:v>
                </c:pt>
                <c:pt idx="3">
                  <c:v>98.99</c:v>
                </c:pt>
                <c:pt idx="4">
                  <c:v>100.69</c:v>
                </c:pt>
              </c:numCache>
            </c:numRef>
          </c:val>
          <c:extLst>
            <c:ext xmlns:c16="http://schemas.microsoft.com/office/drawing/2014/chart" uri="{C3380CC4-5D6E-409C-BE32-E72D297353CC}">
              <c16:uniqueId val="{00000000-C5B9-4844-8A15-A4FE039C0C9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58.52</c:v>
                </c:pt>
                <c:pt idx="4">
                  <c:v>59.22</c:v>
                </c:pt>
              </c:numCache>
            </c:numRef>
          </c:val>
          <c:smooth val="0"/>
          <c:extLst>
            <c:ext xmlns:c16="http://schemas.microsoft.com/office/drawing/2014/chart" uri="{C3380CC4-5D6E-409C-BE32-E72D297353CC}">
              <c16:uniqueId val="{00000001-C5B9-4844-8A15-A4FE039C0C9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97.23</c:v>
                </c:pt>
                <c:pt idx="1">
                  <c:v>92.99</c:v>
                </c:pt>
                <c:pt idx="2">
                  <c:v>111.21</c:v>
                </c:pt>
                <c:pt idx="3">
                  <c:v>98.91</c:v>
                </c:pt>
                <c:pt idx="4">
                  <c:v>107.88</c:v>
                </c:pt>
              </c:numCache>
            </c:numRef>
          </c:val>
          <c:extLst>
            <c:ext xmlns:c16="http://schemas.microsoft.com/office/drawing/2014/chart" uri="{C3380CC4-5D6E-409C-BE32-E72D297353CC}">
              <c16:uniqueId val="{00000000-2499-4286-84B9-CF542370845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296.3</c:v>
                </c:pt>
                <c:pt idx="4">
                  <c:v>292.89999999999998</c:v>
                </c:pt>
              </c:numCache>
            </c:numRef>
          </c:val>
          <c:smooth val="0"/>
          <c:extLst>
            <c:ext xmlns:c16="http://schemas.microsoft.com/office/drawing/2014/chart" uri="{C3380CC4-5D6E-409C-BE32-E72D297353CC}">
              <c16:uniqueId val="{00000001-2499-4286-84B9-CF542370845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高千穂町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12386</v>
      </c>
      <c r="AM8" s="66"/>
      <c r="AN8" s="66"/>
      <c r="AO8" s="66"/>
      <c r="AP8" s="66"/>
      <c r="AQ8" s="66"/>
      <c r="AR8" s="66"/>
      <c r="AS8" s="66"/>
      <c r="AT8" s="65">
        <f>データ!$S$6</f>
        <v>237.54</v>
      </c>
      <c r="AU8" s="65"/>
      <c r="AV8" s="65"/>
      <c r="AW8" s="65"/>
      <c r="AX8" s="65"/>
      <c r="AY8" s="65"/>
      <c r="AZ8" s="65"/>
      <c r="BA8" s="65"/>
      <c r="BB8" s="65">
        <f>データ!$T$6</f>
        <v>52.14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37.89</v>
      </c>
      <c r="Q10" s="65"/>
      <c r="R10" s="65"/>
      <c r="S10" s="65"/>
      <c r="T10" s="65"/>
      <c r="U10" s="65"/>
      <c r="V10" s="65"/>
      <c r="W10" s="66">
        <f>データ!$Q$6</f>
        <v>1470</v>
      </c>
      <c r="X10" s="66"/>
      <c r="Y10" s="66"/>
      <c r="Z10" s="66"/>
      <c r="AA10" s="66"/>
      <c r="AB10" s="66"/>
      <c r="AC10" s="66"/>
      <c r="AD10" s="2"/>
      <c r="AE10" s="2"/>
      <c r="AF10" s="2"/>
      <c r="AG10" s="2"/>
      <c r="AH10" s="2"/>
      <c r="AI10" s="2"/>
      <c r="AJ10" s="2"/>
      <c r="AK10" s="2"/>
      <c r="AL10" s="66">
        <f>データ!$U$6</f>
        <v>4630</v>
      </c>
      <c r="AM10" s="66"/>
      <c r="AN10" s="66"/>
      <c r="AO10" s="66"/>
      <c r="AP10" s="66"/>
      <c r="AQ10" s="66"/>
      <c r="AR10" s="66"/>
      <c r="AS10" s="66"/>
      <c r="AT10" s="65">
        <f>データ!$V$6</f>
        <v>36</v>
      </c>
      <c r="AU10" s="65"/>
      <c r="AV10" s="65"/>
      <c r="AW10" s="65"/>
      <c r="AX10" s="65"/>
      <c r="AY10" s="65"/>
      <c r="AZ10" s="65"/>
      <c r="BA10" s="65"/>
      <c r="BB10" s="65">
        <f>データ!$W$6</f>
        <v>128.61000000000001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10se0Tci7LkGWeiHF48f0ysXR+6lZR9K4wtprGFVlyWu+JhA1byLlrlFG2/lZu2bTxul7IzNpNxBcQnwlCqe2g==" saltValue="wwxxtVCPyGyEZApsNATu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2018</v>
      </c>
      <c r="C6" s="34">
        <f t="shared" ref="C6:W6" si="3">C7</f>
        <v>454419</v>
      </c>
      <c r="D6" s="34">
        <f t="shared" si="3"/>
        <v>47</v>
      </c>
      <c r="E6" s="34">
        <f t="shared" si="3"/>
        <v>1</v>
      </c>
      <c r="F6" s="34">
        <f t="shared" si="3"/>
        <v>0</v>
      </c>
      <c r="G6" s="34">
        <f t="shared" si="3"/>
        <v>0</v>
      </c>
      <c r="H6" s="34" t="str">
        <f t="shared" si="3"/>
        <v>宮崎県　高千穂町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37.89</v>
      </c>
      <c r="Q6" s="35">
        <f t="shared" si="3"/>
        <v>1470</v>
      </c>
      <c r="R6" s="35">
        <f t="shared" si="3"/>
        <v>12386</v>
      </c>
      <c r="S6" s="35">
        <f t="shared" si="3"/>
        <v>237.54</v>
      </c>
      <c r="T6" s="35">
        <f t="shared" si="3"/>
        <v>52.14</v>
      </c>
      <c r="U6" s="35">
        <f t="shared" si="3"/>
        <v>4630</v>
      </c>
      <c r="V6" s="35">
        <f t="shared" si="3"/>
        <v>36</v>
      </c>
      <c r="W6" s="35">
        <f t="shared" si="3"/>
        <v>128.61000000000001</v>
      </c>
      <c r="X6" s="36">
        <f>IF(X7="",NA(),X7)</f>
        <v>118.16</v>
      </c>
      <c r="Y6" s="36">
        <f t="shared" ref="Y6:AG6" si="4">IF(Y7="",NA(),Y7)</f>
        <v>130</v>
      </c>
      <c r="Z6" s="36">
        <f t="shared" si="4"/>
        <v>108.85</v>
      </c>
      <c r="AA6" s="36">
        <f t="shared" si="4"/>
        <v>124.23</v>
      </c>
      <c r="AB6" s="36">
        <f t="shared" si="4"/>
        <v>143.11000000000001</v>
      </c>
      <c r="AC6" s="36">
        <f t="shared" si="4"/>
        <v>75.09</v>
      </c>
      <c r="AD6" s="36">
        <f t="shared" si="4"/>
        <v>75.34</v>
      </c>
      <c r="AE6" s="36">
        <f t="shared" si="4"/>
        <v>76.650000000000006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1228.58</v>
      </c>
      <c r="BK6" s="36">
        <f t="shared" si="7"/>
        <v>1280.18</v>
      </c>
      <c r="BL6" s="36">
        <f t="shared" si="7"/>
        <v>1346.23</v>
      </c>
      <c r="BM6" s="36">
        <f t="shared" si="7"/>
        <v>1061.58</v>
      </c>
      <c r="BN6" s="36">
        <f t="shared" si="7"/>
        <v>1007.7</v>
      </c>
      <c r="BO6" s="35" t="str">
        <f>IF(BO7="","",IF(BO7="-","【-】","【"&amp;SUBSTITUTE(TEXT(BO7,"#,##0.00"),"-","△")&amp;"】"))</f>
        <v>【1,074.14】</v>
      </c>
      <c r="BP6" s="36">
        <f>IF(BP7="",NA(),BP7)</f>
        <v>89.64</v>
      </c>
      <c r="BQ6" s="36">
        <f t="shared" ref="BQ6:BY6" si="8">IF(BQ7="",NA(),BQ7)</f>
        <v>94.72</v>
      </c>
      <c r="BR6" s="36">
        <f t="shared" si="8"/>
        <v>81.8</v>
      </c>
      <c r="BS6" s="36">
        <f t="shared" si="8"/>
        <v>98.99</v>
      </c>
      <c r="BT6" s="36">
        <f t="shared" si="8"/>
        <v>100.69</v>
      </c>
      <c r="BU6" s="36">
        <f t="shared" si="8"/>
        <v>53.81</v>
      </c>
      <c r="BV6" s="36">
        <f t="shared" si="8"/>
        <v>53.62</v>
      </c>
      <c r="BW6" s="36">
        <f t="shared" si="8"/>
        <v>53.41</v>
      </c>
      <c r="BX6" s="36">
        <f t="shared" si="8"/>
        <v>58.52</v>
      </c>
      <c r="BY6" s="36">
        <f t="shared" si="8"/>
        <v>59.22</v>
      </c>
      <c r="BZ6" s="35" t="str">
        <f>IF(BZ7="","",IF(BZ7="-","【-】","【"&amp;SUBSTITUTE(TEXT(BZ7,"#,##0.00"),"-","△")&amp;"】"))</f>
        <v>【54.36】</v>
      </c>
      <c r="CA6" s="36">
        <f>IF(CA7="",NA(),CA7)</f>
        <v>97.23</v>
      </c>
      <c r="CB6" s="36">
        <f t="shared" ref="CB6:CJ6" si="9">IF(CB7="",NA(),CB7)</f>
        <v>92.99</v>
      </c>
      <c r="CC6" s="36">
        <f t="shared" si="9"/>
        <v>111.21</v>
      </c>
      <c r="CD6" s="36">
        <f t="shared" si="9"/>
        <v>98.91</v>
      </c>
      <c r="CE6" s="36">
        <f t="shared" si="9"/>
        <v>107.88</v>
      </c>
      <c r="CF6" s="36">
        <f t="shared" si="9"/>
        <v>284.64999999999998</v>
      </c>
      <c r="CG6" s="36">
        <f t="shared" si="9"/>
        <v>287.7</v>
      </c>
      <c r="CH6" s="36">
        <f t="shared" si="9"/>
        <v>277.39999999999998</v>
      </c>
      <c r="CI6" s="36">
        <f t="shared" si="9"/>
        <v>296.3</v>
      </c>
      <c r="CJ6" s="36">
        <f t="shared" si="9"/>
        <v>292.89999999999998</v>
      </c>
      <c r="CK6" s="35" t="str">
        <f>IF(CK7="","",IF(CK7="-","【-】","【"&amp;SUBSTITUTE(TEXT(CK7,"#,##0.00"),"-","△")&amp;"】"))</f>
        <v>【296.40】</v>
      </c>
      <c r="CL6" s="36">
        <f>IF(CL7="",NA(),CL7)</f>
        <v>48.6</v>
      </c>
      <c r="CM6" s="36">
        <f t="shared" ref="CM6:CU6" si="10">IF(CM7="",NA(),CM7)</f>
        <v>48.23</v>
      </c>
      <c r="CN6" s="36">
        <f t="shared" si="10"/>
        <v>48.82</v>
      </c>
      <c r="CO6" s="36">
        <f t="shared" si="10"/>
        <v>58.68</v>
      </c>
      <c r="CP6" s="36">
        <f t="shared" si="10"/>
        <v>57.99</v>
      </c>
      <c r="CQ6" s="36">
        <f t="shared" si="10"/>
        <v>58.96</v>
      </c>
      <c r="CR6" s="36">
        <f t="shared" si="10"/>
        <v>58.1</v>
      </c>
      <c r="CS6" s="36">
        <f t="shared" si="10"/>
        <v>56.19</v>
      </c>
      <c r="CT6" s="36">
        <f t="shared" si="10"/>
        <v>57.3</v>
      </c>
      <c r="CU6" s="36">
        <f t="shared" si="10"/>
        <v>56.76</v>
      </c>
      <c r="CV6" s="35" t="str">
        <f>IF(CV7="","",IF(CV7="-","【-】","【"&amp;SUBSTITUTE(TEXT(CV7,"#,##0.00"),"-","△")&amp;"】"))</f>
        <v>【55.95】</v>
      </c>
      <c r="CW6" s="36">
        <f>IF(CW7="",NA(),CW7)</f>
        <v>83</v>
      </c>
      <c r="CX6" s="36">
        <f t="shared" ref="CX6:DF6" si="11">IF(CX7="",NA(),CX7)</f>
        <v>83</v>
      </c>
      <c r="CY6" s="36">
        <f t="shared" si="11"/>
        <v>83</v>
      </c>
      <c r="CZ6" s="36">
        <f t="shared" si="11"/>
        <v>70</v>
      </c>
      <c r="DA6" s="36">
        <f t="shared" si="11"/>
        <v>68.7</v>
      </c>
      <c r="DB6" s="36">
        <f t="shared" si="11"/>
        <v>76.58</v>
      </c>
      <c r="DC6" s="36">
        <f t="shared" si="11"/>
        <v>76.69</v>
      </c>
      <c r="DD6" s="36">
        <f t="shared" si="11"/>
        <v>77.180000000000007</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7.0000000000000007E-2</v>
      </c>
      <c r="EH6" s="36">
        <f t="shared" si="14"/>
        <v>0.2</v>
      </c>
      <c r="EI6" s="36">
        <f t="shared" si="14"/>
        <v>0.98</v>
      </c>
      <c r="EJ6" s="36">
        <f t="shared" si="14"/>
        <v>0.76</v>
      </c>
      <c r="EK6" s="36">
        <f t="shared" si="14"/>
        <v>0.8</v>
      </c>
      <c r="EL6" s="36">
        <f t="shared" si="14"/>
        <v>0.72</v>
      </c>
      <c r="EM6" s="36">
        <f t="shared" si="14"/>
        <v>0.53</v>
      </c>
      <c r="EN6" s="35" t="str">
        <f>IF(EN7="","",IF(EN7="-","【-】","【"&amp;SUBSTITUTE(TEXT(EN7,"#,##0.00"),"-","△")&amp;"】"))</f>
        <v>【0.54】</v>
      </c>
    </row>
    <row r="7" spans="1:144" s="37" customFormat="1" x14ac:dyDescent="0.2">
      <c r="A7" s="29"/>
      <c r="B7" s="38">
        <v>2018</v>
      </c>
      <c r="C7" s="38">
        <v>454419</v>
      </c>
      <c r="D7" s="38">
        <v>47</v>
      </c>
      <c r="E7" s="38">
        <v>1</v>
      </c>
      <c r="F7" s="38">
        <v>0</v>
      </c>
      <c r="G7" s="38">
        <v>0</v>
      </c>
      <c r="H7" s="38" t="s">
        <v>96</v>
      </c>
      <c r="I7" s="38" t="s">
        <v>97</v>
      </c>
      <c r="J7" s="38" t="s">
        <v>98</v>
      </c>
      <c r="K7" s="38" t="s">
        <v>99</v>
      </c>
      <c r="L7" s="38" t="s">
        <v>100</v>
      </c>
      <c r="M7" s="38" t="s">
        <v>101</v>
      </c>
      <c r="N7" s="39" t="s">
        <v>102</v>
      </c>
      <c r="O7" s="39" t="s">
        <v>103</v>
      </c>
      <c r="P7" s="39">
        <v>37.89</v>
      </c>
      <c r="Q7" s="39">
        <v>1470</v>
      </c>
      <c r="R7" s="39">
        <v>12386</v>
      </c>
      <c r="S7" s="39">
        <v>237.54</v>
      </c>
      <c r="T7" s="39">
        <v>52.14</v>
      </c>
      <c r="U7" s="39">
        <v>4630</v>
      </c>
      <c r="V7" s="39">
        <v>36</v>
      </c>
      <c r="W7" s="39">
        <v>128.61000000000001</v>
      </c>
      <c r="X7" s="39">
        <v>118.16</v>
      </c>
      <c r="Y7" s="39">
        <v>130</v>
      </c>
      <c r="Z7" s="39">
        <v>108.85</v>
      </c>
      <c r="AA7" s="39">
        <v>124.23</v>
      </c>
      <c r="AB7" s="39">
        <v>143.11000000000001</v>
      </c>
      <c r="AC7" s="39">
        <v>75.09</v>
      </c>
      <c r="AD7" s="39">
        <v>75.34</v>
      </c>
      <c r="AE7" s="39">
        <v>76.650000000000006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1228.58</v>
      </c>
      <c r="BK7" s="39">
        <v>1280.18</v>
      </c>
      <c r="BL7" s="39">
        <v>1346.23</v>
      </c>
      <c r="BM7" s="39">
        <v>1061.58</v>
      </c>
      <c r="BN7" s="39">
        <v>1007.7</v>
      </c>
      <c r="BO7" s="39">
        <v>1074.1400000000001</v>
      </c>
      <c r="BP7" s="39">
        <v>89.64</v>
      </c>
      <c r="BQ7" s="39">
        <v>94.72</v>
      </c>
      <c r="BR7" s="39">
        <v>81.8</v>
      </c>
      <c r="BS7" s="39">
        <v>98.99</v>
      </c>
      <c r="BT7" s="39">
        <v>100.69</v>
      </c>
      <c r="BU7" s="39">
        <v>53.81</v>
      </c>
      <c r="BV7" s="39">
        <v>53.62</v>
      </c>
      <c r="BW7" s="39">
        <v>53.41</v>
      </c>
      <c r="BX7" s="39">
        <v>58.52</v>
      </c>
      <c r="BY7" s="39">
        <v>59.22</v>
      </c>
      <c r="BZ7" s="39">
        <v>54.36</v>
      </c>
      <c r="CA7" s="39">
        <v>97.23</v>
      </c>
      <c r="CB7" s="39">
        <v>92.99</v>
      </c>
      <c r="CC7" s="39">
        <v>111.21</v>
      </c>
      <c r="CD7" s="39">
        <v>98.91</v>
      </c>
      <c r="CE7" s="39">
        <v>107.88</v>
      </c>
      <c r="CF7" s="39">
        <v>284.64999999999998</v>
      </c>
      <c r="CG7" s="39">
        <v>287.7</v>
      </c>
      <c r="CH7" s="39">
        <v>277.39999999999998</v>
      </c>
      <c r="CI7" s="39">
        <v>296.3</v>
      </c>
      <c r="CJ7" s="39">
        <v>292.89999999999998</v>
      </c>
      <c r="CK7" s="39">
        <v>296.39999999999998</v>
      </c>
      <c r="CL7" s="39">
        <v>48.6</v>
      </c>
      <c r="CM7" s="39">
        <v>48.23</v>
      </c>
      <c r="CN7" s="39">
        <v>48.82</v>
      </c>
      <c r="CO7" s="39">
        <v>58.68</v>
      </c>
      <c r="CP7" s="39">
        <v>57.99</v>
      </c>
      <c r="CQ7" s="39">
        <v>58.96</v>
      </c>
      <c r="CR7" s="39">
        <v>58.1</v>
      </c>
      <c r="CS7" s="39">
        <v>56.19</v>
      </c>
      <c r="CT7" s="39">
        <v>57.3</v>
      </c>
      <c r="CU7" s="39">
        <v>56.76</v>
      </c>
      <c r="CV7" s="39">
        <v>55.95</v>
      </c>
      <c r="CW7" s="39">
        <v>83</v>
      </c>
      <c r="CX7" s="39">
        <v>83</v>
      </c>
      <c r="CY7" s="39">
        <v>83</v>
      </c>
      <c r="CZ7" s="39">
        <v>70</v>
      </c>
      <c r="DA7" s="39">
        <v>68.7</v>
      </c>
      <c r="DB7" s="39">
        <v>76.58</v>
      </c>
      <c r="DC7" s="39">
        <v>76.69</v>
      </c>
      <c r="DD7" s="39">
        <v>77.180000000000007</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7.0000000000000007E-2</v>
      </c>
      <c r="EH7" s="39">
        <v>0.2</v>
      </c>
      <c r="EI7" s="39">
        <v>0.98</v>
      </c>
      <c r="EJ7" s="39">
        <v>0.76</v>
      </c>
      <c r="EK7" s="39">
        <v>0.8</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2020-02-26T04:29:41Z</cp:lastPrinted>
  <dcterms:created xsi:type="dcterms:W3CDTF">2019-12-05T04:40:29Z</dcterms:created>
  <dcterms:modified xsi:type="dcterms:W3CDTF">2020-03-04T02:13:14Z</dcterms:modified>
  <cp:category/>
</cp:coreProperties>
</file>