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F78B64BC-5AED-4160-860F-21FDB8DD6B31}" xr6:coauthVersionLast="45" xr6:coauthVersionMax="45" xr10:uidLastSave="{00000000-0000-0000-0000-000000000000}"/>
  <workbookProtection workbookAlgorithmName="SHA-512" workbookHashValue="ZTcAWbrz5nZZ0f9U5Pp2YuqrxpbxPLE2SPiH9aSJiWc0d3fVpGIB3mwNEEByBfRy+LBx9SJz4q54+GmbWbyIXw==" workbookSaltValue="5L+ErP3+u00WRm1GZwCpz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<sst xmlns="http://schemas.openxmlformats.org/spreadsheetml/2006/main" count="228" uniqueCount="112">
  <si>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</si>
  <si>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</si>
  <si>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</si>
  <si>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</si>
  <si>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</si>
  <si>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</si>
  <si>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</si>
  <si>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</si>
  <si>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</si>
  <si>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</si>
  <si>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</si>
  <si>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</si>
  <si>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</si>
  <si>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</si>
  <si>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</si>
  <si>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</si>
  <si>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</si>
  <si>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</si>
  <si>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</si>
  <si>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</si>
  <si>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</si>
  <si>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</si>
  <si>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</si>
  <si>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</si>
  <si>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</si>
  <si>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</si>
  <si>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</si>
  <si>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</si>
  <si>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</si>
  <si>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</si>
  <si>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</si>
  <si>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</si>
  <si>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</si>
  <si>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</si>
  <si>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</si>
  <si>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</si>
  <si>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</si>
  <si>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</si>
  <si>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</si>
  <si>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</si>
  <si>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</si>
  <si>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</si>
  <si>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</si>
  <si>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</si>
  <si>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</si>
  <si>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</si>
  <si>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</si>
  <si>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</si>
  <si>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</si>
  <si>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</si>
  <si>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</si>
  <si>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</si>
  <si>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</si>
  <si>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</si>
  <si>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</si>
  <si>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</si>
  <si>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</si>
  <si>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</si>
  <si>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</si>
  <si>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</si>
  <si>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</si>
  <si>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</si>
  <si>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</si>
  <si>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</si>
  <si>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</si>
  <si>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</si>
  <si>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</si>
  <si>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</si>
  <si>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</si>
  <si>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</si>
  <si>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</si>
  <si>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</si>
  <si>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</si>
  <si>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</si>
  <si>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</si>
  <si>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</si>
  <si>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</si>
  <si>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</si>
  <si>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</si>
  <si>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</si>
  <si>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</si>
  <si>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</si>
  <si>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</si>
  <si>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</si>
  <si>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</si>
  <si>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</si>
  <si>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</si>
  <si>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</si>
  <si>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</si>
  <si>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</si>
  <si>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</si>
  <si>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</si>
  <si>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</si>
  <si>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</si>
  <si>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</si>
  <si>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</si>
  <si>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</si>
  <si>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</si>
  <si>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</si>
  <si>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</si>
  <si>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</si>
  <si>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</si>
  <si>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</si>
  <si>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</si>
  <si>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</si>
  <si>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</si>
  <si>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</si>
  <si>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</si>
  <si>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</si>
  <si>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現状、老朽化対策が必要な状況ではありません。</t>
    <rPh sb="1" eb="3">
      <t>ゲンジョウ</t>
    </rPh>
    <rPh sb="4" eb="7">
      <t>ロウキュウカ</t>
    </rPh>
    <rPh sb="7" eb="9">
      <t>タイサク</t>
    </rPh>
    <rPh sb="10" eb="12">
      <t>ヒツヨウ</t>
    </rPh>
    <rPh sb="13" eb="15">
      <t>ジョウキョウ</t>
    </rPh>
    <phoneticPr fontId="4"/>
  </si>
  <si>
    <t>　平成14年度の供用開始以降、耐用年数を超えた施設や管渠はなく、更新等が必要な状況ではありません。
　しかしながら、経営に関しては赤字が続いており経営改善に向けた取組が課題となっております。
　そのため、平成29年度に施設の更新時期等を把握し、計画的な更新工事が行えるようにストックマネジメントを作成しました。
　また、令和2年度には経営戦略の策定を予定しており、より中長期的な計画をもとに事業を行っていきます。</t>
    <rPh sb="1" eb="3">
      <t>ヘイセイ</t>
    </rPh>
    <rPh sb="5" eb="6">
      <t>ネン</t>
    </rPh>
    <rPh sb="6" eb="7">
      <t>ド</t>
    </rPh>
    <rPh sb="8" eb="10">
      <t>キョウヨウ</t>
    </rPh>
    <rPh sb="10" eb="12">
      <t>カイシ</t>
    </rPh>
    <rPh sb="12" eb="14">
      <t>イコウ</t>
    </rPh>
    <rPh sb="15" eb="17">
      <t>タイヨウ</t>
    </rPh>
    <rPh sb="17" eb="19">
      <t>ネンスウ</t>
    </rPh>
    <rPh sb="20" eb="21">
      <t>コ</t>
    </rPh>
    <rPh sb="23" eb="25">
      <t>シセツ</t>
    </rPh>
    <rPh sb="26" eb="27">
      <t>カン</t>
    </rPh>
    <rPh sb="27" eb="28">
      <t>キョ</t>
    </rPh>
    <rPh sb="32" eb="34">
      <t>コウシン</t>
    </rPh>
    <rPh sb="34" eb="35">
      <t>トウ</t>
    </rPh>
    <rPh sb="36" eb="38">
      <t>ヒツヨウ</t>
    </rPh>
    <rPh sb="39" eb="41">
      <t>ジョウキョウ</t>
    </rPh>
    <rPh sb="58" eb="60">
      <t>ケイエイ</t>
    </rPh>
    <rPh sb="61" eb="62">
      <t>カン</t>
    </rPh>
    <rPh sb="65" eb="67">
      <t>アカジ</t>
    </rPh>
    <rPh sb="68" eb="69">
      <t>ツヅ</t>
    </rPh>
    <rPh sb="73" eb="75">
      <t>ケイエイ</t>
    </rPh>
    <rPh sb="75" eb="77">
      <t>カイゼン</t>
    </rPh>
    <rPh sb="78" eb="79">
      <t>ム</t>
    </rPh>
    <rPh sb="81" eb="83">
      <t>トリクミ</t>
    </rPh>
    <rPh sb="84" eb="86">
      <t>カダイ</t>
    </rPh>
    <rPh sb="102" eb="104">
      <t>ヘイセイ</t>
    </rPh>
    <rPh sb="106" eb="107">
      <t>ネン</t>
    </rPh>
    <rPh sb="107" eb="108">
      <t>ド</t>
    </rPh>
    <rPh sb="148" eb="150">
      <t>サクセイ</t>
    </rPh>
    <rPh sb="160" eb="161">
      <t>レイ</t>
    </rPh>
    <rPh sb="161" eb="162">
      <t>ワ</t>
    </rPh>
    <rPh sb="163" eb="165">
      <t>ネンド</t>
    </rPh>
    <rPh sb="167" eb="169">
      <t>ケイエイ</t>
    </rPh>
    <rPh sb="169" eb="171">
      <t>センリャク</t>
    </rPh>
    <rPh sb="172" eb="174">
      <t>サクテイ</t>
    </rPh>
    <rPh sb="175" eb="177">
      <t>ヨテイ</t>
    </rPh>
    <rPh sb="184" eb="185">
      <t>チュウ</t>
    </rPh>
    <rPh sb="185" eb="188">
      <t>チョウキテキ</t>
    </rPh>
    <rPh sb="189" eb="191">
      <t>ケイカク</t>
    </rPh>
    <rPh sb="195" eb="197">
      <t>ジギョウ</t>
    </rPh>
    <rPh sb="198" eb="199">
      <t>オコナ</t>
    </rPh>
    <phoneticPr fontId="4"/>
  </si>
  <si>
    <t>　①収益的収支比率は100％を下回っており、経営の健全性が確保されていません。
　また、⑤経費回収率の指標が100％を下回っていることからも分かるように、経費の多くを一般会計からの繰入金に頼っているのが現状です。
　現在、前処理施設（し尿・浄化槽汚泥）を建設しており、完成後は処理料収入による経営の改善を見込んでおりますが、下水道接続の推進及び料金値上げ等、様々な対策について計画を進める必要があります。
　④企業債残高対事業規模比率は類似団体と比較して低い水準にあり、適正な規模であると考えられます。
　⑥汚水処理原価は類似団体と比べて低い水準にあり、適正な規模であると考えられます。
　⑦施設使用率及び⑧水洗化率については、下水道への接続、水洗化推進に取り組むことで改善を図っていく必要があります。</t>
    <rPh sb="2" eb="4">
      <t>シュウエキ</t>
    </rPh>
    <rPh sb="4" eb="5">
      <t>テキ</t>
    </rPh>
    <rPh sb="5" eb="7">
      <t>シュウシ</t>
    </rPh>
    <rPh sb="7" eb="9">
      <t>ヒリツ</t>
    </rPh>
    <rPh sb="15" eb="17">
      <t>シタマワ</t>
    </rPh>
    <rPh sb="22" eb="24">
      <t>ケイエイ</t>
    </rPh>
    <rPh sb="25" eb="27">
      <t>ケンゼン</t>
    </rPh>
    <rPh sb="27" eb="28">
      <t>セイ</t>
    </rPh>
    <rPh sb="29" eb="31">
      <t>カクホ</t>
    </rPh>
    <rPh sb="45" eb="47">
      <t>ケイヒ</t>
    </rPh>
    <rPh sb="47" eb="49">
      <t>カイシュウ</t>
    </rPh>
    <rPh sb="49" eb="50">
      <t>リツ</t>
    </rPh>
    <rPh sb="51" eb="53">
      <t>シヒョウ</t>
    </rPh>
    <rPh sb="59" eb="61">
      <t>シタマワ</t>
    </rPh>
    <rPh sb="70" eb="71">
      <t>ワ</t>
    </rPh>
    <rPh sb="77" eb="79">
      <t>ケイヒ</t>
    </rPh>
    <rPh sb="80" eb="81">
      <t>オオ</t>
    </rPh>
    <rPh sb="83" eb="85">
      <t>イッパン</t>
    </rPh>
    <rPh sb="85" eb="87">
      <t>カイケイ</t>
    </rPh>
    <rPh sb="90" eb="92">
      <t>クリイレ</t>
    </rPh>
    <rPh sb="92" eb="93">
      <t>キン</t>
    </rPh>
    <rPh sb="94" eb="95">
      <t>タヨ</t>
    </rPh>
    <rPh sb="101" eb="103">
      <t>ゲンジョウ</t>
    </rPh>
    <rPh sb="108" eb="110">
      <t>ゲンザイ</t>
    </rPh>
    <rPh sb="111" eb="114">
      <t>マエショリ</t>
    </rPh>
    <rPh sb="114" eb="116">
      <t>シセツ</t>
    </rPh>
    <rPh sb="118" eb="119">
      <t>ニョウ</t>
    </rPh>
    <rPh sb="120" eb="123">
      <t>ジョウカソウ</t>
    </rPh>
    <rPh sb="123" eb="125">
      <t>オデイ</t>
    </rPh>
    <rPh sb="127" eb="129">
      <t>ケンセツ</t>
    </rPh>
    <rPh sb="134" eb="136">
      <t>カンセイ</t>
    </rPh>
    <rPh sb="136" eb="137">
      <t>ゴ</t>
    </rPh>
    <rPh sb="138" eb="140">
      <t>ショリ</t>
    </rPh>
    <rPh sb="140" eb="141">
      <t>リョウ</t>
    </rPh>
    <rPh sb="141" eb="143">
      <t>シュウニュウ</t>
    </rPh>
    <rPh sb="146" eb="148">
      <t>ケイエイ</t>
    </rPh>
    <rPh sb="149" eb="151">
      <t>カイゼン</t>
    </rPh>
    <rPh sb="152" eb="154">
      <t>ミコ</t>
    </rPh>
    <rPh sb="162" eb="165">
      <t>ゲスイドウ</t>
    </rPh>
    <rPh sb="165" eb="167">
      <t>セツゾク</t>
    </rPh>
    <rPh sb="168" eb="170">
      <t>スイシン</t>
    </rPh>
    <rPh sb="170" eb="171">
      <t>オヨ</t>
    </rPh>
    <rPh sb="172" eb="174">
      <t>リョウキン</t>
    </rPh>
    <rPh sb="174" eb="176">
      <t>ネア</t>
    </rPh>
    <rPh sb="177" eb="178">
      <t>トウ</t>
    </rPh>
    <rPh sb="179" eb="181">
      <t>サマザマ</t>
    </rPh>
    <rPh sb="182" eb="184">
      <t>タイサク</t>
    </rPh>
    <rPh sb="188" eb="190">
      <t>ケイカク</t>
    </rPh>
    <rPh sb="191" eb="192">
      <t>スス</t>
    </rPh>
    <rPh sb="194" eb="196">
      <t>ヒツヨウ</t>
    </rPh>
    <rPh sb="205" eb="207">
      <t>キギョウ</t>
    </rPh>
    <rPh sb="207" eb="208">
      <t>サイ</t>
    </rPh>
    <rPh sb="208" eb="210">
      <t>ザンダカ</t>
    </rPh>
    <rPh sb="210" eb="211">
      <t>タイ</t>
    </rPh>
    <rPh sb="211" eb="213">
      <t>ジギョウ</t>
    </rPh>
    <rPh sb="213" eb="215">
      <t>キボ</t>
    </rPh>
    <rPh sb="215" eb="217">
      <t>ヒリツ</t>
    </rPh>
    <rPh sb="218" eb="220">
      <t>ルイジ</t>
    </rPh>
    <rPh sb="220" eb="222">
      <t>ダンタイ</t>
    </rPh>
    <rPh sb="223" eb="225">
      <t>ヒカク</t>
    </rPh>
    <rPh sb="235" eb="237">
      <t>テキセイ</t>
    </rPh>
    <rPh sb="238" eb="240">
      <t>キボ</t>
    </rPh>
    <rPh sb="244" eb="245">
      <t>カンガ</t>
    </rPh>
    <rPh sb="254" eb="256">
      <t>オスイ</t>
    </rPh>
    <rPh sb="256" eb="258">
      <t>ショリ</t>
    </rPh>
    <rPh sb="258" eb="260">
      <t>ゲンカ</t>
    </rPh>
    <rPh sb="261" eb="263">
      <t>ルイジ</t>
    </rPh>
    <rPh sb="263" eb="265">
      <t>ダンタイ</t>
    </rPh>
    <rPh sb="266" eb="267">
      <t>クラ</t>
    </rPh>
    <rPh sb="269" eb="270">
      <t>ヒク</t>
    </rPh>
    <rPh sb="271" eb="273">
      <t>スイジュン</t>
    </rPh>
    <rPh sb="277" eb="279">
      <t>テキセイ</t>
    </rPh>
    <rPh sb="280" eb="282">
      <t>キボ</t>
    </rPh>
    <rPh sb="286" eb="287">
      <t>カンガ</t>
    </rPh>
    <rPh sb="296" eb="298">
      <t>シセツ</t>
    </rPh>
    <rPh sb="298" eb="300">
      <t>シヨウ</t>
    </rPh>
    <rPh sb="300" eb="301">
      <t>リツ</t>
    </rPh>
    <rPh sb="301" eb="302">
      <t>オヨ</t>
    </rPh>
    <rPh sb="304" eb="307">
      <t>スイセンカ</t>
    </rPh>
    <rPh sb="307" eb="308">
      <t>リツ</t>
    </rPh>
    <rPh sb="314" eb="317">
      <t>ゲスイドウ</t>
    </rPh>
    <rPh sb="319" eb="321">
      <t>セツゾク</t>
    </rPh>
    <rPh sb="322" eb="325">
      <t>スイセンカ</t>
    </rPh>
    <rPh sb="325" eb="327">
      <t>スイシン</t>
    </rPh>
    <rPh sb="328" eb="329">
      <t>ト</t>
    </rPh>
    <rPh sb="330" eb="331">
      <t>ク</t>
    </rPh>
    <rPh sb="335" eb="337">
      <t>カイゼン</t>
    </rPh>
    <rPh sb="338" eb="339">
      <t>ハカ</t>
    </rPh>
    <rPh sb="343" eb="3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</si>
</sst>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1.0900000000000001</c:v>
                </c:pt>
                <c:pt idx="1">
                  <c:v>0</c:v>
                </c:pt>
                <c:pt idx="2">
                  <c:v>0</c:v>
                </c:pt>
                <c:pt idx="3">
                  <c:v>0</c:v>
                </c:pt>
                <c:pt idx="4">
                  <c:v>0</c:v>
                </c:pt>
              </c:numCache>
            </c:numRef>
          </c:val>
          <c:extLst>
            <c:ext xmlns:c16="http://schemas.microsoft.com/office/drawing/2014/chart" uri="{C3380CC4-5D6E-409C-BE32-E72D297353CC}">
              <c16:uniqueId val="{00000000-D3EE-49E5-9BB3-306D6A8021B9}"/>
            </c:ext>
          </c:extLst>
        </c:ser>
        <c:dLbls>
          <c:showLegendKey val="0"/>
          <c:showVal val="0"/>
          <c:showCatName val="0"/>
          <c:showSerName val="0"/>
          <c:showPercent val="0"/>
          <c:showBubbleSize val="0"/>
        </c:dLbls>
        <c:gapWidth val="150"/>
        <c:axId val="239742936"/>
        <c:axId val="23974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0.15</c:v>
                </c:pt>
                <c:pt idx="3">
                  <c:v>0.16</c:v>
                </c:pt>
                <c:pt idx="4">
                  <c:v>0.13</c:v>
                </c:pt>
              </c:numCache>
            </c:numRef>
          </c:val>
          <c:smooth val="0"/>
          <c:extLst>
            <c:ext xmlns:c16="http://schemas.microsoft.com/office/drawing/2014/chart" uri="{C3380CC4-5D6E-409C-BE32-E72D297353CC}">
              <c16:uniqueId val="{00000001-D3EE-49E5-9BB3-306D6A8021B9}"/>
            </c:ext>
          </c:extLst>
        </c:ser>
        <c:dLbls>
          <c:showLegendKey val="0"/>
          <c:showVal val="0"/>
          <c:showCatName val="0"/>
          <c:showSerName val="0"/>
          <c:showPercent val="0"/>
          <c:showBubbleSize val="0"/>
        </c:dLbls>
        <c:marker val="1"/>
        <c:smooth val="0"/>
        <c:axId val="239742936"/>
        <c:axId val="239743320"/>
      </c:lineChart>
      <c:dateAx>
        <c:axId val="239742936"/>
        <c:scaling>
          <c:orientation val="minMax"/>
        </c:scaling>
        <c:delete val="1"/>
        <c:axPos val="b"/>
        <c:numFmt formatCode="ge" sourceLinked="1"/>
        <c:majorTickMark val="none"/>
        <c:minorTickMark val="none"/>
        <c:tickLblPos val="none"/>
        <c:crossAx val="239743320"/>
        <c:crosses val="autoZero"/>
        <c:auto val="1"/>
        <c:lblOffset val="100"/>
        <c:baseTimeUnit val="years"/>
      </c:dateAx>
      <c:valAx>
        <c:axId val="23974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4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36.840000000000003</c:v>
                </c:pt>
                <c:pt idx="1">
                  <c:v>37.11</c:v>
                </c:pt>
                <c:pt idx="2">
                  <c:v>37.93</c:v>
                </c:pt>
                <c:pt idx="3">
                  <c:v>37.950000000000003</c:v>
                </c:pt>
                <c:pt idx="4">
                  <c:v>37.18</c:v>
                </c:pt>
              </c:numCache>
            </c:numRef>
          </c:val>
          <c:extLst>
            <c:ext xmlns:c16="http://schemas.microsoft.com/office/drawing/2014/chart" uri="{C3380CC4-5D6E-409C-BE32-E72D297353CC}">
              <c16:uniqueId val="{00000000-795A-420A-AB97-FCA63F0AB46A}"/>
            </c:ext>
          </c:extLst>
        </c:ser>
        <c:dLbls>
          <c:showLegendKey val="0"/>
          <c:showVal val="0"/>
          <c:showCatName val="0"/>
          <c:showSerName val="0"/>
          <c:showPercent val="0"/>
          <c:showBubbleSize val="0"/>
        </c:dLbls>
        <c:gapWidth val="150"/>
        <c:axId val="241070656"/>
        <c:axId val="24107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53.51</c:v>
                </c:pt>
                <c:pt idx="3">
                  <c:v>53.5</c:v>
                </c:pt>
                <c:pt idx="4">
                  <c:v>52.58</c:v>
                </c:pt>
              </c:numCache>
            </c:numRef>
          </c:val>
          <c:smooth val="0"/>
          <c:extLst>
            <c:ext xmlns:c16="http://schemas.microsoft.com/office/drawing/2014/chart" uri="{C3380CC4-5D6E-409C-BE32-E72D297353CC}">
              <c16:uniqueId val="{00000001-795A-420A-AB97-FCA63F0AB46A}"/>
            </c:ext>
          </c:extLst>
        </c:ser>
        <c:dLbls>
          <c:showLegendKey val="0"/>
          <c:showVal val="0"/>
          <c:showCatName val="0"/>
          <c:showSerName val="0"/>
          <c:showPercent val="0"/>
          <c:showBubbleSize val="0"/>
        </c:dLbls>
        <c:marker val="1"/>
        <c:smooth val="0"/>
        <c:axId val="241070656"/>
        <c:axId val="241071048"/>
      </c:lineChart>
      <c:dateAx>
        <c:axId val="241070656"/>
        <c:scaling>
          <c:orientation val="minMax"/>
        </c:scaling>
        <c:delete val="1"/>
        <c:axPos val="b"/>
        <c:numFmt formatCode="ge" sourceLinked="1"/>
        <c:majorTickMark val="none"/>
        <c:minorTickMark val="none"/>
        <c:tickLblPos val="none"/>
        <c:crossAx val="241071048"/>
        <c:crosses val="autoZero"/>
        <c:auto val="1"/>
        <c:lblOffset val="100"/>
        <c:baseTimeUnit val="years"/>
      </c:dateAx>
      <c:valAx>
        <c:axId val="24107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68.150000000000006</c:v>
                </c:pt>
                <c:pt idx="1">
                  <c:v>71.38</c:v>
                </c:pt>
                <c:pt idx="2">
                  <c:v>72.53</c:v>
                </c:pt>
                <c:pt idx="3">
                  <c:v>74.290000000000006</c:v>
                </c:pt>
                <c:pt idx="4">
                  <c:v>75.98</c:v>
                </c:pt>
              </c:numCache>
            </c:numRef>
          </c:val>
          <c:extLst>
            <c:ext xmlns:c16="http://schemas.microsoft.com/office/drawing/2014/chart" uri="{C3380CC4-5D6E-409C-BE32-E72D297353CC}">
              <c16:uniqueId val="{00000000-4048-4DBF-9F3A-27CBA59CEEFB}"/>
            </c:ext>
          </c:extLst>
        </c:ser>
        <c:dLbls>
          <c:showLegendKey val="0"/>
          <c:showVal val="0"/>
          <c:showCatName val="0"/>
          <c:showSerName val="0"/>
          <c:showPercent val="0"/>
          <c:showBubbleSize val="0"/>
        </c:dLbls>
        <c:gapWidth val="150"/>
        <c:axId val="241072224"/>
        <c:axId val="24107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83.91</c:v>
                </c:pt>
                <c:pt idx="3">
                  <c:v>83.51</c:v>
                </c:pt>
                <c:pt idx="4">
                  <c:v>83.02</c:v>
                </c:pt>
              </c:numCache>
            </c:numRef>
          </c:val>
          <c:smooth val="0"/>
          <c:extLst>
            <c:ext xmlns:c16="http://schemas.microsoft.com/office/drawing/2014/chart" uri="{C3380CC4-5D6E-409C-BE32-E72D297353CC}">
              <c16:uniqueId val="{00000001-4048-4DBF-9F3A-27CBA59CEEFB}"/>
            </c:ext>
          </c:extLst>
        </c:ser>
        <c:dLbls>
          <c:showLegendKey val="0"/>
          <c:showVal val="0"/>
          <c:showCatName val="0"/>
          <c:showSerName val="0"/>
          <c:showPercent val="0"/>
          <c:showBubbleSize val="0"/>
        </c:dLbls>
        <c:marker val="1"/>
        <c:smooth val="0"/>
        <c:axId val="241072224"/>
        <c:axId val="241072616"/>
      </c:lineChart>
      <c:dateAx>
        <c:axId val="241072224"/>
        <c:scaling>
          <c:orientation val="minMax"/>
        </c:scaling>
        <c:delete val="1"/>
        <c:axPos val="b"/>
        <c:numFmt formatCode="ge" sourceLinked="1"/>
        <c:majorTickMark val="none"/>
        <c:minorTickMark val="none"/>
        <c:tickLblPos val="none"/>
        <c:crossAx val="241072616"/>
        <c:crosses val="autoZero"/>
        <c:auto val="1"/>
        <c:lblOffset val="100"/>
        <c:baseTimeUnit val="years"/>
      </c:dateAx>
      <c:valAx>
        <c:axId val="24107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98.35</c:v>
                </c:pt>
                <c:pt idx="1">
                  <c:v>99.49</c:v>
                </c:pt>
                <c:pt idx="2">
                  <c:v>94.12</c:v>
                </c:pt>
                <c:pt idx="3">
                  <c:v>85.83</c:v>
                </c:pt>
                <c:pt idx="4">
                  <c:v>81.72</c:v>
                </c:pt>
              </c:numCache>
            </c:numRef>
          </c:val>
          <c:extLst>
            <c:ext xmlns:c16="http://schemas.microsoft.com/office/drawing/2014/chart" uri="{C3380CC4-5D6E-409C-BE32-E72D297353CC}">
              <c16:uniqueId val="{00000000-02FD-4A62-8062-FB649B82A3FA}"/>
            </c:ext>
          </c:extLst>
        </c:ser>
        <c:dLbls>
          <c:showLegendKey val="0"/>
          <c:showVal val="0"/>
          <c:showCatName val="0"/>
          <c:showSerName val="0"/>
          <c:showPercent val="0"/>
          <c:showBubbleSize val="0"/>
        </c:dLbls>
        <c:gapWidth val="150"/>
        <c:axId val="240368656"/>
        <c:axId val="24037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D-4A62-8062-FB649B82A3FA}"/>
            </c:ext>
          </c:extLst>
        </c:ser>
        <c:dLbls>
          <c:showLegendKey val="0"/>
          <c:showVal val="0"/>
          <c:showCatName val="0"/>
          <c:showSerName val="0"/>
          <c:showPercent val="0"/>
          <c:showBubbleSize val="0"/>
        </c:dLbls>
        <c:marker val="1"/>
        <c:smooth val="0"/>
        <c:axId val="240368656"/>
        <c:axId val="240377232"/>
      </c:lineChart>
      <c:dateAx>
        <c:axId val="240368656"/>
        <c:scaling>
          <c:orientation val="minMax"/>
        </c:scaling>
        <c:delete val="1"/>
        <c:axPos val="b"/>
        <c:numFmt formatCode="ge" sourceLinked="1"/>
        <c:majorTickMark val="none"/>
        <c:minorTickMark val="none"/>
        <c:tickLblPos val="none"/>
        <c:crossAx val="240377232"/>
        <c:crosses val="autoZero"/>
        <c:auto val="1"/>
        <c:lblOffset val="100"/>
        <c:baseTimeUnit val="years"/>
      </c:dateAx>
      <c:valAx>
        <c:axId val="24037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8-413A-ACC6-635865DB0DD9}"/>
            </c:ext>
          </c:extLst>
        </c:ser>
        <c:dLbls>
          <c:showLegendKey val="0"/>
          <c:showVal val="0"/>
          <c:showCatName val="0"/>
          <c:showSerName val="0"/>
          <c:showPercent val="0"/>
          <c:showBubbleSize val="0"/>
        </c:dLbls>
        <c:gapWidth val="150"/>
        <c:axId val="240477848"/>
        <c:axId val="24047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8-413A-ACC6-635865DB0DD9}"/>
            </c:ext>
          </c:extLst>
        </c:ser>
        <c:dLbls>
          <c:showLegendKey val="0"/>
          <c:showVal val="0"/>
          <c:showCatName val="0"/>
          <c:showSerName val="0"/>
          <c:showPercent val="0"/>
          <c:showBubbleSize val="0"/>
        </c:dLbls>
        <c:marker val="1"/>
        <c:smooth val="0"/>
        <c:axId val="240477848"/>
        <c:axId val="240478232"/>
      </c:lineChart>
      <c:dateAx>
        <c:axId val="240477848"/>
        <c:scaling>
          <c:orientation val="minMax"/>
        </c:scaling>
        <c:delete val="1"/>
        <c:axPos val="b"/>
        <c:numFmt formatCode="ge" sourceLinked="1"/>
        <c:majorTickMark val="none"/>
        <c:minorTickMark val="none"/>
        <c:tickLblPos val="none"/>
        <c:crossAx val="240478232"/>
        <c:crosses val="autoZero"/>
        <c:auto val="1"/>
        <c:lblOffset val="100"/>
        <c:baseTimeUnit val="years"/>
      </c:dateAx>
      <c:valAx>
        <c:axId val="24047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64-4A53-87AE-6237486E0EE5}"/>
            </c:ext>
          </c:extLst>
        </c:ser>
        <c:dLbls>
          <c:showLegendKey val="0"/>
          <c:showVal val="0"/>
          <c:showCatName val="0"/>
          <c:showSerName val="0"/>
          <c:showPercent val="0"/>
          <c:showBubbleSize val="0"/>
        </c:dLbls>
        <c:gapWidth val="150"/>
        <c:axId val="240517416"/>
        <c:axId val="24051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64-4A53-87AE-6237486E0EE5}"/>
            </c:ext>
          </c:extLst>
        </c:ser>
        <c:dLbls>
          <c:showLegendKey val="0"/>
          <c:showVal val="0"/>
          <c:showCatName val="0"/>
          <c:showSerName val="0"/>
          <c:showPercent val="0"/>
          <c:showBubbleSize val="0"/>
        </c:dLbls>
        <c:marker val="1"/>
        <c:smooth val="0"/>
        <c:axId val="240517416"/>
        <c:axId val="240517800"/>
      </c:lineChart>
      <c:dateAx>
        <c:axId val="240517416"/>
        <c:scaling>
          <c:orientation val="minMax"/>
        </c:scaling>
        <c:delete val="1"/>
        <c:axPos val="b"/>
        <c:numFmt formatCode="ge" sourceLinked="1"/>
        <c:majorTickMark val="none"/>
        <c:minorTickMark val="none"/>
        <c:tickLblPos val="none"/>
        <c:crossAx val="240517800"/>
        <c:crosses val="autoZero"/>
        <c:auto val="1"/>
        <c:lblOffset val="100"/>
        <c:baseTimeUnit val="years"/>
      </c:dateAx>
      <c:valAx>
        <c:axId val="24051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1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6-46D9-841E-47CADE8AB0C4}"/>
            </c:ext>
          </c:extLst>
        </c:ser>
        <c:dLbls>
          <c:showLegendKey val="0"/>
          <c:showVal val="0"/>
          <c:showCatName val="0"/>
          <c:showSerName val="0"/>
          <c:showPercent val="0"/>
          <c:showBubbleSize val="0"/>
        </c:dLbls>
        <c:gapWidth val="150"/>
        <c:axId val="240518992"/>
        <c:axId val="2405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6-46D9-841E-47CADE8AB0C4}"/>
            </c:ext>
          </c:extLst>
        </c:ser>
        <c:dLbls>
          <c:showLegendKey val="0"/>
          <c:showVal val="0"/>
          <c:showCatName val="0"/>
          <c:showSerName val="0"/>
          <c:showPercent val="0"/>
          <c:showBubbleSize val="0"/>
        </c:dLbls>
        <c:marker val="1"/>
        <c:smooth val="0"/>
        <c:axId val="240518992"/>
        <c:axId val="240519384"/>
      </c:lineChart>
      <c:dateAx>
        <c:axId val="240518992"/>
        <c:scaling>
          <c:orientation val="minMax"/>
        </c:scaling>
        <c:delete val="1"/>
        <c:axPos val="b"/>
        <c:numFmt formatCode="ge" sourceLinked="1"/>
        <c:majorTickMark val="none"/>
        <c:minorTickMark val="none"/>
        <c:tickLblPos val="none"/>
        <c:crossAx val="240519384"/>
        <c:crosses val="autoZero"/>
        <c:auto val="1"/>
        <c:lblOffset val="100"/>
        <c:baseTimeUnit val="years"/>
      </c:dateAx>
      <c:valAx>
        <c:axId val="24051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1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A7-46F2-BA19-0EDDC28181D7}"/>
            </c:ext>
          </c:extLst>
        </c:ser>
        <c:dLbls>
          <c:showLegendKey val="0"/>
          <c:showVal val="0"/>
          <c:showCatName val="0"/>
          <c:showSerName val="0"/>
          <c:showPercent val="0"/>
          <c:showBubbleSize val="0"/>
        </c:dLbls>
        <c:gapWidth val="150"/>
        <c:axId val="240520560"/>
        <c:axId val="24052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A7-46F2-BA19-0EDDC28181D7}"/>
            </c:ext>
          </c:extLst>
        </c:ser>
        <c:dLbls>
          <c:showLegendKey val="0"/>
          <c:showVal val="0"/>
          <c:showCatName val="0"/>
          <c:showSerName val="0"/>
          <c:showPercent val="0"/>
          <c:showBubbleSize val="0"/>
        </c:dLbls>
        <c:marker val="1"/>
        <c:smooth val="0"/>
        <c:axId val="240520560"/>
        <c:axId val="240520952"/>
      </c:lineChart>
      <c:dateAx>
        <c:axId val="240520560"/>
        <c:scaling>
          <c:orientation val="minMax"/>
        </c:scaling>
        <c:delete val="1"/>
        <c:axPos val="b"/>
        <c:numFmt formatCode="ge" sourceLinked="1"/>
        <c:majorTickMark val="none"/>
        <c:minorTickMark val="none"/>
        <c:tickLblPos val="none"/>
        <c:crossAx val="240520952"/>
        <c:crosses val="autoZero"/>
        <c:auto val="1"/>
        <c:lblOffset val="100"/>
        <c:baseTimeUnit val="years"/>
      </c:dateAx>
      <c:valAx>
        <c:axId val="24052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2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170.75</c:v>
                </c:pt>
                <c:pt idx="1">
                  <c:v>127.87</c:v>
                </c:pt>
                <c:pt idx="2">
                  <c:v>118.47</c:v>
                </c:pt>
                <c:pt idx="3">
                  <c:v>109.3</c:v>
                </c:pt>
                <c:pt idx="4">
                  <c:v>114.23</c:v>
                </c:pt>
              </c:numCache>
            </c:numRef>
          </c:val>
          <c:extLst>
            <c:ext xmlns:c16="http://schemas.microsoft.com/office/drawing/2014/chart" uri="{C3380CC4-5D6E-409C-BE32-E72D297353CC}">
              <c16:uniqueId val="{00000000-CE27-415C-AF75-22C89FEFDE8A}"/>
            </c:ext>
          </c:extLst>
        </c:ser>
        <c:dLbls>
          <c:showLegendKey val="0"/>
          <c:showVal val="0"/>
          <c:showCatName val="0"/>
          <c:showSerName val="0"/>
          <c:showPercent val="0"/>
          <c:showBubbleSize val="0"/>
        </c:dLbls>
        <c:gapWidth val="150"/>
        <c:axId val="240522128"/>
        <c:axId val="24052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1111.31</c:v>
                </c:pt>
                <c:pt idx="3">
                  <c:v>966.33</c:v>
                </c:pt>
                <c:pt idx="4">
                  <c:v>958.81</c:v>
                </c:pt>
              </c:numCache>
            </c:numRef>
          </c:val>
          <c:smooth val="0"/>
          <c:extLst>
            <c:ext xmlns:c16="http://schemas.microsoft.com/office/drawing/2014/chart" uri="{C3380CC4-5D6E-409C-BE32-E72D297353CC}">
              <c16:uniqueId val="{00000001-CE27-415C-AF75-22C89FEFDE8A}"/>
            </c:ext>
          </c:extLst>
        </c:ser>
        <c:dLbls>
          <c:showLegendKey val="0"/>
          <c:showVal val="0"/>
          <c:showCatName val="0"/>
          <c:showSerName val="0"/>
          <c:showPercent val="0"/>
          <c:showBubbleSize val="0"/>
        </c:dLbls>
        <c:marker val="1"/>
        <c:smooth val="0"/>
        <c:axId val="240522128"/>
        <c:axId val="240522520"/>
      </c:lineChart>
      <c:dateAx>
        <c:axId val="240522128"/>
        <c:scaling>
          <c:orientation val="minMax"/>
        </c:scaling>
        <c:delete val="1"/>
        <c:axPos val="b"/>
        <c:numFmt formatCode="ge" sourceLinked="1"/>
        <c:majorTickMark val="none"/>
        <c:minorTickMark val="none"/>
        <c:tickLblPos val="none"/>
        <c:crossAx val="240522520"/>
        <c:crosses val="autoZero"/>
        <c:auto val="1"/>
        <c:lblOffset val="100"/>
        <c:baseTimeUnit val="years"/>
      </c:dateAx>
      <c:valAx>
        <c:axId val="24052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106.14</c:v>
                </c:pt>
                <c:pt idx="1">
                  <c:v>108.77</c:v>
                </c:pt>
                <c:pt idx="2">
                  <c:v>95.82</c:v>
                </c:pt>
                <c:pt idx="3">
                  <c:v>97.16</c:v>
                </c:pt>
                <c:pt idx="4">
                  <c:v>94.85</c:v>
                </c:pt>
              </c:numCache>
            </c:numRef>
          </c:val>
          <c:extLst>
            <c:ext xmlns:c16="http://schemas.microsoft.com/office/drawing/2014/chart" uri="{C3380CC4-5D6E-409C-BE32-E72D297353CC}">
              <c16:uniqueId val="{00000000-AB3D-429A-9A83-9E40AB54F6F5}"/>
            </c:ext>
          </c:extLst>
        </c:ser>
        <c:dLbls>
          <c:showLegendKey val="0"/>
          <c:showVal val="0"/>
          <c:showCatName val="0"/>
          <c:showSerName val="0"/>
          <c:showPercent val="0"/>
          <c:showBubbleSize val="0"/>
        </c:dLbls>
        <c:gapWidth val="150"/>
        <c:axId val="240523696"/>
        <c:axId val="24052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75.540000000000006</c:v>
                </c:pt>
                <c:pt idx="3">
                  <c:v>81.739999999999995</c:v>
                </c:pt>
                <c:pt idx="4">
                  <c:v>82.88</c:v>
                </c:pt>
              </c:numCache>
            </c:numRef>
          </c:val>
          <c:smooth val="0"/>
          <c:extLst>
            <c:ext xmlns:c16="http://schemas.microsoft.com/office/drawing/2014/chart" uri="{C3380CC4-5D6E-409C-BE32-E72D297353CC}">
              <c16:uniqueId val="{00000001-AB3D-429A-9A83-9E40AB54F6F5}"/>
            </c:ext>
          </c:extLst>
        </c:ser>
        <c:dLbls>
          <c:showLegendKey val="0"/>
          <c:showVal val="0"/>
          <c:showCatName val="0"/>
          <c:showSerName val="0"/>
          <c:showPercent val="0"/>
          <c:showBubbleSize val="0"/>
        </c:dLbls>
        <c:marker val="1"/>
        <c:smooth val="0"/>
        <c:axId val="240523696"/>
        <c:axId val="240524088"/>
      </c:lineChart>
      <c:dateAx>
        <c:axId val="240523696"/>
        <c:scaling>
          <c:orientation val="minMax"/>
        </c:scaling>
        <c:delete val="1"/>
        <c:axPos val="b"/>
        <c:numFmt formatCode="ge" sourceLinked="1"/>
        <c:majorTickMark val="none"/>
        <c:minorTickMark val="none"/>
        <c:tickLblPos val="none"/>
        <c:crossAx val="240524088"/>
        <c:crosses val="autoZero"/>
        <c:auto val="1"/>
        <c:lblOffset val="100"/>
        <c:baseTimeUnit val="years"/>
      </c:dateAx>
      <c:valAx>
        <c:axId val="24052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133.94999999999999</c:v>
                </c:pt>
                <c:pt idx="1">
                  <c:v>132.38999999999999</c:v>
                </c:pt>
                <c:pt idx="2">
                  <c:v>150</c:v>
                </c:pt>
                <c:pt idx="3">
                  <c:v>150</c:v>
                </c:pt>
                <c:pt idx="4">
                  <c:v>150</c:v>
                </c:pt>
              </c:numCache>
            </c:numRef>
          </c:val>
          <c:extLst>
            <c:ext xmlns:c16="http://schemas.microsoft.com/office/drawing/2014/chart" uri="{C3380CC4-5D6E-409C-BE32-E72D297353CC}">
              <c16:uniqueId val="{00000000-C563-48FE-8E17-BB80FD7B4D0A}"/>
            </c:ext>
          </c:extLst>
        </c:ser>
        <c:dLbls>
          <c:showLegendKey val="0"/>
          <c:showVal val="0"/>
          <c:showCatName val="0"/>
          <c:showSerName val="0"/>
          <c:showPercent val="0"/>
          <c:showBubbleSize val="0"/>
        </c:dLbls>
        <c:gapWidth val="150"/>
        <c:axId val="240525264"/>
        <c:axId val="24052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207.96</c:v>
                </c:pt>
                <c:pt idx="3">
                  <c:v>194.31</c:v>
                </c:pt>
                <c:pt idx="4">
                  <c:v>190.99</c:v>
                </c:pt>
              </c:numCache>
            </c:numRef>
          </c:val>
          <c:smooth val="0"/>
          <c:extLst>
            <c:ext xmlns:c16="http://schemas.microsoft.com/office/drawing/2014/chart" uri="{C3380CC4-5D6E-409C-BE32-E72D297353CC}">
              <c16:uniqueId val="{00000001-C563-48FE-8E17-BB80FD7B4D0A}"/>
            </c:ext>
          </c:extLst>
        </c:ser>
        <c:dLbls>
          <c:showLegendKey val="0"/>
          <c:showVal val="0"/>
          <c:showCatName val="0"/>
          <c:showSerName val="0"/>
          <c:showPercent val="0"/>
          <c:showBubbleSize val="0"/>
        </c:dLbls>
        <c:marker val="1"/>
        <c:smooth val="0"/>
        <c:axId val="240525264"/>
        <c:axId val="240525656"/>
      </c:lineChart>
      <c:dateAx>
        <c:axId val="240525264"/>
        <c:scaling>
          <c:orientation val="minMax"/>
        </c:scaling>
        <c:delete val="1"/>
        <c:axPos val="b"/>
        <c:numFmt formatCode="ge" sourceLinked="1"/>
        <c:majorTickMark val="none"/>
        <c:minorTickMark val="none"/>
        <c:tickLblPos val="none"/>
        <c:crossAx val="240525656"/>
        <c:crosses val="autoZero"/>
        <c:auto val="1"/>
        <c:lblOffset val="100"/>
        <c:baseTimeUnit val="years"/>
      </c:dateAx>
      <c:valAx>
        <c:axId val="24052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国富町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19450</v>
      </c>
      <c r="AM8" s="50"/>
      <c r="AN8" s="50"/>
      <c r="AO8" s="50"/>
      <c r="AP8" s="50"/>
      <c r="AQ8" s="50"/>
      <c r="AR8" s="50"/>
      <c r="AS8" s="50"/>
      <c r="AT8" s="45">
        <f>データ!T6</f>
        <v>130.63</v>
      </c>
      <c r="AU8" s="45"/>
      <c r="AV8" s="45"/>
      <c r="AW8" s="45"/>
      <c r="AX8" s="45"/>
      <c r="AY8" s="45"/>
      <c r="AZ8" s="45"/>
      <c r="BA8" s="45"/>
      <c r="BB8" s="45">
        <f>データ!U6</f>
        <v>148.88999999999999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40.81</v>
      </c>
      <c r="Q10" s="45"/>
      <c r="R10" s="45"/>
      <c r="S10" s="45"/>
      <c r="T10" s="45"/>
      <c r="U10" s="45"/>
      <c r="V10" s="45"/>
      <c r="W10" s="45">
        <f>データ!Q6</f>
        <v>107.29</v>
      </c>
      <c r="X10" s="45"/>
      <c r="Y10" s="45"/>
      <c r="Z10" s="45"/>
      <c r="AA10" s="45"/>
      <c r="AB10" s="45"/>
      <c r="AC10" s="45"/>
      <c r="AD10" s="50">
        <f>データ!R6</f>
        <v>2505</v>
      </c>
      <c r="AE10" s="50"/>
      <c r="AF10" s="50"/>
      <c r="AG10" s="50"/>
      <c r="AH10" s="50"/>
      <c r="AI10" s="50"/>
      <c r="AJ10" s="50"/>
      <c r="AK10" s="2"/>
      <c r="AL10" s="50">
        <f>データ!V6</f>
        <v>7917</v>
      </c>
      <c r="AM10" s="50"/>
      <c r="AN10" s="50"/>
      <c r="AO10" s="50"/>
      <c r="AP10" s="50"/>
      <c r="AQ10" s="50"/>
      <c r="AR10" s="50"/>
      <c r="AS10" s="50"/>
      <c r="AT10" s="45">
        <f>データ!W6</f>
        <v>2.57</v>
      </c>
      <c r="AU10" s="45"/>
      <c r="AV10" s="45"/>
      <c r="AW10" s="45"/>
      <c r="AX10" s="45"/>
      <c r="AY10" s="45"/>
      <c r="AZ10" s="45"/>
      <c r="BA10" s="45"/>
      <c r="BB10" s="45">
        <f>データ!X6</f>
        <v>3080.54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AuiKR1dESM/wmXjDNQ8gDifemVal5mg4eKSXQBMob+deIpLEVKNjJRKBfCrGdPgrprTQ+/hZlQgetkknodvsQ==" saltValue="hSEEZ9GJQMRx2k2X304m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2018</v>
      </c>
      <c r="C6" s="33">
        <f t="shared" ref="C6:X6" si="3">C7</f>
        <v>453820</v>
      </c>
      <c r="D6" s="33">
        <f t="shared" si="3"/>
        <v>47</v>
      </c>
      <c r="E6" s="33">
        <f t="shared" si="3"/>
        <v>17</v>
      </c>
      <c r="F6" s="33">
        <f t="shared" si="3"/>
        <v>1</v>
      </c>
      <c r="G6" s="33">
        <f t="shared" si="3"/>
        <v>0</v>
      </c>
      <c r="H6" s="33" t="str">
        <f t="shared" si="3"/>
        <v>宮崎県　国富町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40.81</v>
      </c>
      <c r="Q6" s="34">
        <f t="shared" si="3"/>
        <v>107.29</v>
      </c>
      <c r="R6" s="34">
        <f t="shared" si="3"/>
        <v>2505</v>
      </c>
      <c r="S6" s="34">
        <f t="shared" si="3"/>
        <v>19450</v>
      </c>
      <c r="T6" s="34">
        <f t="shared" si="3"/>
        <v>130.63</v>
      </c>
      <c r="U6" s="34">
        <f t="shared" si="3"/>
        <v>148.88999999999999</v>
      </c>
      <c r="V6" s="34">
        <f t="shared" si="3"/>
        <v>7917</v>
      </c>
      <c r="W6" s="34">
        <f t="shared" si="3"/>
        <v>2.57</v>
      </c>
      <c r="X6" s="34">
        <f t="shared" si="3"/>
        <v>3080.54</v>
      </c>
      <c r="Y6" s="35">
        <f>IF(Y7="",NA(),Y7)</f>
        <v>98.35</v>
      </c>
      <c r="Z6" s="35">
        <f t="shared" ref="Z6:AH6" si="4">IF(Z7="",NA(),Z7)</f>
        <v>99.49</v>
      </c>
      <c r="AA6" s="35">
        <f t="shared" si="4"/>
        <v>94.12</v>
      </c>
      <c r="AB6" s="35">
        <f t="shared" si="4"/>
        <v>85.83</v>
      </c>
      <c r="AC6" s="35">
        <f t="shared" si="4"/>
        <v>81.72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170.75</v>
      </c>
      <c r="BG6" s="35">
        <f t="shared" ref="BG6:BO6" si="7">IF(BG7="",NA(),BG7)</f>
        <v>127.87</v>
      </c>
      <c r="BH6" s="35">
        <f t="shared" si="7"/>
        <v>118.47</v>
      </c>
      <c r="BI6" s="35">
        <f t="shared" si="7"/>
        <v>109.3</v>
      </c>
      <c r="BJ6" s="35">
        <f t="shared" si="7"/>
        <v>114.23</v>
      </c>
      <c r="BK6" s="35">
        <f t="shared" si="7"/>
        <v>1315.67</v>
      </c>
      <c r="BL6" s="35">
        <f t="shared" si="7"/>
        <v>1240.1600000000001</v>
      </c>
      <c r="BM6" s="35">
        <f t="shared" si="7"/>
        <v>1111.31</v>
      </c>
      <c r="BN6" s="35">
        <f t="shared" si="7"/>
        <v>966.33</v>
      </c>
      <c r="BO6" s="35">
        <f t="shared" si="7"/>
        <v>958.81</v>
      </c>
      <c r="BP6" s="34" t="str">
        <f>IF(BP7="","",IF(BP7="-","【-】","【"&amp;SUBSTITUTE(TEXT(BP7,"#,##0.00"),"-","△")&amp;"】"))</f>
        <v>【682.78】</v>
      </c>
      <c r="BQ6" s="35">
        <f>IF(BQ7="",NA(),BQ7)</f>
        <v>106.14</v>
      </c>
      <c r="BR6" s="35">
        <f t="shared" ref="BR6:BZ6" si="8">IF(BR7="",NA(),BR7)</f>
        <v>108.77</v>
      </c>
      <c r="BS6" s="35">
        <f t="shared" si="8"/>
        <v>95.82</v>
      </c>
      <c r="BT6" s="35">
        <f t="shared" si="8"/>
        <v>97.16</v>
      </c>
      <c r="BU6" s="35">
        <f t="shared" si="8"/>
        <v>94.85</v>
      </c>
      <c r="BV6" s="35">
        <f t="shared" si="8"/>
        <v>60.78</v>
      </c>
      <c r="BW6" s="35">
        <f t="shared" si="8"/>
        <v>60.17</v>
      </c>
      <c r="BX6" s="35">
        <f t="shared" si="8"/>
        <v>75.540000000000006</v>
      </c>
      <c r="BY6" s="35">
        <f t="shared" si="8"/>
        <v>81.739999999999995</v>
      </c>
      <c r="BZ6" s="35">
        <f t="shared" si="8"/>
        <v>82.88</v>
      </c>
      <c r="CA6" s="34" t="str">
        <f>IF(CA7="","",IF(CA7="-","【-】","【"&amp;SUBSTITUTE(TEXT(CA7,"#,##0.00"),"-","△")&amp;"】"))</f>
        <v>【100.91】</v>
      </c>
      <c r="CB6" s="35">
        <f>IF(CB7="",NA(),CB7)</f>
        <v>133.94999999999999</v>
      </c>
      <c r="CC6" s="35">
        <f t="shared" ref="CC6:CK6" si="9">IF(CC7="",NA(),CC7)</f>
        <v>132.38999999999999</v>
      </c>
      <c r="CD6" s="35">
        <f t="shared" si="9"/>
        <v>150</v>
      </c>
      <c r="CE6" s="35">
        <f t="shared" si="9"/>
        <v>150</v>
      </c>
      <c r="CF6" s="35">
        <f t="shared" si="9"/>
        <v>150</v>
      </c>
      <c r="CG6" s="35">
        <f t="shared" si="9"/>
        <v>276.26</v>
      </c>
      <c r="CH6" s="35">
        <f t="shared" si="9"/>
        <v>281.52999999999997</v>
      </c>
      <c r="CI6" s="35">
        <f t="shared" si="9"/>
        <v>207.96</v>
      </c>
      <c r="CJ6" s="35">
        <f t="shared" si="9"/>
        <v>194.31</v>
      </c>
      <c r="CK6" s="35">
        <f t="shared" si="9"/>
        <v>190.99</v>
      </c>
      <c r="CL6" s="34" t="str">
        <f>IF(CL7="","",IF(CL7="-","【-】","【"&amp;SUBSTITUTE(TEXT(CL7,"#,##0.00"),"-","△")&amp;"】"))</f>
        <v>【136.86】</v>
      </c>
      <c r="CM6" s="35">
        <f>IF(CM7="",NA(),CM7)</f>
        <v>36.840000000000003</v>
      </c>
      <c r="CN6" s="35">
        <f t="shared" ref="CN6:CV6" si="10">IF(CN7="",NA(),CN7)</f>
        <v>37.11</v>
      </c>
      <c r="CO6" s="35">
        <f t="shared" si="10"/>
        <v>37.93</v>
      </c>
      <c r="CP6" s="35">
        <f t="shared" si="10"/>
        <v>37.950000000000003</v>
      </c>
      <c r="CQ6" s="35">
        <f t="shared" si="10"/>
        <v>37.18</v>
      </c>
      <c r="CR6" s="35">
        <f t="shared" si="10"/>
        <v>41.63</v>
      </c>
      <c r="CS6" s="35">
        <f t="shared" si="10"/>
        <v>44.89</v>
      </c>
      <c r="CT6" s="35">
        <f t="shared" si="10"/>
        <v>53.51</v>
      </c>
      <c r="CU6" s="35">
        <f t="shared" si="10"/>
        <v>53.5</v>
      </c>
      <c r="CV6" s="35">
        <f t="shared" si="10"/>
        <v>52.58</v>
      </c>
      <c r="CW6" s="34" t="str">
        <f>IF(CW7="","",IF(CW7="-","【-】","【"&amp;SUBSTITUTE(TEXT(CW7,"#,##0.00"),"-","△")&amp;"】"))</f>
        <v>【58.98】</v>
      </c>
      <c r="CX6" s="35">
        <f>IF(CX7="",NA(),CX7)</f>
        <v>68.150000000000006</v>
      </c>
      <c r="CY6" s="35">
        <f t="shared" ref="CY6:DG6" si="11">IF(CY7="",NA(),CY7)</f>
        <v>71.38</v>
      </c>
      <c r="CZ6" s="35">
        <f t="shared" si="11"/>
        <v>72.53</v>
      </c>
      <c r="DA6" s="35">
        <f t="shared" si="11"/>
        <v>74.290000000000006</v>
      </c>
      <c r="DB6" s="35">
        <f t="shared" si="11"/>
        <v>75.98</v>
      </c>
      <c r="DC6" s="35">
        <f t="shared" si="11"/>
        <v>66.33</v>
      </c>
      <c r="DD6" s="35">
        <f t="shared" si="11"/>
        <v>64.89</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1.0900000000000001</v>
      </c>
      <c r="EF6" s="34">
        <f t="shared" ref="EF6:EN6" si="14">IF(EF7="",NA(),EF7)</f>
        <v>0</v>
      </c>
      <c r="EG6" s="34">
        <f t="shared" si="14"/>
        <v>0</v>
      </c>
      <c r="EH6" s="34">
        <f t="shared" si="14"/>
        <v>0</v>
      </c>
      <c r="EI6" s="34">
        <f t="shared" si="14"/>
        <v>0</v>
      </c>
      <c r="EJ6" s="35">
        <f t="shared" si="14"/>
        <v>0.16</v>
      </c>
      <c r="EK6" s="35">
        <f t="shared" si="14"/>
        <v>0.33</v>
      </c>
      <c r="EL6" s="35">
        <f t="shared" si="14"/>
        <v>0.15</v>
      </c>
      <c r="EM6" s="35">
        <f t="shared" si="14"/>
        <v>0.16</v>
      </c>
      <c r="EN6" s="35">
        <f t="shared" si="14"/>
        <v>0.13</v>
      </c>
      <c r="EO6" s="34" t="str">
        <f>IF(EO7="","",IF(EO7="-","【-】","【"&amp;SUBSTITUTE(TEXT(EO7,"#,##0.00"),"-","△")&amp;"】"))</f>
        <v>【0.23】</v>
      </c>
    </row>
    <row r="7" spans="1:145" s="36" customFormat="1" x14ac:dyDescent="0.2">
      <c r="A7" s="28"/>
      <c r="B7" s="37">
        <v>2018</v>
      </c>
      <c r="C7" s="37">
        <v>453820</v>
      </c>
      <c r="D7" s="37">
        <v>47</v>
      </c>
      <c r="E7" s="37">
        <v>17</v>
      </c>
      <c r="F7" s="37">
        <v>1</v>
      </c>
      <c r="G7" s="37">
        <v>0</v>
      </c>
      <c r="H7" s="37" t="s">
        <v>96</v>
      </c>
      <c r="I7" s="37" t="s">
        <v>97</v>
      </c>
      <c r="J7" s="37" t="s">
        <v>98</v>
      </c>
      <c r="K7" s="37" t="s">
        <v>99</v>
      </c>
      <c r="L7" s="37" t="s">
        <v>100</v>
      </c>
      <c r="M7" s="37" t="s">
        <v>101</v>
      </c>
      <c r="N7" s="38" t="s">
        <v>102</v>
      </c>
      <c r="O7" s="38" t="s">
        <v>103</v>
      </c>
      <c r="P7" s="38">
        <v>40.81</v>
      </c>
      <c r="Q7" s="38">
        <v>107.29</v>
      </c>
      <c r="R7" s="38">
        <v>2505</v>
      </c>
      <c r="S7" s="38">
        <v>19450</v>
      </c>
      <c r="T7" s="38">
        <v>130.63</v>
      </c>
      <c r="U7" s="38">
        <v>148.88999999999999</v>
      </c>
      <c r="V7" s="38">
        <v>7917</v>
      </c>
      <c r="W7" s="38">
        <v>2.57</v>
      </c>
      <c r="X7" s="38">
        <v>3080.54</v>
      </c>
      <c r="Y7" s="38">
        <v>98.35</v>
      </c>
      <c r="Z7" s="38">
        <v>99.49</v>
      </c>
      <c r="AA7" s="38">
        <v>94.12</v>
      </c>
      <c r="AB7" s="38">
        <v>85.83</v>
      </c>
      <c r="AC7" s="38">
        <v>81.72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170.75</v>
      </c>
      <c r="BG7" s="38">
        <v>127.87</v>
      </c>
      <c r="BH7" s="38">
        <v>118.47</v>
      </c>
      <c r="BI7" s="38">
        <v>109.3</v>
      </c>
      <c r="BJ7" s="38">
        <v>114.23</v>
      </c>
      <c r="BK7" s="38">
        <v>1315.67</v>
      </c>
      <c r="BL7" s="38">
        <v>1240.1600000000001</v>
      </c>
      <c r="BM7" s="38">
        <v>1111.31</v>
      </c>
      <c r="BN7" s="38">
        <v>966.33</v>
      </c>
      <c r="BO7" s="38">
        <v>958.81</v>
      </c>
      <c r="BP7" s="38">
        <v>682.78</v>
      </c>
      <c r="BQ7" s="38">
        <v>106.14</v>
      </c>
      <c r="BR7" s="38">
        <v>108.77</v>
      </c>
      <c r="BS7" s="38">
        <v>95.82</v>
      </c>
      <c r="BT7" s="38">
        <v>97.16</v>
      </c>
      <c r="BU7" s="38">
        <v>94.85</v>
      </c>
      <c r="BV7" s="38">
        <v>60.78</v>
      </c>
      <c r="BW7" s="38">
        <v>60.17</v>
      </c>
      <c r="BX7" s="38">
        <v>75.540000000000006</v>
      </c>
      <c r="BY7" s="38">
        <v>81.739999999999995</v>
      </c>
      <c r="BZ7" s="38">
        <v>82.88</v>
      </c>
      <c r="CA7" s="38">
        <v>100.91</v>
      </c>
      <c r="CB7" s="38">
        <v>133.94999999999999</v>
      </c>
      <c r="CC7" s="38">
        <v>132.38999999999999</v>
      </c>
      <c r="CD7" s="38">
        <v>150</v>
      </c>
      <c r="CE7" s="38">
        <v>150</v>
      </c>
      <c r="CF7" s="38">
        <v>150</v>
      </c>
      <c r="CG7" s="38">
        <v>276.26</v>
      </c>
      <c r="CH7" s="38">
        <v>281.52999999999997</v>
      </c>
      <c r="CI7" s="38">
        <v>207.96</v>
      </c>
      <c r="CJ7" s="38">
        <v>194.31</v>
      </c>
      <c r="CK7" s="38">
        <v>190.99</v>
      </c>
      <c r="CL7" s="38">
        <v>136.86000000000001</v>
      </c>
      <c r="CM7" s="38">
        <v>36.840000000000003</v>
      </c>
      <c r="CN7" s="38">
        <v>37.11</v>
      </c>
      <c r="CO7" s="38">
        <v>37.93</v>
      </c>
      <c r="CP7" s="38">
        <v>37.950000000000003</v>
      </c>
      <c r="CQ7" s="38">
        <v>37.18</v>
      </c>
      <c r="CR7" s="38">
        <v>41.63</v>
      </c>
      <c r="CS7" s="38">
        <v>44.89</v>
      </c>
      <c r="CT7" s="38">
        <v>53.51</v>
      </c>
      <c r="CU7" s="38">
        <v>53.5</v>
      </c>
      <c r="CV7" s="38">
        <v>52.58</v>
      </c>
      <c r="CW7" s="38">
        <v>58.98</v>
      </c>
      <c r="CX7" s="38">
        <v>68.150000000000006</v>
      </c>
      <c r="CY7" s="38">
        <v>71.38</v>
      </c>
      <c r="CZ7" s="38">
        <v>72.53</v>
      </c>
      <c r="DA7" s="38">
        <v>74.290000000000006</v>
      </c>
      <c r="DB7" s="38">
        <v>75.98</v>
      </c>
      <c r="DC7" s="38">
        <v>66.33</v>
      </c>
      <c r="DD7" s="38">
        <v>64.89</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1.0900000000000001</v>
      </c>
      <c r="EF7" s="38">
        <v>0</v>
      </c>
      <c r="EG7" s="38">
        <v>0</v>
      </c>
      <c r="EH7" s="38">
        <v>0</v>
      </c>
      <c r="EI7" s="38">
        <v>0</v>
      </c>
      <c r="EJ7" s="38">
        <v>0.16</v>
      </c>
      <c r="EK7" s="38">
        <v>0.33</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2020-01-20T07:22:27Z</cp:lastPrinted>
  <dcterms:created xsi:type="dcterms:W3CDTF">2019-12-05T05:08:01Z</dcterms:created>
  <dcterms:modified xsi:type="dcterms:W3CDTF">2020-03-04T02:18:31Z</dcterms:modified>
  <cp:category/>
</cp:coreProperties>
</file>