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11【法非適用】公共下水道事業\"/>
    </mc:Choice>
  </mc:AlternateContent>
  <xr:revisionPtr revIDLastSave="0" documentId="13_ncr:1_{9BC8F52F-3E81-42A4-997A-2F6A32BA012D}" xr6:coauthVersionLast="45" xr6:coauthVersionMax="45" xr10:uidLastSave="{00000000-0000-0000-0000-000000000000}"/>
  <workbookProtection workbookAlgorithmName="SHA-512" workbookHashValue="kDFYj1Xa+VNBWfF7gDfUwCEy7U4PZdSP6qGkbw/bK7KRCYkQ6IdjKcbHs3zapqtNdVHKXGVvhByoIYO7oHDm4Q==" workbookSaltValue="xo7HQpcVypKUBdx6AEjtrw=="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T6" i="5"/>
  <c r="S6" i="5"/>
  <c r="R6" i="5"/>
  <c r="AD10" i="4" s="1"/>
  <c r="Q6" i="5"/>
  <c r="W10" i="4" s="1"/>
  <c r="P6" i="5"/>
  <c r="P10" i="4" s="1"/>
  <c r="O6" i="5"/>
  <c r="N6" i="5"/>
  <c r="B10" i="4" s="1"/>
  <c r="M6" i="5"/>
  <c r="AD8" i="4" s="1"/>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I10" i="4"/>
  <c r="BB8" i="4"/>
  <c r="AT8" i="4"/>
  <c r="AL8" i="4"/>
  <c r="W8" i="4"/>
  <c r="B6"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<sst xmlns="http://schemas.openxmlformats.org/spreadsheetml/2006/main" count="228" uniqueCount="113">
  <si>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</si>
  <si>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</si>
  <si>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</si>
  <si>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</si>
  <si>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</si>
  <si>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</si>
  <si>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</si>
  <si>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</si>
  <si>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</si>
  <si>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</si>
  <si>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</si>
  <si>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</si>
  <si>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</si>
  <si>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</si>
  <si>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</si>
  <si>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</si>
  <si>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</si>
  <si>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</si>
  <si>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</si>
  <si>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</si>
  <si>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</si>
  <si>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</si>
  <si>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</si>
  <si>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</si>
  <si>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</si>
  <si>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</si>
  <si>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</si>
  <si>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</si>
  <si>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</si>
  <si>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</si>
  <si>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</si>
  <si>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</si>
  <si>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</si>
  <si>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</si>
  <si>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</si>
  <si>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</si>
  <si>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</si>
  <si>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</si>
  <si>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</si>
  <si>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</si>
  <si>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</si>
  <si>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</si>
  <si>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</si>
  <si>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</si>
  <si>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</si>
  <si>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</si>
  <si>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</si>
  <si>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</si>
  <si>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</si>
  <si>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</si>
  <si>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</si>
  <si>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</si>
  <si>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</si>
  <si>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</si>
  <si>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</si>
  <si>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</si>
  <si>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</si>
  <si>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</si>
  <si>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</si>
  <si>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</si>
  <si>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</si>
  <si>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</si>
  <si>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</si>
  <si>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</si>
  <si>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</si>
  <si>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</si>
  <si>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</si>
  <si>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</si>
  <si>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</si>
  <si>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</si>
  <si>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</si>
  <si>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</si>
  <si>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</si>
  <si>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</si>
  <si>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</si>
  <si>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</si>
  <si>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</si>
  <si>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</si>
  <si>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</si>
  <si>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</si>
  <si>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</si>
  <si>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</si>
  <si>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</si>
  <si>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</si>
  <si>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</si>
  <si>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</si>
  <si>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</si>
  <si>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</si>
  <si>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</si>
  <si>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</si>
  <si>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</si>
  <si>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</si>
  <si>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</si>
  <si>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</si>
  <si>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</si>
  <si>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</si>
  <si>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</si>
  <si>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高鍋町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</si>
  <si>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</si>
  <si>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</si>
  <si>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</si>
  <si>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</si>
  <si>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</si>
  <si>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</si>
  <si>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</si>
  <si>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</si>
  <si>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</si>
  <si>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</si>
  <si>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</si>
  <si>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</si>
  <si>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平成8年3月の一部供用開始から24年目であり、近年中に法定耐用年数(50年)に到達する下水道管渠がないため、老朽化の状況については該当数値がない。
　ただし将来的には全て耐用年数に達することから、計画的な更新について今後検討する必要がある。</t>
    <rPh sb="1" eb="3">
      <t>ヘイセイ</t>
    </rPh>
    <rPh sb="4" eb="5">
      <t>ネン</t>
    </rPh>
    <rPh sb="6" eb="7">
      <t>ガツ</t>
    </rPh>
    <rPh sb="8" eb="10">
      <t>イチブ</t>
    </rPh>
    <rPh sb="10" eb="12">
      <t>キョウヨウ</t>
    </rPh>
    <rPh sb="12" eb="14">
      <t>カイシ</t>
    </rPh>
    <rPh sb="18" eb="19">
      <t>ネン</t>
    </rPh>
    <rPh sb="19" eb="20">
      <t>メ</t>
    </rPh>
    <rPh sb="24" eb="27">
      <t>キンネンチュウ</t>
    </rPh>
    <rPh sb="28" eb="34">
      <t>ホウテイタイヨウネンスウ</t>
    </rPh>
    <rPh sb="37" eb="38">
      <t>ネン</t>
    </rPh>
    <rPh sb="40" eb="42">
      <t>トウタツ</t>
    </rPh>
    <rPh sb="44" eb="47">
      <t>ゲスイドウ</t>
    </rPh>
    <rPh sb="47" eb="49">
      <t>カンキョ</t>
    </rPh>
    <rPh sb="55" eb="58">
      <t>ロウキュウカ</t>
    </rPh>
    <rPh sb="59" eb="61">
      <t>ジョウキョウ</t>
    </rPh>
    <rPh sb="66" eb="68">
      <t>ガイトウ</t>
    </rPh>
    <rPh sb="68" eb="70">
      <t>スウチ</t>
    </rPh>
    <rPh sb="79" eb="82">
      <t>ショウライテキ</t>
    </rPh>
    <rPh sb="84" eb="85">
      <t>スベ</t>
    </rPh>
    <rPh sb="86" eb="90">
      <t>タイヨウネンスウ</t>
    </rPh>
    <rPh sb="91" eb="92">
      <t>タッ</t>
    </rPh>
    <rPh sb="99" eb="102">
      <t>ケイカクテキ</t>
    </rPh>
    <rPh sb="103" eb="105">
      <t>コウシン</t>
    </rPh>
    <rPh sb="109" eb="111">
      <t>コンゴ</t>
    </rPh>
    <rPh sb="111" eb="113">
      <t>ケントウ</t>
    </rPh>
    <rPh sb="115" eb="117">
      <t>ヒツヨウ</t>
    </rPh>
    <phoneticPr fontId="4"/>
  </si>
  <si>
    <t>　平成28年度から29年度にかけて実施した高鍋浄化センターの長寿命化に係る改修の効果により、汚水処理原価が低下したため経費回収率が100％を達成した。施設利用率が若干低下しているが、当該改修により処理能力が向上したためであり、当町における収支比率は右肩上がりである。
　平成30年度の①収益的収支比率及び④企業債残高対事業規模比率の数値が大きくなっているが、これは当町に大規模企業が進出することが決まったため、下水道管渠等新設のための費用を当該企業が負担したためであり、一時的な要因である。
　次年度より前々年度並みの収支比率に戻ることが予想されるため、引き続き経営改善に取り組んでいく。</t>
    <rPh sb="1" eb="3">
      <t>ヘイセイ</t>
    </rPh>
    <rPh sb="5" eb="6">
      <t>ネン</t>
    </rPh>
    <rPh sb="6" eb="7">
      <t>ド</t>
    </rPh>
    <rPh sb="11" eb="13">
      <t>ネンド</t>
    </rPh>
    <rPh sb="17" eb="19">
      <t>ジッシ</t>
    </rPh>
    <rPh sb="21" eb="23">
      <t>タカナベ</t>
    </rPh>
    <rPh sb="23" eb="25">
      <t>ジョウカ</t>
    </rPh>
    <rPh sb="30" eb="34">
      <t>チョウジュミョウカ</t>
    </rPh>
    <rPh sb="35" eb="36">
      <t>カカ</t>
    </rPh>
    <rPh sb="37" eb="39">
      <t>カイシュウ</t>
    </rPh>
    <rPh sb="40" eb="42">
      <t>コウカ</t>
    </rPh>
    <rPh sb="46" eb="48">
      <t>オスイ</t>
    </rPh>
    <rPh sb="48" eb="50">
      <t>ショリ</t>
    </rPh>
    <rPh sb="50" eb="52">
      <t>ゲンカ</t>
    </rPh>
    <rPh sb="53" eb="55">
      <t>テイカ</t>
    </rPh>
    <rPh sb="59" eb="61">
      <t>ケイヒ</t>
    </rPh>
    <rPh sb="61" eb="63">
      <t>カイシュウ</t>
    </rPh>
    <rPh sb="63" eb="64">
      <t>リツ</t>
    </rPh>
    <rPh sb="70" eb="72">
      <t>タッセイ</t>
    </rPh>
    <rPh sb="75" eb="77">
      <t>シセツ</t>
    </rPh>
    <rPh sb="77" eb="79">
      <t>リヨウ</t>
    </rPh>
    <rPh sb="79" eb="80">
      <t>リツ</t>
    </rPh>
    <rPh sb="81" eb="83">
      <t>ジャッカン</t>
    </rPh>
    <rPh sb="83" eb="85">
      <t>テイカ</t>
    </rPh>
    <rPh sb="91" eb="93">
      <t>トウガイ</t>
    </rPh>
    <rPh sb="93" eb="95">
      <t>カイシュウ</t>
    </rPh>
    <rPh sb="98" eb="100">
      <t>ショリ</t>
    </rPh>
    <rPh sb="100" eb="102">
      <t>ノウリョク</t>
    </rPh>
    <rPh sb="103" eb="105">
      <t>コウジョウ</t>
    </rPh>
    <rPh sb="113" eb="115">
      <t>トウチョウ</t>
    </rPh>
    <rPh sb="119" eb="121">
      <t>シュウシ</t>
    </rPh>
    <rPh sb="121" eb="123">
      <t>ヒリツ</t>
    </rPh>
    <rPh sb="124" eb="126">
      <t>ミギカタ</t>
    </rPh>
    <rPh sb="126" eb="127">
      <t>ア</t>
    </rPh>
    <rPh sb="135" eb="137">
      <t>ヘイセイ</t>
    </rPh>
    <rPh sb="139" eb="141">
      <t>ネンド</t>
    </rPh>
    <rPh sb="143" eb="146">
      <t>シュウエキテキ</t>
    </rPh>
    <rPh sb="146" eb="148">
      <t>シュウシ</t>
    </rPh>
    <rPh sb="148" eb="150">
      <t>ヒリツ</t>
    </rPh>
    <rPh sb="150" eb="151">
      <t>オヨ</t>
    </rPh>
    <rPh sb="153" eb="155">
      <t>キギョウ</t>
    </rPh>
    <rPh sb="155" eb="156">
      <t>サイ</t>
    </rPh>
    <rPh sb="156" eb="158">
      <t>ザンダカ</t>
    </rPh>
    <rPh sb="158" eb="159">
      <t>タイ</t>
    </rPh>
    <rPh sb="159" eb="161">
      <t>ジギョウ</t>
    </rPh>
    <rPh sb="161" eb="163">
      <t>キボ</t>
    </rPh>
    <rPh sb="163" eb="165">
      <t>ヒリツ</t>
    </rPh>
    <rPh sb="166" eb="168">
      <t>スウチ</t>
    </rPh>
    <rPh sb="169" eb="170">
      <t>オオ</t>
    </rPh>
    <rPh sb="182" eb="184">
      <t>トウチョウ</t>
    </rPh>
    <rPh sb="185" eb="188">
      <t>ダイキボ</t>
    </rPh>
    <rPh sb="188" eb="190">
      <t>キギョウ</t>
    </rPh>
    <rPh sb="191" eb="193">
      <t>シンシュツ</t>
    </rPh>
    <rPh sb="198" eb="199">
      <t>キ</t>
    </rPh>
    <rPh sb="205" eb="208">
      <t>ゲスイドウ</t>
    </rPh>
    <rPh sb="208" eb="210">
      <t>カンキョ</t>
    </rPh>
    <rPh sb="210" eb="211">
      <t>トウ</t>
    </rPh>
    <rPh sb="211" eb="213">
      <t>シンセツ</t>
    </rPh>
    <rPh sb="217" eb="219">
      <t>ヒヨウ</t>
    </rPh>
    <rPh sb="220" eb="222">
      <t>トウガイ</t>
    </rPh>
    <rPh sb="222" eb="224">
      <t>キギョウ</t>
    </rPh>
    <rPh sb="225" eb="227">
      <t>フタン</t>
    </rPh>
    <rPh sb="235" eb="238">
      <t>イチジテキ</t>
    </rPh>
    <rPh sb="239" eb="241">
      <t>ヨウイン</t>
    </rPh>
    <rPh sb="247" eb="250">
      <t>ジネンド</t>
    </rPh>
    <rPh sb="252" eb="253">
      <t>ゼン</t>
    </rPh>
    <rPh sb="254" eb="256">
      <t>ネンド</t>
    </rPh>
    <rPh sb="256" eb="257">
      <t>ナ</t>
    </rPh>
    <rPh sb="259" eb="263">
      <t>シュウシヒリツ</t>
    </rPh>
    <rPh sb="264" eb="265">
      <t>モド</t>
    </rPh>
    <rPh sb="269" eb="271">
      <t>ヨソウ</t>
    </rPh>
    <rPh sb="277" eb="278">
      <t>ヒ</t>
    </rPh>
    <rPh sb="279" eb="280">
      <t>ツヅ</t>
    </rPh>
    <rPh sb="281" eb="283">
      <t>ケイエイ</t>
    </rPh>
    <rPh sb="283" eb="285">
      <t>カイゼン</t>
    </rPh>
    <rPh sb="286" eb="287">
      <t>ト</t>
    </rPh>
    <rPh sb="288" eb="289">
      <t>ク</t>
    </rPh>
    <phoneticPr fontId="4"/>
  </si>
  <si>
    <t>　平成30年度は一時的な要因により単年度の収支は黒字になった。
　数年後より公営企業会計へ移行するため、今後も水洗化率の向上等に努めつつ、経営指標の分析を引き続き行い健全経営に近づけるよう取り組んでいきたい。
　経営戦略については、平成29年1月策定済み。</t>
    <rPh sb="1" eb="3">
      <t>ヘイセイ</t>
    </rPh>
    <rPh sb="5" eb="7">
      <t>ネンド</t>
    </rPh>
    <rPh sb="8" eb="11">
      <t>イチジテキ</t>
    </rPh>
    <rPh sb="12" eb="14">
      <t>ヨウイン</t>
    </rPh>
    <rPh sb="17" eb="20">
      <t>タンネンド</t>
    </rPh>
    <rPh sb="21" eb="23">
      <t>シュウシ</t>
    </rPh>
    <rPh sb="24" eb="26">
      <t>クロジ</t>
    </rPh>
    <rPh sb="33" eb="36">
      <t>スウネンゴ</t>
    </rPh>
    <rPh sb="38" eb="40">
      <t>コウエイ</t>
    </rPh>
    <rPh sb="40" eb="42">
      <t>キギョウ</t>
    </rPh>
    <rPh sb="42" eb="44">
      <t>カイケイ</t>
    </rPh>
    <rPh sb="45" eb="47">
      <t>イコウ</t>
    </rPh>
    <rPh sb="52" eb="54">
      <t>コンゴ</t>
    </rPh>
    <rPh sb="55" eb="58">
      <t>スイセンカ</t>
    </rPh>
    <rPh sb="58" eb="59">
      <t>リツ</t>
    </rPh>
    <rPh sb="60" eb="62">
      <t>コウジョウ</t>
    </rPh>
    <rPh sb="62" eb="63">
      <t>トウ</t>
    </rPh>
    <rPh sb="64" eb="65">
      <t>ツト</t>
    </rPh>
    <rPh sb="69" eb="71">
      <t>ケイエイ</t>
    </rPh>
    <rPh sb="71" eb="73">
      <t>シヒョウ</t>
    </rPh>
    <rPh sb="74" eb="76">
      <t>ブンセキ</t>
    </rPh>
    <rPh sb="77" eb="78">
      <t>ヒ</t>
    </rPh>
    <rPh sb="79" eb="80">
      <t>ツヅ</t>
    </rPh>
    <rPh sb="81" eb="82">
      <t>オコナ</t>
    </rPh>
    <rPh sb="83" eb="85">
      <t>ケンゼン</t>
    </rPh>
    <rPh sb="85" eb="87">
      <t>ケイエイ</t>
    </rPh>
    <rPh sb="88" eb="89">
      <t>チカ</t>
    </rPh>
    <rPh sb="94" eb="95">
      <t>ト</t>
    </rPh>
    <rPh sb="96" eb="97">
      <t>ク</t>
    </rPh>
    <rPh sb="106" eb="108">
      <t>ケイエイ</t>
    </rPh>
    <rPh sb="108" eb="110">
      <t>センリャク</t>
    </rPh>
    <rPh sb="116" eb="118">
      <t>ヘイセイ</t>
    </rPh>
    <rPh sb="120" eb="121">
      <t>ネン</t>
    </rPh>
    <rPh sb="122" eb="123">
      <t>ガツ</t>
    </rPh>
    <rPh sb="123" eb="125">
      <t>サクテイ</t>
    </rPh>
    <rPh sb="125" eb="126">
      <t>ズ</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</si>
</sst>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04-4C71-AAA7-49C11C5D457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c:ext xmlns:c16="http://schemas.microsoft.com/office/drawing/2014/chart" uri="{C3380CC4-5D6E-409C-BE32-E72D297353CC}">
              <c16:uniqueId val="{00000001-E204-4C71-AAA7-49C11C5D457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53.92</c:v>
                </c:pt>
                <c:pt idx="1">
                  <c:v>51.08</c:v>
                </c:pt>
                <c:pt idx="2">
                  <c:v>51.34</c:v>
                </c:pt>
                <c:pt idx="3">
                  <c:v>50.92</c:v>
                </c:pt>
                <c:pt idx="4">
                  <c:v>50.92</c:v>
                </c:pt>
              </c:numCache>
            </c:numRef>
          </c:val>
          <c:extLst>
            <c:ext xmlns:c16="http://schemas.microsoft.com/office/drawing/2014/chart" uri="{C3380CC4-5D6E-409C-BE32-E72D297353CC}">
              <c16:uniqueId val="{00000000-4082-4AF5-AD79-9530E6370AC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c:ext xmlns:c16="http://schemas.microsoft.com/office/drawing/2014/chart" uri="{C3380CC4-5D6E-409C-BE32-E72D297353CC}">
              <c16:uniqueId val="{00000001-4082-4AF5-AD79-9530E6370AC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80.47</c:v>
                </c:pt>
                <c:pt idx="1">
                  <c:v>81.099999999999994</c:v>
                </c:pt>
                <c:pt idx="2">
                  <c:v>82.33</c:v>
                </c:pt>
                <c:pt idx="3">
                  <c:v>83.77</c:v>
                </c:pt>
                <c:pt idx="4">
                  <c:v>84.42</c:v>
                </c:pt>
              </c:numCache>
            </c:numRef>
          </c:val>
          <c:extLst>
            <c:ext xmlns:c16="http://schemas.microsoft.com/office/drawing/2014/chart" uri="{C3380CC4-5D6E-409C-BE32-E72D297353CC}">
              <c16:uniqueId val="{00000000-4E27-4561-B4E7-F41CC396009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c:ext xmlns:c16="http://schemas.microsoft.com/office/drawing/2014/chart" uri="{C3380CC4-5D6E-409C-BE32-E72D297353CC}">
              <c16:uniqueId val="{00000001-4E27-4561-B4E7-F41CC396009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76.66</c:v>
                </c:pt>
                <c:pt idx="1">
                  <c:v>77.260000000000005</c:v>
                </c:pt>
                <c:pt idx="2">
                  <c:v>95.94</c:v>
                </c:pt>
                <c:pt idx="3">
                  <c:v>97.71</c:v>
                </c:pt>
                <c:pt idx="4">
                  <c:v>123.11</c:v>
                </c:pt>
              </c:numCache>
            </c:numRef>
          </c:val>
          <c:extLst>
            <c:ext xmlns:c16="http://schemas.microsoft.com/office/drawing/2014/chart" uri="{C3380CC4-5D6E-409C-BE32-E72D297353CC}">
              <c16:uniqueId val="{00000000-B4C4-4EFD-A025-88748726A2E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C4-4EFD-A025-88748726A2E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73-418F-AFCF-13A25BCB039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73-418F-AFCF-13A25BCB039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8F-4080-ADA3-E8FDBB5358B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8F-4080-ADA3-E8FDBB5358B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79-4A77-A7C7-E304986EFF4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79-4A77-A7C7-E304986EFF4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B0-4AE3-8621-33863D02DC4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B0-4AE3-8621-33863D02DC4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1402.62</c:v>
                </c:pt>
                <c:pt idx="1">
                  <c:v>1321.89</c:v>
                </c:pt>
                <c:pt idx="2">
                  <c:v>500.57</c:v>
                </c:pt>
                <c:pt idx="3">
                  <c:v>509.09</c:v>
                </c:pt>
                <c:pt idx="4">
                  <c:v>2173.92</c:v>
                </c:pt>
              </c:numCache>
            </c:numRef>
          </c:val>
          <c:extLst>
            <c:ext xmlns:c16="http://schemas.microsoft.com/office/drawing/2014/chart" uri="{C3380CC4-5D6E-409C-BE32-E72D297353CC}">
              <c16:uniqueId val="{00000000-A0D9-4C10-8499-5858D75B0B5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c:ext xmlns:c16="http://schemas.microsoft.com/office/drawing/2014/chart" uri="{C3380CC4-5D6E-409C-BE32-E72D297353CC}">
              <c16:uniqueId val="{00000001-A0D9-4C10-8499-5858D75B0B5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63.96</c:v>
                </c:pt>
                <c:pt idx="1">
                  <c:v>65.8</c:v>
                </c:pt>
                <c:pt idx="2">
                  <c:v>100</c:v>
                </c:pt>
                <c:pt idx="3">
                  <c:v>100</c:v>
                </c:pt>
                <c:pt idx="4">
                  <c:v>100</c:v>
                </c:pt>
              </c:numCache>
            </c:numRef>
          </c:val>
          <c:extLst>
            <c:ext xmlns:c16="http://schemas.microsoft.com/office/drawing/2014/chart" uri="{C3380CC4-5D6E-409C-BE32-E72D297353CC}">
              <c16:uniqueId val="{00000000-516E-47BB-A3D3-3FFB4BC3583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c:ext xmlns:c16="http://schemas.microsoft.com/office/drawing/2014/chart" uri="{C3380CC4-5D6E-409C-BE32-E72D297353CC}">
              <c16:uniqueId val="{00000001-516E-47BB-A3D3-3FFB4BC3583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238.88</c:v>
                </c:pt>
                <c:pt idx="1">
                  <c:v>233.08</c:v>
                </c:pt>
                <c:pt idx="2">
                  <c:v>154.05000000000001</c:v>
                </c:pt>
                <c:pt idx="3">
                  <c:v>153.58000000000001</c:v>
                </c:pt>
                <c:pt idx="4">
                  <c:v>153.01</c:v>
                </c:pt>
              </c:numCache>
            </c:numRef>
          </c:val>
          <c:extLst>
            <c:ext xmlns:c16="http://schemas.microsoft.com/office/drawing/2014/chart" uri="{C3380CC4-5D6E-409C-BE32-E72D297353CC}">
              <c16:uniqueId val="{00000000-144F-4E4F-9105-68E3DE5D2C1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c:ext xmlns:c16="http://schemas.microsoft.com/office/drawing/2014/chart" uri="{C3380CC4-5D6E-409C-BE32-E72D297353CC}">
              <c16:uniqueId val="{00000001-144F-4E4F-9105-68E3DE5D2C1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6" sqref="B6:AC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宮崎県　高鍋町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tr">
        <f>データ!$M$6</f>
        <v>非設置</v>
      </c>
      <c r="AE8" s="49"/>
      <c r="AF8" s="49"/>
      <c r="AG8" s="49"/>
      <c r="AH8" s="49"/>
      <c r="AI8" s="49"/>
      <c r="AJ8" s="49"/>
      <c r="AK8" s="3"/>
      <c r="AL8" s="50">
        <f>データ!S6</f>
        <v>20448</v>
      </c>
      <c r="AM8" s="50"/>
      <c r="AN8" s="50"/>
      <c r="AO8" s="50"/>
      <c r="AP8" s="50"/>
      <c r="AQ8" s="50"/>
      <c r="AR8" s="50"/>
      <c r="AS8" s="50"/>
      <c r="AT8" s="45">
        <f>データ!T6</f>
        <v>43.8</v>
      </c>
      <c r="AU8" s="45"/>
      <c r="AV8" s="45"/>
      <c r="AW8" s="45"/>
      <c r="AX8" s="45"/>
      <c r="AY8" s="45"/>
      <c r="AZ8" s="45"/>
      <c r="BA8" s="45"/>
      <c r="BB8" s="45">
        <f>データ!U6</f>
        <v>466.85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35.28</v>
      </c>
      <c r="Q10" s="45"/>
      <c r="R10" s="45"/>
      <c r="S10" s="45"/>
      <c r="T10" s="45"/>
      <c r="U10" s="45"/>
      <c r="V10" s="45"/>
      <c r="W10" s="45">
        <f>データ!Q6</f>
        <v>93.13</v>
      </c>
      <c r="X10" s="45"/>
      <c r="Y10" s="45"/>
      <c r="Z10" s="45"/>
      <c r="AA10" s="45"/>
      <c r="AB10" s="45"/>
      <c r="AC10" s="45"/>
      <c r="AD10" s="50">
        <f>データ!R6</f>
        <v>2505</v>
      </c>
      <c r="AE10" s="50"/>
      <c r="AF10" s="50"/>
      <c r="AG10" s="50"/>
      <c r="AH10" s="50"/>
      <c r="AI10" s="50"/>
      <c r="AJ10" s="50"/>
      <c r="AK10" s="2"/>
      <c r="AL10" s="50">
        <f>データ!V6</f>
        <v>7181</v>
      </c>
      <c r="AM10" s="50"/>
      <c r="AN10" s="50"/>
      <c r="AO10" s="50"/>
      <c r="AP10" s="50"/>
      <c r="AQ10" s="50"/>
      <c r="AR10" s="50"/>
      <c r="AS10" s="50"/>
      <c r="AT10" s="45">
        <f>データ!W6</f>
        <v>2.2599999999999998</v>
      </c>
      <c r="AU10" s="45"/>
      <c r="AV10" s="45"/>
      <c r="AW10" s="45"/>
      <c r="AX10" s="45"/>
      <c r="AY10" s="45"/>
      <c r="AZ10" s="45"/>
      <c r="BA10" s="45"/>
      <c r="BB10" s="45">
        <f>データ!X6</f>
        <v>3177.43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TIf0/njYbo0LdcM9dDLlQU6LaIKH1zltML3XEqbapRa4cEuQdrW1aLGk/8GiDuB4FxnEzAM1EzQvk6GqvH7ZLg==" saltValue="v5YPhtWH9FS+LIYl/GdP3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2" x14ac:dyDescent="0.2"/>
  <cols>
    <col min="2" max="144" width="11.8867187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2018</v>
      </c>
      <c r="C6" s="33">
        <f t="shared" ref="C6:X6" si="3">C7</f>
        <v>454010</v>
      </c>
      <c r="D6" s="33">
        <f t="shared" si="3"/>
        <v>47</v>
      </c>
      <c r="E6" s="33">
        <f t="shared" si="3"/>
        <v>17</v>
      </c>
      <c r="F6" s="33">
        <f t="shared" si="3"/>
        <v>1</v>
      </c>
      <c r="G6" s="33">
        <f t="shared" si="3"/>
        <v>0</v>
      </c>
      <c r="H6" s="33" t="str">
        <f t="shared" si="3"/>
        <v>宮崎県　高鍋町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35.28</v>
      </c>
      <c r="Q6" s="34">
        <f t="shared" si="3"/>
        <v>93.13</v>
      </c>
      <c r="R6" s="34">
        <f t="shared" si="3"/>
        <v>2505</v>
      </c>
      <c r="S6" s="34">
        <f t="shared" si="3"/>
        <v>20448</v>
      </c>
      <c r="T6" s="34">
        <f t="shared" si="3"/>
        <v>43.8</v>
      </c>
      <c r="U6" s="34">
        <f t="shared" si="3"/>
        <v>466.85</v>
      </c>
      <c r="V6" s="34">
        <f t="shared" si="3"/>
        <v>7181</v>
      </c>
      <c r="W6" s="34">
        <f t="shared" si="3"/>
        <v>2.2599999999999998</v>
      </c>
      <c r="X6" s="34">
        <f t="shared" si="3"/>
        <v>3177.43</v>
      </c>
      <c r="Y6" s="35">
        <f>IF(Y7="",NA(),Y7)</f>
        <v>76.66</v>
      </c>
      <c r="Z6" s="35">
        <f t="shared" ref="Z6:AH6" si="4">IF(Z7="",NA(),Z7)</f>
        <v>77.260000000000005</v>
      </c>
      <c r="AA6" s="35">
        <f t="shared" si="4"/>
        <v>95.94</v>
      </c>
      <c r="AB6" s="35">
        <f t="shared" si="4"/>
        <v>97.71</v>
      </c>
      <c r="AC6" s="35">
        <f t="shared" si="4"/>
        <v>123.11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1402.62</v>
      </c>
      <c r="BG6" s="35">
        <f t="shared" ref="BG6:BO6" si="7">IF(BG7="",NA(),BG7)</f>
        <v>1321.89</v>
      </c>
      <c r="BH6" s="35">
        <f t="shared" si="7"/>
        <v>500.57</v>
      </c>
      <c r="BI6" s="35">
        <f t="shared" si="7"/>
        <v>509.09</v>
      </c>
      <c r="BJ6" s="35">
        <f t="shared" si="7"/>
        <v>2173.92</v>
      </c>
      <c r="BK6" s="35">
        <f t="shared" si="7"/>
        <v>1136.5</v>
      </c>
      <c r="BL6" s="35">
        <f t="shared" si="7"/>
        <v>1118.56</v>
      </c>
      <c r="BM6" s="35">
        <f t="shared" si="7"/>
        <v>1111.31</v>
      </c>
      <c r="BN6" s="35">
        <f t="shared" si="7"/>
        <v>966.33</v>
      </c>
      <c r="BO6" s="35">
        <f t="shared" si="7"/>
        <v>958.81</v>
      </c>
      <c r="BP6" s="34" t="str">
        <f>IF(BP7="","",IF(BP7="-","【-】","【"&amp;SUBSTITUTE(TEXT(BP7,"#,##0.00"),"-","△")&amp;"】"))</f>
        <v>【682.78】</v>
      </c>
      <c r="BQ6" s="35">
        <f>IF(BQ7="",NA(),BQ7)</f>
        <v>63.96</v>
      </c>
      <c r="BR6" s="35">
        <f t="shared" ref="BR6:BZ6" si="8">IF(BR7="",NA(),BR7)</f>
        <v>65.8</v>
      </c>
      <c r="BS6" s="35">
        <f t="shared" si="8"/>
        <v>100</v>
      </c>
      <c r="BT6" s="35">
        <f t="shared" si="8"/>
        <v>100</v>
      </c>
      <c r="BU6" s="35">
        <f t="shared" si="8"/>
        <v>100</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238.88</v>
      </c>
      <c r="CC6" s="35">
        <f t="shared" ref="CC6:CK6" si="9">IF(CC7="",NA(),CC7)</f>
        <v>233.08</v>
      </c>
      <c r="CD6" s="35">
        <f t="shared" si="9"/>
        <v>154.05000000000001</v>
      </c>
      <c r="CE6" s="35">
        <f t="shared" si="9"/>
        <v>153.58000000000001</v>
      </c>
      <c r="CF6" s="35">
        <f t="shared" si="9"/>
        <v>153.01</v>
      </c>
      <c r="CG6" s="35">
        <f t="shared" si="9"/>
        <v>217.82</v>
      </c>
      <c r="CH6" s="35">
        <f t="shared" si="9"/>
        <v>215.28</v>
      </c>
      <c r="CI6" s="35">
        <f t="shared" si="9"/>
        <v>207.96</v>
      </c>
      <c r="CJ6" s="35">
        <f t="shared" si="9"/>
        <v>194.31</v>
      </c>
      <c r="CK6" s="35">
        <f t="shared" si="9"/>
        <v>190.99</v>
      </c>
      <c r="CL6" s="34" t="str">
        <f>IF(CL7="","",IF(CL7="-","【-】","【"&amp;SUBSTITUTE(TEXT(CL7,"#,##0.00"),"-","△")&amp;"】"))</f>
        <v>【136.86】</v>
      </c>
      <c r="CM6" s="35">
        <f>IF(CM7="",NA(),CM7)</f>
        <v>53.92</v>
      </c>
      <c r="CN6" s="35">
        <f t="shared" ref="CN6:CV6" si="10">IF(CN7="",NA(),CN7)</f>
        <v>51.08</v>
      </c>
      <c r="CO6" s="35">
        <f t="shared" si="10"/>
        <v>51.34</v>
      </c>
      <c r="CP6" s="35">
        <f t="shared" si="10"/>
        <v>50.92</v>
      </c>
      <c r="CQ6" s="35">
        <f t="shared" si="10"/>
        <v>50.92</v>
      </c>
      <c r="CR6" s="35">
        <f t="shared" si="10"/>
        <v>54.44</v>
      </c>
      <c r="CS6" s="35">
        <f t="shared" si="10"/>
        <v>54.67</v>
      </c>
      <c r="CT6" s="35">
        <f t="shared" si="10"/>
        <v>53.51</v>
      </c>
      <c r="CU6" s="35">
        <f t="shared" si="10"/>
        <v>53.5</v>
      </c>
      <c r="CV6" s="35">
        <f t="shared" si="10"/>
        <v>52.58</v>
      </c>
      <c r="CW6" s="34" t="str">
        <f>IF(CW7="","",IF(CW7="-","【-】","【"&amp;SUBSTITUTE(TEXT(CW7,"#,##0.00"),"-","△")&amp;"】"))</f>
        <v>【58.98】</v>
      </c>
      <c r="CX6" s="35">
        <f>IF(CX7="",NA(),CX7)</f>
        <v>80.47</v>
      </c>
      <c r="CY6" s="35">
        <f t="shared" ref="CY6:DG6" si="11">IF(CY7="",NA(),CY7)</f>
        <v>81.099999999999994</v>
      </c>
      <c r="CZ6" s="35">
        <f t="shared" si="11"/>
        <v>82.33</v>
      </c>
      <c r="DA6" s="35">
        <f t="shared" si="11"/>
        <v>83.77</v>
      </c>
      <c r="DB6" s="35">
        <f t="shared" si="11"/>
        <v>84.42</v>
      </c>
      <c r="DC6" s="35">
        <f t="shared" si="11"/>
        <v>84.2</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0.11</v>
      </c>
      <c r="EL6" s="35">
        <f t="shared" si="14"/>
        <v>0.15</v>
      </c>
      <c r="EM6" s="35">
        <f t="shared" si="14"/>
        <v>0.16</v>
      </c>
      <c r="EN6" s="35">
        <f t="shared" si="14"/>
        <v>0.13</v>
      </c>
      <c r="EO6" s="34" t="str">
        <f>IF(EO7="","",IF(EO7="-","【-】","【"&amp;SUBSTITUTE(TEXT(EO7,"#,##0.00"),"-","△")&amp;"】"))</f>
        <v>【0.23】</v>
      </c>
    </row>
    <row r="7" spans="1:145" s="36" customFormat="1" x14ac:dyDescent="0.2">
      <c r="A7" s="28"/>
      <c r="B7" s="37">
        <v>2018</v>
      </c>
      <c r="C7" s="37">
        <v>454010</v>
      </c>
      <c r="D7" s="37">
        <v>47</v>
      </c>
      <c r="E7" s="37">
        <v>17</v>
      </c>
      <c r="F7" s="37">
        <v>1</v>
      </c>
      <c r="G7" s="37">
        <v>0</v>
      </c>
      <c r="H7" s="37" t="s">
        <v>97</v>
      </c>
      <c r="I7" s="37" t="s">
        <v>98</v>
      </c>
      <c r="J7" s="37" t="s">
        <v>99</v>
      </c>
      <c r="K7" s="37" t="s">
        <v>100</v>
      </c>
      <c r="L7" s="37" t="s">
        <v>101</v>
      </c>
      <c r="M7" s="37" t="s">
        <v>102</v>
      </c>
      <c r="N7" s="38" t="s">
        <v>103</v>
      </c>
      <c r="O7" s="38" t="s">
        <v>104</v>
      </c>
      <c r="P7" s="38">
        <v>35.28</v>
      </c>
      <c r="Q7" s="38">
        <v>93.13</v>
      </c>
      <c r="R7" s="38">
        <v>2505</v>
      </c>
      <c r="S7" s="38">
        <v>20448</v>
      </c>
      <c r="T7" s="38">
        <v>43.8</v>
      </c>
      <c r="U7" s="38">
        <v>466.85</v>
      </c>
      <c r="V7" s="38">
        <v>7181</v>
      </c>
      <c r="W7" s="38">
        <v>2.2599999999999998</v>
      </c>
      <c r="X7" s="38">
        <v>3177.43</v>
      </c>
      <c r="Y7" s="38">
        <v>76.66</v>
      </c>
      <c r="Z7" s="38">
        <v>77.260000000000005</v>
      </c>
      <c r="AA7" s="38">
        <v>95.94</v>
      </c>
      <c r="AB7" s="38">
        <v>97.71</v>
      </c>
      <c r="AC7" s="38">
        <v>123.11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1402.62</v>
      </c>
      <c r="BG7" s="38">
        <v>1321.89</v>
      </c>
      <c r="BH7" s="38">
        <v>500.57</v>
      </c>
      <c r="BI7" s="38">
        <v>509.09</v>
      </c>
      <c r="BJ7" s="38">
        <v>2173.92</v>
      </c>
      <c r="BK7" s="38">
        <v>1136.5</v>
      </c>
      <c r="BL7" s="38">
        <v>1118.56</v>
      </c>
      <c r="BM7" s="38">
        <v>1111.31</v>
      </c>
      <c r="BN7" s="38">
        <v>966.33</v>
      </c>
      <c r="BO7" s="38">
        <v>958.81</v>
      </c>
      <c r="BP7" s="38">
        <v>682.78</v>
      </c>
      <c r="BQ7" s="38">
        <v>63.96</v>
      </c>
      <c r="BR7" s="38">
        <v>65.8</v>
      </c>
      <c r="BS7" s="38">
        <v>100</v>
      </c>
      <c r="BT7" s="38">
        <v>100</v>
      </c>
      <c r="BU7" s="38">
        <v>100</v>
      </c>
      <c r="BV7" s="38">
        <v>71.650000000000006</v>
      </c>
      <c r="BW7" s="38">
        <v>72.33</v>
      </c>
      <c r="BX7" s="38">
        <v>75.540000000000006</v>
      </c>
      <c r="BY7" s="38">
        <v>81.739999999999995</v>
      </c>
      <c r="BZ7" s="38">
        <v>82.88</v>
      </c>
      <c r="CA7" s="38">
        <v>100.91</v>
      </c>
      <c r="CB7" s="38">
        <v>238.88</v>
      </c>
      <c r="CC7" s="38">
        <v>233.08</v>
      </c>
      <c r="CD7" s="38">
        <v>154.05000000000001</v>
      </c>
      <c r="CE7" s="38">
        <v>153.58000000000001</v>
      </c>
      <c r="CF7" s="38">
        <v>153.01</v>
      </c>
      <c r="CG7" s="38">
        <v>217.82</v>
      </c>
      <c r="CH7" s="38">
        <v>215.28</v>
      </c>
      <c r="CI7" s="38">
        <v>207.96</v>
      </c>
      <c r="CJ7" s="38">
        <v>194.31</v>
      </c>
      <c r="CK7" s="38">
        <v>190.99</v>
      </c>
      <c r="CL7" s="38">
        <v>136.86000000000001</v>
      </c>
      <c r="CM7" s="38">
        <v>53.92</v>
      </c>
      <c r="CN7" s="38">
        <v>51.08</v>
      </c>
      <c r="CO7" s="38">
        <v>51.34</v>
      </c>
      <c r="CP7" s="38">
        <v>50.92</v>
      </c>
      <c r="CQ7" s="38">
        <v>50.92</v>
      </c>
      <c r="CR7" s="38">
        <v>54.44</v>
      </c>
      <c r="CS7" s="38">
        <v>54.67</v>
      </c>
      <c r="CT7" s="38">
        <v>53.51</v>
      </c>
      <c r="CU7" s="38">
        <v>53.5</v>
      </c>
      <c r="CV7" s="38">
        <v>52.58</v>
      </c>
      <c r="CW7" s="38">
        <v>58.98</v>
      </c>
      <c r="CX7" s="38">
        <v>80.47</v>
      </c>
      <c r="CY7" s="38">
        <v>81.099999999999994</v>
      </c>
      <c r="CZ7" s="38">
        <v>82.33</v>
      </c>
      <c r="DA7" s="38">
        <v>83.77</v>
      </c>
      <c r="DB7" s="38">
        <v>84.42</v>
      </c>
      <c r="DC7" s="38">
        <v>84.2</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0.11</v>
      </c>
      <c r="EL7" s="38">
        <v>0.15</v>
      </c>
      <c r="EM7" s="38">
        <v>0.16</v>
      </c>
      <c r="EN7" s="38">
        <v>0.13</v>
      </c>
      <c r="EO7" s="38">
        <v>0.23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2020-02-05T06:04:06Z</cp:lastPrinted>
  <dcterms:created xsi:type="dcterms:W3CDTF">2019-12-05T05:08:03Z</dcterms:created>
  <dcterms:modified xsi:type="dcterms:W3CDTF">2020-03-04T02:19:20Z</dcterms:modified>
  <cp:category/>
</cp:coreProperties>
</file>