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令和01年度\01 各種照会・回答\R020109【　】（分析依頼）H30決算経営比較分析表\05ホームページ掲載\11【法非適用】公共下水道事業\"/>
    </mc:Choice>
  </mc:AlternateContent>
  <xr:revisionPtr revIDLastSave="0" documentId="13_ncr:1_{4FA6AB4E-CED8-4128-88FE-7396C2561E27}" xr6:coauthVersionLast="45" xr6:coauthVersionMax="45" xr10:uidLastSave="{00000000-0000-0000-0000-000000000000}"/>
  <workbookProtection workbookAlgorithmName="SHA-512" workbookHashValue="1BAvVCbedqT48huFdknQmgZ7BfLOE+YDLWrZ0hhQYLwUTUgtIF7DVNIyNgo/KUtdNSsGgHHSRGTkZtsOz9rmVA==" workbookSaltValue="GBLhjhGZhhLrvMyWf5kT/A=="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O6" i="5"/>
  <c r="N6" i="5"/>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L10" i="4"/>
  <c r="AD10" i="4"/>
  <c r="P10" i="4"/>
  <c r="I10" i="4"/>
  <c r="B10" i="4"/>
  <c r="AL8" i="4"/>
  <c r="P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<sst xmlns="http://schemas.openxmlformats.org/spreadsheetml/2006/main" count="228" uniqueCount="114">
  <si>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</si>
  <si>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</si>
  <si>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</si>
  <si>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</si>
  <si>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</si>
  <si>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</si>
  <si>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</si>
  <si>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</si>
  <si>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</si>
  <si>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</si>
  <si>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</si>
  <si>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</si>
  <si>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</si>
  <si>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</si>
  <si>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</si>
  <si>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</si>
  <si>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</si>
  <si>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</si>
  <si>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</si>
  <si>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</si>
  <si>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</si>
  <si>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</si>
  <si>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</si>
  <si>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</si>
  <si>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</si>
  <si>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</si>
  <si>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</si>
  <si>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</si>
  <si>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</si>
  <si>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</si>
  <si>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</si>
  <si>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</si>
  <si>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</si>
  <si>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</si>
  <si>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</si>
  <si>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</si>
  <si>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</si>
  <si>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</si>
  <si>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</si>
  <si>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</si>
  <si>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</si>
  <si>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</si>
  <si>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</si>
  <si>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</si>
  <si>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</si>
  <si>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</si>
  <si>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</si>
  <si>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</si>
  <si>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</si>
  <si>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</si>
  <si>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</si>
  <si>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</si>
  <si>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</si>
  <si>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</si>
  <si>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</si>
  <si>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</si>
  <si>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</si>
  <si>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</si>
  <si>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</si>
  <si>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</si>
  <si>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</si>
  <si>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</si>
  <si>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</si>
  <si>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</si>
  <si>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</si>
  <si>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</si>
  <si>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</si>
  <si>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</si>
  <si>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</si>
  <si>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</si>
  <si>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</si>
  <si>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</si>
  <si>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</si>
  <si>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</si>
  <si>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</si>
  <si>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</si>
  <si>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</si>
  <si>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</si>
  <si>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</si>
  <si>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</si>
  <si>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</si>
  <si>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</si>
  <si>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</si>
  <si>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</si>
  <si>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</si>
  <si>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</si>
  <si>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</si>
  <si>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</si>
  <si>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</si>
  <si>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</si>
  <si>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</si>
  <si>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</si>
  <si>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</si>
  <si>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</si>
  <si>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</si>
  <si>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</si>
  <si>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</si>
  <si>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</si>
  <si>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高千穂町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</si>
  <si>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</si>
  <si>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</si>
  <si>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</si>
  <si>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</si>
  <si>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</si>
  <si>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</si>
  <si>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</si>
  <si>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</si>
  <si>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</si>
  <si>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</si>
  <si>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</si>
  <si>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</si>
  <si>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設備については、平成8年度から整備を開始し平成23年度に整備計画を完了したため、比較的新しい。老朽化対策として『ストックマネジメント計画』を策定し、設備更新を行っている。加えて、日常的な点検及び例月点検を行い、処理施設及び管路等の機能維持を図っていく。</t>
    <rPh sb="1" eb="4">
      <t>ゲスイドウ</t>
    </rPh>
    <rPh sb="4" eb="6">
      <t>セツビ</t>
    </rPh>
    <rPh sb="12" eb="14">
      <t>ヘイセイ</t>
    </rPh>
    <rPh sb="15" eb="17">
      <t>ネンド</t>
    </rPh>
    <rPh sb="19" eb="21">
      <t>セイビ</t>
    </rPh>
    <rPh sb="22" eb="24">
      <t>カイシ</t>
    </rPh>
    <rPh sb="25" eb="27">
      <t>ヘイセイ</t>
    </rPh>
    <rPh sb="29" eb="31">
      <t>ネンド</t>
    </rPh>
    <rPh sb="32" eb="34">
      <t>セイビ</t>
    </rPh>
    <rPh sb="34" eb="36">
      <t>ケイカク</t>
    </rPh>
    <rPh sb="37" eb="39">
      <t>カンリョウ</t>
    </rPh>
    <rPh sb="44" eb="47">
      <t>ヒカクテキ</t>
    </rPh>
    <rPh sb="47" eb="48">
      <t>アタラ</t>
    </rPh>
    <rPh sb="51" eb="54">
      <t>ロウキュウカ</t>
    </rPh>
    <rPh sb="54" eb="56">
      <t>タイサク</t>
    </rPh>
    <rPh sb="70" eb="72">
      <t>ケイカク</t>
    </rPh>
    <rPh sb="74" eb="76">
      <t>サクテイ</t>
    </rPh>
    <rPh sb="89" eb="90">
      <t>クワ</t>
    </rPh>
    <rPh sb="93" eb="96">
      <t>ニチジョウテキ</t>
    </rPh>
    <rPh sb="97" eb="99">
      <t>テンケン</t>
    </rPh>
    <rPh sb="99" eb="100">
      <t>オヨ</t>
    </rPh>
    <rPh sb="101" eb="103">
      <t>レイゲツ</t>
    </rPh>
    <rPh sb="103" eb="105">
      <t>テンケン</t>
    </rPh>
    <rPh sb="106" eb="107">
      <t>オコナ</t>
    </rPh>
    <rPh sb="109" eb="111">
      <t>ショリ</t>
    </rPh>
    <rPh sb="111" eb="113">
      <t>シセツ</t>
    </rPh>
    <rPh sb="113" eb="114">
      <t>オヨ</t>
    </rPh>
    <rPh sb="115" eb="117">
      <t>カンロ</t>
    </rPh>
    <rPh sb="117" eb="118">
      <t>トウ</t>
    </rPh>
    <rPh sb="119" eb="121">
      <t>キノウ</t>
    </rPh>
    <rPh sb="121" eb="123">
      <t>イジ</t>
    </rPh>
    <rPh sb="124" eb="125">
      <t>ハカ</t>
    </rPh>
    <phoneticPr fontId="16"/>
  </si>
  <si>
    <t>　処理区域内の人口減少は大きくはないが、徐々に減っているため、使用料収入も減少が予想される。さらに、老朽化による施設や管路等の更新も想定され、費用の増加も踏まえることになる。
将来の下水道施設の適正な維持管理と健全な経営のためにも、経営戦略及びストックマネジメント計画を十分に活用していくことが重要である。
　経営戦略については、H30年3月策定済み。</t>
    <rPh sb="1" eb="3">
      <t>ショリ</t>
    </rPh>
    <rPh sb="3" eb="5">
      <t>クイキ</t>
    </rPh>
    <rPh sb="5" eb="6">
      <t>ナイ</t>
    </rPh>
    <rPh sb="7" eb="9">
      <t>ジンコウ</t>
    </rPh>
    <rPh sb="9" eb="11">
      <t>ゲンショウ</t>
    </rPh>
    <rPh sb="12" eb="13">
      <t>オオ</t>
    </rPh>
    <rPh sb="20" eb="22">
      <t>ジョジョ</t>
    </rPh>
    <rPh sb="23" eb="24">
      <t>ヘ</t>
    </rPh>
    <rPh sb="31" eb="34">
      <t>シヨウリョウ</t>
    </rPh>
    <rPh sb="34" eb="36">
      <t>シュウニュウ</t>
    </rPh>
    <rPh sb="37" eb="39">
      <t>ゲンショウ</t>
    </rPh>
    <rPh sb="40" eb="42">
      <t>ヨソウ</t>
    </rPh>
    <rPh sb="50" eb="53">
      <t>ロウキュウカ</t>
    </rPh>
    <rPh sb="56" eb="58">
      <t>シセツ</t>
    </rPh>
    <rPh sb="59" eb="61">
      <t>カンロ</t>
    </rPh>
    <rPh sb="61" eb="62">
      <t>トウ</t>
    </rPh>
    <rPh sb="63" eb="65">
      <t>コウシン</t>
    </rPh>
    <rPh sb="71" eb="73">
      <t>ヒヨウ</t>
    </rPh>
    <rPh sb="74" eb="76">
      <t>ゾウカ</t>
    </rPh>
    <rPh sb="77" eb="78">
      <t>フ</t>
    </rPh>
    <rPh sb="88" eb="90">
      <t>ショウライ</t>
    </rPh>
    <rPh sb="91" eb="94">
      <t>ゲスイドウ</t>
    </rPh>
    <rPh sb="94" eb="96">
      <t>シセツ</t>
    </rPh>
    <rPh sb="97" eb="99">
      <t>テキセイ</t>
    </rPh>
    <rPh sb="100" eb="102">
      <t>イジ</t>
    </rPh>
    <rPh sb="102" eb="104">
      <t>カンリ</t>
    </rPh>
    <rPh sb="105" eb="107">
      <t>ケンゼン</t>
    </rPh>
    <rPh sb="108" eb="110">
      <t>ケイエイ</t>
    </rPh>
    <rPh sb="116" eb="118">
      <t>ケイエイ</t>
    </rPh>
    <rPh sb="118" eb="120">
      <t>センリャク</t>
    </rPh>
    <rPh sb="120" eb="121">
      <t>オヨ</t>
    </rPh>
    <rPh sb="132" eb="134">
      <t>ケイカク</t>
    </rPh>
    <rPh sb="135" eb="137">
      <t>ジュウブン</t>
    </rPh>
    <rPh sb="138" eb="140">
      <t>カツヨウ</t>
    </rPh>
    <rPh sb="147" eb="149">
      <t>ジュウヨウ</t>
    </rPh>
    <rPh sb="155" eb="157">
      <t>ケイエイ</t>
    </rPh>
    <rPh sb="157" eb="159">
      <t>センリャク</t>
    </rPh>
    <rPh sb="168" eb="169">
      <t>ネン</t>
    </rPh>
    <rPh sb="170" eb="171">
      <t>ガツ</t>
    </rPh>
    <rPh sb="171" eb="173">
      <t>サクテイ</t>
    </rPh>
    <rPh sb="173" eb="174">
      <t>ズ</t>
    </rPh>
    <phoneticPr fontId="16"/>
  </si>
  <si>
    <t>①収益的収支比率が100％を下回っており収支は赤字であるため、経営改善に向けて取り組みが必要である。
④企業債残高対事業規模比率については、償還が進んでいるため数値は横ばいであるが、今後ストックマネジメント計画により施設投資等が出てくることもあるため、状況を見ながら適切な運営を行っていく必要がある。
⑤経費回収率が7割ほどで、100％に満たないため、料金収入以外の収入で賄われている状況にある。料金の見直し（値上げ）も検討課題であるが、未収金の増加や、上水道料金とのバランスもあるため慎重にならざるを得ない。企業債償還もその後10年以上毎年1億近い支払いが続くため、一般会計に依存しつつ、現在かかえている未収金の解消に努めていく必要がある。
⑥汚水処理原価については、前年より汚水処理費は減少しているが、年間有収水量も減少しているため、引き続き維持管理費の削減、接続率の向上による有収水量を増加させる取り組みが必要である。
⑦施設利用率については、毎年55％前後であり、類似団体と比較しても高い利用率である。ゲリラ豪雨時の不明水流入等不測の事態も考えられるので、現在の処理規模は適正かと思われる。
⑧水洗化率については、未接続世帯への更なる接続推進を図っていく。</t>
    <rPh sb="6" eb="8">
      <t>ヒリツ</t>
    </rPh>
    <rPh sb="14" eb="16">
      <t>シタマワ</t>
    </rPh>
    <rPh sb="20" eb="22">
      <t>シュウシ</t>
    </rPh>
    <rPh sb="23" eb="25">
      <t>アカジ</t>
    </rPh>
    <rPh sb="31" eb="33">
      <t>ケイエイ</t>
    </rPh>
    <rPh sb="33" eb="35">
      <t>カイゼン</t>
    </rPh>
    <rPh sb="36" eb="37">
      <t>ム</t>
    </rPh>
    <rPh sb="39" eb="40">
      <t>ト</t>
    </rPh>
    <rPh sb="41" eb="42">
      <t>ク</t>
    </rPh>
    <rPh sb="44" eb="46">
      <t>ヒツヨウ</t>
    </rPh>
    <rPh sb="83" eb="84">
      <t>ヨコ</t>
    </rPh>
    <rPh sb="152" eb="154">
      <t>ケイヒ</t>
    </rPh>
    <rPh sb="154" eb="156">
      <t>カイシュウ</t>
    </rPh>
    <rPh sb="156" eb="157">
      <t>リツ</t>
    </rPh>
    <rPh sb="159" eb="160">
      <t>ワリ</t>
    </rPh>
    <rPh sb="169" eb="170">
      <t>ミ</t>
    </rPh>
    <rPh sb="176" eb="178">
      <t>リョウキン</t>
    </rPh>
    <rPh sb="178" eb="180">
      <t>シュウニュウ</t>
    </rPh>
    <rPh sb="180" eb="182">
      <t>イガイ</t>
    </rPh>
    <rPh sb="183" eb="185">
      <t>シュウニュウ</t>
    </rPh>
    <rPh sb="186" eb="187">
      <t>マカナ</t>
    </rPh>
    <rPh sb="192" eb="194">
      <t>ジョウキョウ</t>
    </rPh>
    <rPh sb="198" eb="200">
      <t>リョウキン</t>
    </rPh>
    <rPh sb="201" eb="203">
      <t>ミナオ</t>
    </rPh>
    <rPh sb="205" eb="207">
      <t>ネア</t>
    </rPh>
    <rPh sb="210" eb="212">
      <t>ケントウ</t>
    </rPh>
    <rPh sb="212" eb="214">
      <t>カダイ</t>
    </rPh>
    <rPh sb="219" eb="222">
      <t>ミシュウキン</t>
    </rPh>
    <rPh sb="223" eb="225">
      <t>ゾウカ</t>
    </rPh>
    <rPh sb="227" eb="230">
      <t>ジョウスイドウ</t>
    </rPh>
    <rPh sb="230" eb="232">
      <t>リョウキン</t>
    </rPh>
    <rPh sb="243" eb="245">
      <t>シンチョウ</t>
    </rPh>
    <rPh sb="251" eb="252">
      <t>エ</t>
    </rPh>
    <rPh sb="255" eb="257">
      <t>キギョウ</t>
    </rPh>
    <rPh sb="257" eb="258">
      <t>サイ</t>
    </rPh>
    <rPh sb="258" eb="260">
      <t>ショウカン</t>
    </rPh>
    <rPh sb="284" eb="286">
      <t>イッパン</t>
    </rPh>
    <rPh sb="286" eb="288">
      <t>カイケイ</t>
    </rPh>
    <rPh sb="289" eb="291">
      <t>イソン</t>
    </rPh>
    <rPh sb="295" eb="297">
      <t>ゲンザイ</t>
    </rPh>
    <rPh sb="303" eb="306">
      <t>ミシュウキン</t>
    </rPh>
    <rPh sb="307" eb="309">
      <t>カイショウ</t>
    </rPh>
    <rPh sb="310" eb="311">
      <t>ツト</t>
    </rPh>
    <rPh sb="315" eb="317">
      <t>ヒツヨウ</t>
    </rPh>
    <rPh sb="323" eb="325">
      <t>オスイ</t>
    </rPh>
    <rPh sb="325" eb="327">
      <t>ショリ</t>
    </rPh>
    <rPh sb="327" eb="329">
      <t>ゲンカ</t>
    </rPh>
    <rPh sb="335" eb="337">
      <t>ゼンネン</t>
    </rPh>
    <rPh sb="339" eb="341">
      <t>オスイ</t>
    </rPh>
    <rPh sb="341" eb="343">
      <t>ショリ</t>
    </rPh>
    <rPh sb="343" eb="344">
      <t>ヒ</t>
    </rPh>
    <rPh sb="345" eb="347">
      <t>ゲンショウ</t>
    </rPh>
    <rPh sb="353" eb="355">
      <t>ネンカン</t>
    </rPh>
    <rPh sb="355" eb="357">
      <t>ユウシュウ</t>
    </rPh>
    <rPh sb="357" eb="359">
      <t>スイリョウ</t>
    </rPh>
    <rPh sb="360" eb="362">
      <t>ゲンショウ</t>
    </rPh>
    <rPh sb="369" eb="370">
      <t>ヒ</t>
    </rPh>
    <rPh sb="371" eb="372">
      <t>ツヅ</t>
    </rPh>
    <rPh sb="373" eb="375">
      <t>イジ</t>
    </rPh>
    <rPh sb="375" eb="378">
      <t>カンリヒ</t>
    </rPh>
    <rPh sb="379" eb="381">
      <t>サクゲン</t>
    </rPh>
    <rPh sb="382" eb="384">
      <t>セツゾク</t>
    </rPh>
    <rPh sb="384" eb="385">
      <t>リツ</t>
    </rPh>
    <rPh sb="386" eb="388">
      <t>コウジョウ</t>
    </rPh>
    <rPh sb="391" eb="392">
      <t>ア</t>
    </rPh>
    <rPh sb="414" eb="416">
      <t>シセツ</t>
    </rPh>
    <rPh sb="416" eb="419">
      <t>リヨウリツ</t>
    </rPh>
    <rPh sb="425" eb="427">
      <t>マイトシ</t>
    </rPh>
    <rPh sb="430" eb="432">
      <t>ゼンゴ</t>
    </rPh>
    <rPh sb="436" eb="438">
      <t>ルイジ</t>
    </rPh>
    <rPh sb="438" eb="440">
      <t>ダンタイ</t>
    </rPh>
    <rPh sb="441" eb="443">
      <t>ヒカク</t>
    </rPh>
    <rPh sb="446" eb="447">
      <t>タカ</t>
    </rPh>
    <rPh sb="448" eb="451">
      <t>リヨウリツ</t>
    </rPh>
    <rPh sb="458" eb="460">
      <t>ゴウウ</t>
    </rPh>
    <rPh sb="460" eb="461">
      <t>ジ</t>
    </rPh>
    <rPh sb="462" eb="464">
      <t>フメイ</t>
    </rPh>
    <rPh sb="464" eb="465">
      <t>スイ</t>
    </rPh>
    <rPh sb="465" eb="467">
      <t>リュウニュウ</t>
    </rPh>
    <rPh sb="467" eb="468">
      <t>トウ</t>
    </rPh>
    <rPh sb="468" eb="470">
      <t>フソク</t>
    </rPh>
    <rPh sb="471" eb="473">
      <t>ジタイ</t>
    </rPh>
    <rPh sb="474" eb="475">
      <t>カンガ</t>
    </rPh>
    <rPh sb="482" eb="484">
      <t>ゲンザイ</t>
    </rPh>
    <rPh sb="485" eb="487">
      <t>ショリ</t>
    </rPh>
    <rPh sb="487" eb="489">
      <t>キボ</t>
    </rPh>
    <rPh sb="490" eb="492">
      <t>テキセイ</t>
    </rPh>
    <rPh sb="494" eb="495">
      <t>オモ</t>
    </rPh>
    <rPh sb="501" eb="504">
      <t>スイセンカ</t>
    </rPh>
    <rPh sb="504" eb="505">
      <t>リツ</t>
    </rPh>
    <rPh sb="511" eb="514">
      <t>ミセツゾク</t>
    </rPh>
    <rPh sb="514" eb="516">
      <t>セタイ</t>
    </rPh>
    <rPh sb="518" eb="519">
      <t>サラ</t>
    </rPh>
    <rPh sb="521" eb="523">
      <t>セツゾク</t>
    </rPh>
    <rPh sb="523" eb="525">
      <t>スイシン</t>
    </rPh>
    <rPh sb="526" eb="527">
      <t>ハカ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</si>
</sst>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1580E663-8A80-4BB1-BD68-BEBB2C8288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19-4E1D-9DC4-3A0EA45A137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c:v>
                </c:pt>
                <c:pt idx="2">
                  <c:v>0.1</c:v>
                </c:pt>
                <c:pt idx="3">
                  <c:v>0.13</c:v>
                </c:pt>
                <c:pt idx="4">
                  <c:v>0.12</c:v>
                </c:pt>
              </c:numCache>
            </c:numRef>
          </c:val>
          <c:smooth val="0"/>
          <c:extLst>
            <c:ext xmlns:c16="http://schemas.microsoft.com/office/drawing/2014/chart" uri="{C3380CC4-5D6E-409C-BE32-E72D297353CC}">
              <c16:uniqueId val="{00000001-EB19-4E1D-9DC4-3A0EA45A137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56.35</c:v>
                </c:pt>
                <c:pt idx="1">
                  <c:v>56.7</c:v>
                </c:pt>
                <c:pt idx="2">
                  <c:v>56.85</c:v>
                </c:pt>
                <c:pt idx="3">
                  <c:v>56.3</c:v>
                </c:pt>
                <c:pt idx="4">
                  <c:v>56.75</c:v>
                </c:pt>
              </c:numCache>
            </c:numRef>
          </c:val>
          <c:extLst>
            <c:ext xmlns:c16="http://schemas.microsoft.com/office/drawing/2014/chart" uri="{C3380CC4-5D6E-409C-BE32-E72D297353CC}">
              <c16:uniqueId val="{00000000-9665-4288-BE09-3D99F810510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43.53</c:v>
                </c:pt>
                <c:pt idx="1">
                  <c:v>39.869999999999997</c:v>
                </c:pt>
                <c:pt idx="2">
                  <c:v>49.25</c:v>
                </c:pt>
                <c:pt idx="3">
                  <c:v>50.24</c:v>
                </c:pt>
                <c:pt idx="4">
                  <c:v>49.68</c:v>
                </c:pt>
              </c:numCache>
            </c:numRef>
          </c:val>
          <c:smooth val="0"/>
          <c:extLst>
            <c:ext xmlns:c16="http://schemas.microsoft.com/office/drawing/2014/chart" uri="{C3380CC4-5D6E-409C-BE32-E72D297353CC}">
              <c16:uniqueId val="{00000001-9665-4288-BE09-3D99F810510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86.19</c:v>
                </c:pt>
                <c:pt idx="1">
                  <c:v>86.44</c:v>
                </c:pt>
                <c:pt idx="2">
                  <c:v>84</c:v>
                </c:pt>
                <c:pt idx="3">
                  <c:v>91.92</c:v>
                </c:pt>
                <c:pt idx="4">
                  <c:v>82.95</c:v>
                </c:pt>
              </c:numCache>
            </c:numRef>
          </c:val>
          <c:extLst>
            <c:ext xmlns:c16="http://schemas.microsoft.com/office/drawing/2014/chart" uri="{C3380CC4-5D6E-409C-BE32-E72D297353CC}">
              <c16:uniqueId val="{00000000-CF86-48C5-AB5D-E712CD01F42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64.14</c:v>
                </c:pt>
                <c:pt idx="1">
                  <c:v>61.37</c:v>
                </c:pt>
                <c:pt idx="2">
                  <c:v>84.12</c:v>
                </c:pt>
                <c:pt idx="3">
                  <c:v>84.17</c:v>
                </c:pt>
                <c:pt idx="4">
                  <c:v>83.35</c:v>
                </c:pt>
              </c:numCache>
            </c:numRef>
          </c:val>
          <c:smooth val="0"/>
          <c:extLst>
            <c:ext xmlns:c16="http://schemas.microsoft.com/office/drawing/2014/chart" uri="{C3380CC4-5D6E-409C-BE32-E72D297353CC}">
              <c16:uniqueId val="{00000001-CF86-48C5-AB5D-E712CD01F42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86.44</c:v>
                </c:pt>
                <c:pt idx="1">
                  <c:v>100.46</c:v>
                </c:pt>
                <c:pt idx="2">
                  <c:v>99.38</c:v>
                </c:pt>
                <c:pt idx="3">
                  <c:v>94.92</c:v>
                </c:pt>
                <c:pt idx="4">
                  <c:v>98.67</c:v>
                </c:pt>
              </c:numCache>
            </c:numRef>
          </c:val>
          <c:extLst>
            <c:ext xmlns:c16="http://schemas.microsoft.com/office/drawing/2014/chart" uri="{C3380CC4-5D6E-409C-BE32-E72D297353CC}">
              <c16:uniqueId val="{00000000-AFC1-437B-AD7E-61CF4A3CF3B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C1-437B-AD7E-61CF4A3CF3B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EA-4A3A-84B6-9FA6D0EA143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EA-4A3A-84B6-9FA6D0EA143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84-4670-A5F4-D7921434BD3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84-4670-A5F4-D7921434BD3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32-446A-B63A-435200A3DEE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32-446A-B63A-435200A3DEE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1B-4173-99D2-E7371BB4F47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1B-4173-99D2-E7371BB4F47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897.48</c:v>
                </c:pt>
                <c:pt idx="1">
                  <c:v>534.65</c:v>
                </c:pt>
                <c:pt idx="2">
                  <c:v>500.27</c:v>
                </c:pt>
                <c:pt idx="3">
                  <c:v>295.5</c:v>
                </c:pt>
                <c:pt idx="4">
                  <c:v>309.27</c:v>
                </c:pt>
              </c:numCache>
            </c:numRef>
          </c:val>
          <c:extLst>
            <c:ext xmlns:c16="http://schemas.microsoft.com/office/drawing/2014/chart" uri="{C3380CC4-5D6E-409C-BE32-E72D297353CC}">
              <c16:uniqueId val="{00000000-D2AE-46DB-8913-4A91894F4BE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1696.96</c:v>
                </c:pt>
                <c:pt idx="1">
                  <c:v>1824.34</c:v>
                </c:pt>
                <c:pt idx="2">
                  <c:v>1047.6500000000001</c:v>
                </c:pt>
                <c:pt idx="3">
                  <c:v>1124.26</c:v>
                </c:pt>
                <c:pt idx="4">
                  <c:v>1048.23</c:v>
                </c:pt>
              </c:numCache>
            </c:numRef>
          </c:val>
          <c:smooth val="0"/>
          <c:extLst>
            <c:ext xmlns:c16="http://schemas.microsoft.com/office/drawing/2014/chart" uri="{C3380CC4-5D6E-409C-BE32-E72D297353CC}">
              <c16:uniqueId val="{00000001-D2AE-46DB-8913-4A91894F4BE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73.959999999999994</c:v>
                </c:pt>
                <c:pt idx="1">
                  <c:v>79.44</c:v>
                </c:pt>
                <c:pt idx="2">
                  <c:v>78.34</c:v>
                </c:pt>
                <c:pt idx="3">
                  <c:v>73.66</c:v>
                </c:pt>
                <c:pt idx="4">
                  <c:v>77.400000000000006</c:v>
                </c:pt>
              </c:numCache>
            </c:numRef>
          </c:val>
          <c:extLst>
            <c:ext xmlns:c16="http://schemas.microsoft.com/office/drawing/2014/chart" uri="{C3380CC4-5D6E-409C-BE32-E72D297353CC}">
              <c16:uniqueId val="{00000000-25FF-403F-8370-7AF9C4B9379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47.23</c:v>
                </c:pt>
                <c:pt idx="1">
                  <c:v>54.16</c:v>
                </c:pt>
                <c:pt idx="2">
                  <c:v>74.040000000000006</c:v>
                </c:pt>
                <c:pt idx="3">
                  <c:v>80.58</c:v>
                </c:pt>
                <c:pt idx="4">
                  <c:v>78.92</c:v>
                </c:pt>
              </c:numCache>
            </c:numRef>
          </c:val>
          <c:smooth val="0"/>
          <c:extLst>
            <c:ext xmlns:c16="http://schemas.microsoft.com/office/drawing/2014/chart" uri="{C3380CC4-5D6E-409C-BE32-E72D297353CC}">
              <c16:uniqueId val="{00000001-25FF-403F-8370-7AF9C4B9379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224.38</c:v>
                </c:pt>
                <c:pt idx="1">
                  <c:v>217.06</c:v>
                </c:pt>
                <c:pt idx="2">
                  <c:v>219.78</c:v>
                </c:pt>
                <c:pt idx="3">
                  <c:v>230.74</c:v>
                </c:pt>
                <c:pt idx="4">
                  <c:v>220.41</c:v>
                </c:pt>
              </c:numCache>
            </c:numRef>
          </c:val>
          <c:extLst>
            <c:ext xmlns:c16="http://schemas.microsoft.com/office/drawing/2014/chart" uri="{C3380CC4-5D6E-409C-BE32-E72D297353CC}">
              <c16:uniqueId val="{00000000-9542-4066-8AD7-0353D67D5E1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351.41</c:v>
                </c:pt>
                <c:pt idx="1">
                  <c:v>307.56</c:v>
                </c:pt>
                <c:pt idx="2">
                  <c:v>235.61</c:v>
                </c:pt>
                <c:pt idx="3">
                  <c:v>216.21</c:v>
                </c:pt>
                <c:pt idx="4">
                  <c:v>220.31</c:v>
                </c:pt>
              </c:numCache>
            </c:numRef>
          </c:val>
          <c:smooth val="0"/>
          <c:extLst>
            <c:ext xmlns:c16="http://schemas.microsoft.com/office/drawing/2014/chart" uri="{C3380CC4-5D6E-409C-BE32-E72D297353CC}">
              <c16:uniqueId val="{00000001-9542-4066-8AD7-0353D67D5E1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6" sqref="B6:AC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宮崎県　高千穂町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2">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Cd2</v>
      </c>
      <c r="X8" s="77"/>
      <c r="Y8" s="77"/>
      <c r="Z8" s="77"/>
      <c r="AA8" s="77"/>
      <c r="AB8" s="77"/>
      <c r="AC8" s="77"/>
      <c r="AD8" s="78" t="str">
        <f>データ!$M$6</f>
        <v>非設置</v>
      </c>
      <c r="AE8" s="78"/>
      <c r="AF8" s="78"/>
      <c r="AG8" s="78"/>
      <c r="AH8" s="78"/>
      <c r="AI8" s="78"/>
      <c r="AJ8" s="78"/>
      <c r="AK8" s="3"/>
      <c r="AL8" s="74">
        <f>データ!S6</f>
        <v>12386</v>
      </c>
      <c r="AM8" s="74"/>
      <c r="AN8" s="74"/>
      <c r="AO8" s="74"/>
      <c r="AP8" s="74"/>
      <c r="AQ8" s="74"/>
      <c r="AR8" s="74"/>
      <c r="AS8" s="74"/>
      <c r="AT8" s="73">
        <f>データ!T6</f>
        <v>237.54</v>
      </c>
      <c r="AU8" s="73"/>
      <c r="AV8" s="73"/>
      <c r="AW8" s="73"/>
      <c r="AX8" s="73"/>
      <c r="AY8" s="73"/>
      <c r="AZ8" s="73"/>
      <c r="BA8" s="73"/>
      <c r="BB8" s="73">
        <f>データ!U6</f>
        <v>52.14</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2">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2">
      <c r="A10" s="2"/>
      <c r="B10" s="73" t="str">
        <f>データ!N6</f>
        <v>-</v>
      </c>
      <c r="C10" s="73"/>
      <c r="D10" s="73"/>
      <c r="E10" s="73"/>
      <c r="F10" s="73"/>
      <c r="G10" s="73"/>
      <c r="H10" s="73"/>
      <c r="I10" s="73" t="str">
        <f>データ!O6</f>
        <v>該当数値なし</v>
      </c>
      <c r="J10" s="73"/>
      <c r="K10" s="73"/>
      <c r="L10" s="73"/>
      <c r="M10" s="73"/>
      <c r="N10" s="73"/>
      <c r="O10" s="73"/>
      <c r="P10" s="73">
        <f>データ!P6</f>
        <v>32.729999999999997</v>
      </c>
      <c r="Q10" s="73"/>
      <c r="R10" s="73"/>
      <c r="S10" s="73"/>
      <c r="T10" s="73"/>
      <c r="U10" s="73"/>
      <c r="V10" s="73"/>
      <c r="W10" s="73">
        <f>データ!Q6</f>
        <v>106.67</v>
      </c>
      <c r="X10" s="73"/>
      <c r="Y10" s="73"/>
      <c r="Z10" s="73"/>
      <c r="AA10" s="73"/>
      <c r="AB10" s="73"/>
      <c r="AC10" s="73"/>
      <c r="AD10" s="74">
        <f>データ!R6</f>
        <v>3130</v>
      </c>
      <c r="AE10" s="74"/>
      <c r="AF10" s="74"/>
      <c r="AG10" s="74"/>
      <c r="AH10" s="74"/>
      <c r="AI10" s="74"/>
      <c r="AJ10" s="74"/>
      <c r="AK10" s="2"/>
      <c r="AL10" s="74">
        <f>データ!V6</f>
        <v>3999</v>
      </c>
      <c r="AM10" s="74"/>
      <c r="AN10" s="74"/>
      <c r="AO10" s="74"/>
      <c r="AP10" s="74"/>
      <c r="AQ10" s="74"/>
      <c r="AR10" s="74"/>
      <c r="AS10" s="74"/>
      <c r="AT10" s="73">
        <f>データ!W6</f>
        <v>2.27</v>
      </c>
      <c r="AU10" s="73"/>
      <c r="AV10" s="73"/>
      <c r="AW10" s="73"/>
      <c r="AX10" s="73"/>
      <c r="AY10" s="73"/>
      <c r="AZ10" s="73"/>
      <c r="BA10" s="73"/>
      <c r="BB10" s="73">
        <f>データ!X6</f>
        <v>1761.67</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113</v>
      </c>
      <c r="BM16" s="65"/>
      <c r="BN16" s="65"/>
      <c r="BO16" s="65"/>
      <c r="BP16" s="65"/>
      <c r="BQ16" s="65"/>
      <c r="BR16" s="65"/>
      <c r="BS16" s="65"/>
      <c r="BT16" s="65"/>
      <c r="BU16" s="65"/>
      <c r="BV16" s="65"/>
      <c r="BW16" s="65"/>
      <c r="BX16" s="65"/>
      <c r="BY16" s="65"/>
      <c r="BZ16" s="6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J65ujwdes0X70VNoQCgA1b6xOU8wZT7m9bgT5aSoVOQBtzsxRbdVLuvqQAQ6xlbkq44pQTANp/jnzvtox23jnw==" saltValue="6IcawenD0az21a0mcrcj5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454419</v>
      </c>
      <c r="D6" s="33">
        <f t="shared" si="3"/>
        <v>47</v>
      </c>
      <c r="E6" s="33">
        <f t="shared" si="3"/>
        <v>17</v>
      </c>
      <c r="F6" s="33">
        <f t="shared" si="3"/>
        <v>1</v>
      </c>
      <c r="G6" s="33">
        <f t="shared" si="3"/>
        <v>0</v>
      </c>
      <c r="H6" s="33" t="str">
        <f t="shared" si="3"/>
        <v>宮崎県　高千穂町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32.729999999999997</v>
      </c>
      <c r="Q6" s="34">
        <f t="shared" si="3"/>
        <v>106.67</v>
      </c>
      <c r="R6" s="34">
        <f t="shared" si="3"/>
        <v>3130</v>
      </c>
      <c r="S6" s="34">
        <f t="shared" si="3"/>
        <v>12386</v>
      </c>
      <c r="T6" s="34">
        <f t="shared" si="3"/>
        <v>237.54</v>
      </c>
      <c r="U6" s="34">
        <f t="shared" si="3"/>
        <v>52.14</v>
      </c>
      <c r="V6" s="34">
        <f t="shared" si="3"/>
        <v>3999</v>
      </c>
      <c r="W6" s="34">
        <f t="shared" si="3"/>
        <v>2.27</v>
      </c>
      <c r="X6" s="34">
        <f t="shared" si="3"/>
        <v>1761.67</v>
      </c>
      <c r="Y6" s="35">
        <f>IF(Y7="",NA(),Y7)</f>
        <v>86.44</v>
      </c>
      <c r="Z6" s="35">
        <f t="shared" ref="Z6:AH6" si="4">IF(Z7="",NA(),Z7)</f>
        <v>100.46</v>
      </c>
      <c r="AA6" s="35">
        <f t="shared" si="4"/>
        <v>99.38</v>
      </c>
      <c r="AB6" s="35">
        <f t="shared" si="4"/>
        <v>94.92</v>
      </c>
      <c r="AC6" s="35">
        <f t="shared" si="4"/>
        <v>98.67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897.48</v>
      </c>
      <c r="BG6" s="35">
        <f t="shared" ref="BG6:BO6" si="7">IF(BG7="",NA(),BG7)</f>
        <v>534.65</v>
      </c>
      <c r="BH6" s="35">
        <f t="shared" si="7"/>
        <v>500.27</v>
      </c>
      <c r="BI6" s="35">
        <f t="shared" si="7"/>
        <v>295.5</v>
      </c>
      <c r="BJ6" s="35">
        <f t="shared" si="7"/>
        <v>309.27</v>
      </c>
      <c r="BK6" s="35">
        <f t="shared" si="7"/>
        <v>1696.96</v>
      </c>
      <c r="BL6" s="35">
        <f t="shared" si="7"/>
        <v>1824.34</v>
      </c>
      <c r="BM6" s="35">
        <f t="shared" si="7"/>
        <v>1047.6500000000001</v>
      </c>
      <c r="BN6" s="35">
        <f t="shared" si="7"/>
        <v>1124.26</v>
      </c>
      <c r="BO6" s="35">
        <f t="shared" si="7"/>
        <v>1048.23</v>
      </c>
      <c r="BP6" s="34" t="str">
        <f>IF(BP7="","",IF(BP7="-","【-】","【"&amp;SUBSTITUTE(TEXT(BP7,"#,##0.00"),"-","△")&amp;"】"))</f>
        <v>【682.78】</v>
      </c>
      <c r="BQ6" s="35">
        <f>IF(BQ7="",NA(),BQ7)</f>
        <v>73.959999999999994</v>
      </c>
      <c r="BR6" s="35">
        <f t="shared" ref="BR6:BZ6" si="8">IF(BR7="",NA(),BR7)</f>
        <v>79.44</v>
      </c>
      <c r="BS6" s="35">
        <f t="shared" si="8"/>
        <v>78.34</v>
      </c>
      <c r="BT6" s="35">
        <f t="shared" si="8"/>
        <v>73.66</v>
      </c>
      <c r="BU6" s="35">
        <f t="shared" si="8"/>
        <v>77.400000000000006</v>
      </c>
      <c r="BV6" s="35">
        <f t="shared" si="8"/>
        <v>47.23</v>
      </c>
      <c r="BW6" s="35">
        <f t="shared" si="8"/>
        <v>54.16</v>
      </c>
      <c r="BX6" s="35">
        <f t="shared" si="8"/>
        <v>74.040000000000006</v>
      </c>
      <c r="BY6" s="35">
        <f t="shared" si="8"/>
        <v>80.58</v>
      </c>
      <c r="BZ6" s="35">
        <f t="shared" si="8"/>
        <v>78.92</v>
      </c>
      <c r="CA6" s="34" t="str">
        <f>IF(CA7="","",IF(CA7="-","【-】","【"&amp;SUBSTITUTE(TEXT(CA7,"#,##0.00"),"-","△")&amp;"】"))</f>
        <v>【100.91】</v>
      </c>
      <c r="CB6" s="35">
        <f>IF(CB7="",NA(),CB7)</f>
        <v>224.38</v>
      </c>
      <c r="CC6" s="35">
        <f t="shared" ref="CC6:CK6" si="9">IF(CC7="",NA(),CC7)</f>
        <v>217.06</v>
      </c>
      <c r="CD6" s="35">
        <f t="shared" si="9"/>
        <v>219.78</v>
      </c>
      <c r="CE6" s="35">
        <f t="shared" si="9"/>
        <v>230.74</v>
      </c>
      <c r="CF6" s="35">
        <f t="shared" si="9"/>
        <v>220.41</v>
      </c>
      <c r="CG6" s="35">
        <f t="shared" si="9"/>
        <v>351.41</v>
      </c>
      <c r="CH6" s="35">
        <f t="shared" si="9"/>
        <v>307.56</v>
      </c>
      <c r="CI6" s="35">
        <f t="shared" si="9"/>
        <v>235.61</v>
      </c>
      <c r="CJ6" s="35">
        <f t="shared" si="9"/>
        <v>216.21</v>
      </c>
      <c r="CK6" s="35">
        <f t="shared" si="9"/>
        <v>220.31</v>
      </c>
      <c r="CL6" s="34" t="str">
        <f>IF(CL7="","",IF(CL7="-","【-】","【"&amp;SUBSTITUTE(TEXT(CL7,"#,##0.00"),"-","△")&amp;"】"))</f>
        <v>【136.86】</v>
      </c>
      <c r="CM6" s="35">
        <f>IF(CM7="",NA(),CM7)</f>
        <v>56.35</v>
      </c>
      <c r="CN6" s="35">
        <f t="shared" ref="CN6:CV6" si="10">IF(CN7="",NA(),CN7)</f>
        <v>56.7</v>
      </c>
      <c r="CO6" s="35">
        <f t="shared" si="10"/>
        <v>56.85</v>
      </c>
      <c r="CP6" s="35">
        <f t="shared" si="10"/>
        <v>56.3</v>
      </c>
      <c r="CQ6" s="35">
        <f t="shared" si="10"/>
        <v>56.75</v>
      </c>
      <c r="CR6" s="35">
        <f t="shared" si="10"/>
        <v>43.53</v>
      </c>
      <c r="CS6" s="35">
        <f t="shared" si="10"/>
        <v>39.869999999999997</v>
      </c>
      <c r="CT6" s="35">
        <f t="shared" si="10"/>
        <v>49.25</v>
      </c>
      <c r="CU6" s="35">
        <f t="shared" si="10"/>
        <v>50.24</v>
      </c>
      <c r="CV6" s="35">
        <f t="shared" si="10"/>
        <v>49.68</v>
      </c>
      <c r="CW6" s="34" t="str">
        <f>IF(CW7="","",IF(CW7="-","【-】","【"&amp;SUBSTITUTE(TEXT(CW7,"#,##0.00"),"-","△")&amp;"】"))</f>
        <v>【58.98】</v>
      </c>
      <c r="CX6" s="35">
        <f>IF(CX7="",NA(),CX7)</f>
        <v>86.19</v>
      </c>
      <c r="CY6" s="35">
        <f t="shared" ref="CY6:DG6" si="11">IF(CY7="",NA(),CY7)</f>
        <v>86.44</v>
      </c>
      <c r="CZ6" s="35">
        <f t="shared" si="11"/>
        <v>84</v>
      </c>
      <c r="DA6" s="35">
        <f t="shared" si="11"/>
        <v>91.92</v>
      </c>
      <c r="DB6" s="35">
        <f t="shared" si="11"/>
        <v>82.95</v>
      </c>
      <c r="DC6" s="35">
        <f t="shared" si="11"/>
        <v>64.14</v>
      </c>
      <c r="DD6" s="35">
        <f t="shared" si="11"/>
        <v>61.37</v>
      </c>
      <c r="DE6" s="35">
        <f t="shared" si="11"/>
        <v>84.12</v>
      </c>
      <c r="DF6" s="35">
        <f t="shared" si="11"/>
        <v>84.17</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0.17</v>
      </c>
      <c r="EK6" s="35">
        <f t="shared" si="14"/>
        <v>0.2</v>
      </c>
      <c r="EL6" s="35">
        <f t="shared" si="14"/>
        <v>0.1</v>
      </c>
      <c r="EM6" s="35">
        <f t="shared" si="14"/>
        <v>0.13</v>
      </c>
      <c r="EN6" s="35">
        <f t="shared" si="14"/>
        <v>0.12</v>
      </c>
      <c r="EO6" s="34" t="str">
        <f>IF(EO7="","",IF(EO7="-","【-】","【"&amp;SUBSTITUTE(TEXT(EO7,"#,##0.00"),"-","△")&amp;"】"))</f>
        <v>【0.23】</v>
      </c>
    </row>
    <row r="7" spans="1:145" s="36" customFormat="1" x14ac:dyDescent="0.2">
      <c r="A7" s="28"/>
      <c r="B7" s="37">
        <v>2018</v>
      </c>
      <c r="C7" s="37">
        <v>454419</v>
      </c>
      <c r="D7" s="37">
        <v>47</v>
      </c>
      <c r="E7" s="37">
        <v>17</v>
      </c>
      <c r="F7" s="37">
        <v>1</v>
      </c>
      <c r="G7" s="37">
        <v>0</v>
      </c>
      <c r="H7" s="37" t="s">
        <v>98</v>
      </c>
      <c r="I7" s="37" t="s">
        <v>99</v>
      </c>
      <c r="J7" s="37" t="s">
        <v>100</v>
      </c>
      <c r="K7" s="37" t="s">
        <v>101</v>
      </c>
      <c r="L7" s="37" t="s">
        <v>102</v>
      </c>
      <c r="M7" s="37" t="s">
        <v>103</v>
      </c>
      <c r="N7" s="38" t="s">
        <v>104</v>
      </c>
      <c r="O7" s="38" t="s">
        <v>105</v>
      </c>
      <c r="P7" s="38">
        <v>32.729999999999997</v>
      </c>
      <c r="Q7" s="38">
        <v>106.67</v>
      </c>
      <c r="R7" s="38">
        <v>3130</v>
      </c>
      <c r="S7" s="38">
        <v>12386</v>
      </c>
      <c r="T7" s="38">
        <v>237.54</v>
      </c>
      <c r="U7" s="38">
        <v>52.14</v>
      </c>
      <c r="V7" s="38">
        <v>3999</v>
      </c>
      <c r="W7" s="38">
        <v>2.27</v>
      </c>
      <c r="X7" s="38">
        <v>1761.67</v>
      </c>
      <c r="Y7" s="38">
        <v>86.44</v>
      </c>
      <c r="Z7" s="38">
        <v>100.46</v>
      </c>
      <c r="AA7" s="38">
        <v>99.38</v>
      </c>
      <c r="AB7" s="38">
        <v>94.92</v>
      </c>
      <c r="AC7" s="38">
        <v>98.67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897.48</v>
      </c>
      <c r="BG7" s="38">
        <v>534.65</v>
      </c>
      <c r="BH7" s="38">
        <v>500.27</v>
      </c>
      <c r="BI7" s="38">
        <v>295.5</v>
      </c>
      <c r="BJ7" s="38">
        <v>309.27</v>
      </c>
      <c r="BK7" s="38">
        <v>1696.96</v>
      </c>
      <c r="BL7" s="38">
        <v>1824.34</v>
      </c>
      <c r="BM7" s="38">
        <v>1047.6500000000001</v>
      </c>
      <c r="BN7" s="38">
        <v>1124.26</v>
      </c>
      <c r="BO7" s="38">
        <v>1048.23</v>
      </c>
      <c r="BP7" s="38">
        <v>682.78</v>
      </c>
      <c r="BQ7" s="38">
        <v>73.959999999999994</v>
      </c>
      <c r="BR7" s="38">
        <v>79.44</v>
      </c>
      <c r="BS7" s="38">
        <v>78.34</v>
      </c>
      <c r="BT7" s="38">
        <v>73.66</v>
      </c>
      <c r="BU7" s="38">
        <v>77.400000000000006</v>
      </c>
      <c r="BV7" s="38">
        <v>47.23</v>
      </c>
      <c r="BW7" s="38">
        <v>54.16</v>
      </c>
      <c r="BX7" s="38">
        <v>74.040000000000006</v>
      </c>
      <c r="BY7" s="38">
        <v>80.58</v>
      </c>
      <c r="BZ7" s="38">
        <v>78.92</v>
      </c>
      <c r="CA7" s="38">
        <v>100.91</v>
      </c>
      <c r="CB7" s="38">
        <v>224.38</v>
      </c>
      <c r="CC7" s="38">
        <v>217.06</v>
      </c>
      <c r="CD7" s="38">
        <v>219.78</v>
      </c>
      <c r="CE7" s="38">
        <v>230.74</v>
      </c>
      <c r="CF7" s="38">
        <v>220.41</v>
      </c>
      <c r="CG7" s="38">
        <v>351.41</v>
      </c>
      <c r="CH7" s="38">
        <v>307.56</v>
      </c>
      <c r="CI7" s="38">
        <v>235.61</v>
      </c>
      <c r="CJ7" s="38">
        <v>216.21</v>
      </c>
      <c r="CK7" s="38">
        <v>220.31</v>
      </c>
      <c r="CL7" s="38">
        <v>136.86000000000001</v>
      </c>
      <c r="CM7" s="38">
        <v>56.35</v>
      </c>
      <c r="CN7" s="38">
        <v>56.7</v>
      </c>
      <c r="CO7" s="38">
        <v>56.85</v>
      </c>
      <c r="CP7" s="38">
        <v>56.3</v>
      </c>
      <c r="CQ7" s="38">
        <v>56.75</v>
      </c>
      <c r="CR7" s="38">
        <v>43.53</v>
      </c>
      <c r="CS7" s="38">
        <v>39.869999999999997</v>
      </c>
      <c r="CT7" s="38">
        <v>49.25</v>
      </c>
      <c r="CU7" s="38">
        <v>50.24</v>
      </c>
      <c r="CV7" s="38">
        <v>49.68</v>
      </c>
      <c r="CW7" s="38">
        <v>58.98</v>
      </c>
      <c r="CX7" s="38">
        <v>86.19</v>
      </c>
      <c r="CY7" s="38">
        <v>86.44</v>
      </c>
      <c r="CZ7" s="38">
        <v>84</v>
      </c>
      <c r="DA7" s="38">
        <v>91.92</v>
      </c>
      <c r="DB7" s="38">
        <v>82.95</v>
      </c>
      <c r="DC7" s="38">
        <v>64.14</v>
      </c>
      <c r="DD7" s="38">
        <v>61.37</v>
      </c>
      <c r="DE7" s="38">
        <v>84.12</v>
      </c>
      <c r="DF7" s="38">
        <v>84.17</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0.17</v>
      </c>
      <c r="EK7" s="38">
        <v>0.2</v>
      </c>
      <c r="EL7" s="38">
        <v>0.1</v>
      </c>
      <c r="EM7" s="38">
        <v>0.13</v>
      </c>
      <c r="EN7" s="38">
        <v>0.12</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2020-01-21T02:57:41Z</cp:lastPrinted>
  <dcterms:created xsi:type="dcterms:W3CDTF">2019-12-05T05:08:04Z</dcterms:created>
  <dcterms:modified xsi:type="dcterms:W3CDTF">2020-03-04T02:19:56Z</dcterms:modified>
  <cp:category/>
</cp:coreProperties>
</file>