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2【法非適用】特定環境保全公共下水道事業\"/>
    </mc:Choice>
  </mc:AlternateContent>
  <xr:revisionPtr revIDLastSave="0" documentId="13_ncr:1_{4DD9C46A-EA44-4CD7-A563-2AD9508BB21C}" xr6:coauthVersionLast="45" xr6:coauthVersionMax="45" xr10:uidLastSave="{00000000-0000-0000-0000-000000000000}"/>
  <workbookProtection workbookAlgorithmName="SHA-512" workbookHashValue="iP0crBP9smTGZ9n+gvMW8phiqSaoG9TQqTr7Vq2q07SK2nLQxWBELDV0kslYtbjj72Pcl2z+X1sCja6BJbpUyQ==" workbookSaltValue="fCn88/rYc6DI7urAjx5Xx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<sst xmlns="http://schemas.openxmlformats.org/spreadsheetml/2006/main" count="228" uniqueCount="114">
  <si>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</si>
  <si>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</si>
  <si>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</si>
  <si>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</si>
  <si>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</si>
  <si>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</si>
  <si>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</si>
  <si>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</si>
  <si>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</si>
  <si>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</si>
  <si>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</si>
  <si>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</si>
  <si>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</si>
  <si>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</si>
  <si>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</si>
  <si>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</si>
  <si>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</si>
  <si>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</si>
  <si>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</si>
  <si>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</si>
  <si>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</si>
  <si>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</si>
  <si>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</si>
  <si>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</si>
  <si>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</si>
  <si>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</si>
  <si>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</si>
  <si>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</si>
  <si>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</si>
  <si>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</si>
  <si>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</si>
  <si>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</si>
  <si>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</si>
  <si>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</si>
  <si>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</si>
  <si>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</si>
  <si>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</si>
  <si>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</si>
  <si>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</si>
  <si>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</si>
  <si>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</si>
  <si>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</si>
  <si>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</si>
  <si>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</si>
  <si>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</si>
  <si>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</si>
  <si>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</si>
  <si>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</si>
  <si>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</si>
  <si>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</si>
  <si>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</si>
  <si>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</si>
  <si>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</si>
  <si>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</si>
  <si>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</si>
  <si>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</si>
  <si>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</si>
  <si>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</si>
  <si>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</si>
  <si>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</si>
  <si>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</si>
  <si>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</si>
  <si>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</si>
  <si>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</si>
  <si>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</si>
  <si>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</si>
  <si>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</si>
  <si>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</si>
  <si>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</si>
  <si>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</si>
  <si>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</si>
  <si>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</si>
  <si>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</si>
  <si>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</si>
  <si>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</si>
  <si>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</si>
  <si>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</si>
  <si>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</si>
  <si>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</si>
  <si>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</si>
  <si>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</si>
  <si>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</si>
  <si>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</si>
  <si>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</si>
  <si>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</si>
  <si>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</si>
  <si>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</si>
  <si>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</si>
  <si>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</si>
  <si>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</si>
  <si>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</si>
  <si>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</si>
  <si>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</si>
  <si>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</si>
  <si>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</si>
  <si>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</si>
  <si>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</si>
  <si>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</si>
  <si>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</si>
  <si>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</si>
  <si>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</si>
  <si>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</si>
  <si>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</si>
  <si>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</si>
  <si>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</si>
  <si>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</si>
  <si>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</si>
  <si>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</si>
  <si>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</si>
  <si>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</si>
  <si>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</si>
  <si>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9"/>
        <color theme="1"/>
        <rFont val="ＭＳ ゴシック"/>
        <family val="3"/>
        <charset val="128"/>
      </rPr>
      <t>本村処理場は平成12年に供用を開始して以来稼働18年を経ており本格的な設備更新時期を迎えている。令和２年度からは国庫補助金等を活用しストックマネジメント計画を策定する予定であり、点検・更新計画の立案に注力したい。
　管渠については耐用年数を３分の１程度を経過した状況であり更新の必要はないと考えられる。</t>
    </r>
    <rPh sb="49" eb="51">
      <t>レイワ</t>
    </rPh>
    <rPh sb="52" eb="54">
      <t>ネンド</t>
    </rPh>
    <rPh sb="77" eb="79">
      <t>ケイカク</t>
    </rPh>
    <rPh sb="80" eb="82">
      <t>サクテイ</t>
    </rPh>
    <rPh sb="84" eb="86">
      <t>ヨテイ</t>
    </rPh>
    <rPh sb="90" eb="92">
      <t>テンケン</t>
    </rPh>
    <rPh sb="93" eb="95">
      <t>コウシン</t>
    </rPh>
    <rPh sb="95" eb="97">
      <t>ケイカク</t>
    </rPh>
    <rPh sb="98" eb="100">
      <t>リツアン</t>
    </rPh>
    <rPh sb="101" eb="103">
      <t>チュウリョク</t>
    </rPh>
    <rPh sb="109" eb="111">
      <t>カンキョ</t>
    </rPh>
    <rPh sb="116" eb="118">
      <t>タイヨウ</t>
    </rPh>
    <rPh sb="118" eb="120">
      <t>ネンスウ</t>
    </rPh>
    <rPh sb="122" eb="123">
      <t>ブン</t>
    </rPh>
    <rPh sb="125" eb="127">
      <t>テイド</t>
    </rPh>
    <rPh sb="128" eb="130">
      <t>ケイカ</t>
    </rPh>
    <rPh sb="132" eb="134">
      <t>ジョウキョウ</t>
    </rPh>
    <rPh sb="137" eb="139">
      <t>コウシン</t>
    </rPh>
    <rPh sb="140" eb="142">
      <t>ヒツヨウ</t>
    </rPh>
    <rPh sb="146" eb="147">
      <t>カンガ</t>
    </rPh>
    <phoneticPr fontId="4"/>
  </si>
  <si>
    <t>　地方債の完済に伴い汚水処理費用は減少し経営状態も改善されてきていたが、修繕の増加、将来的な改築更新計画の実施に伴い多額の費用が必要となり経営を大きく圧迫することが予想される。
　今後とも経営状況に注視し安定した経営を実施できるように努めたい。
　経営戦略については、令和2年度策定予定。</t>
    <rPh sb="36" eb="38">
      <t>シュウゼン</t>
    </rPh>
    <rPh sb="39" eb="41">
      <t>ゾウカ</t>
    </rPh>
    <rPh sb="42" eb="45">
      <t>ショウライテキ</t>
    </rPh>
    <rPh sb="46" eb="48">
      <t>カイチク</t>
    </rPh>
    <rPh sb="48" eb="50">
      <t>コウシン</t>
    </rPh>
    <rPh sb="50" eb="52">
      <t>ケイカク</t>
    </rPh>
    <rPh sb="53" eb="55">
      <t>ジッシ</t>
    </rPh>
    <rPh sb="56" eb="57">
      <t>トモナ</t>
    </rPh>
    <rPh sb="58" eb="60">
      <t>タガク</t>
    </rPh>
    <rPh sb="61" eb="63">
      <t>ヒヨウ</t>
    </rPh>
    <rPh sb="64" eb="66">
      <t>ヒツヨウ</t>
    </rPh>
    <rPh sb="69" eb="71">
      <t>ケイエイ</t>
    </rPh>
    <rPh sb="72" eb="73">
      <t>オオ</t>
    </rPh>
    <rPh sb="75" eb="77">
      <t>アッパク</t>
    </rPh>
    <rPh sb="82" eb="84">
      <t>ヨソウ</t>
    </rPh>
    <rPh sb="90" eb="92">
      <t>コンゴ</t>
    </rPh>
    <rPh sb="94" eb="96">
      <t>ケイエイ</t>
    </rPh>
    <rPh sb="96" eb="98">
      <t>ジョウキョウ</t>
    </rPh>
    <rPh sb="99" eb="101">
      <t>チュウシ</t>
    </rPh>
    <rPh sb="102" eb="104">
      <t>アンテイ</t>
    </rPh>
    <rPh sb="106" eb="108">
      <t>ケイエイ</t>
    </rPh>
    <rPh sb="109" eb="111">
      <t>ジッシ</t>
    </rPh>
    <rPh sb="117" eb="118">
      <t>ツト</t>
    </rPh>
    <rPh sb="124" eb="126">
      <t>ケイエイ</t>
    </rPh>
    <rPh sb="126" eb="128">
      <t>センリャク</t>
    </rPh>
    <rPh sb="134" eb="136">
      <t>レイワ</t>
    </rPh>
    <rPh sb="137" eb="139">
      <t>ネンド</t>
    </rPh>
    <rPh sb="139" eb="141">
      <t>サクテイ</t>
    </rPh>
    <rPh sb="141" eb="143">
      <t>ヨテイ</t>
    </rPh>
    <phoneticPr fontId="4"/>
  </si>
  <si>
    <t xml:space="preserve"> ①収益的収支比率
　当該年度決算においては前年度と比較して約1.5%減少した。
　昨年度と比較した場合、償還金と総費用が減少したものの併せて使用料収入が減少しているため比率が下がったものと考えられる。人口減及び機器更新時期の到来によりこれからも一般会計繰入金は増大すると考えられるため経営状況の健全化を目指し経費縮減に注力したい。
⑤経費回収率
　平成26年度からの経費回収率は60 ～80％台で推移している。これは修繕費用及び有収水量の低下が主な要因である。処理施設の機械設備が更新時期に入っているため、更新完了まではこの間で推移するのではないかと考えられるため更なる処理費縮減を検討したい。
⑥汚水処理原価
　地方債の償還完了や経営見直し等により平均より低い水準で推移していた原価であるが30年度は29年度から引き続き高い水準である。
　これは当該年度修繕料の増加及び長期滞在者の減少による有収水量の低下が要因である。単年度に修繕が集中し原価が急騰しないように引き続き計画的修繕を実施したい。
⑦施設利用率
　当該年度利用率についてだが、類似団体平均と同程度となっている。汚水処理量の低下により前年度とくらべ6％程度の低下となっているが、平成30年度の晴天時最大流入量が279㎥/日であり最大処理能力の93.2％、また平均流入量が131.4㎥/日で最大処理能力の43.8％となっていることから、施設規模は適正と考えられる。引き続き維持管理に努めたい。
⑧水洗化率
　事業区域内でほぼ100％を実現している。今後も維持したい。</t>
    <rPh sb="35" eb="37">
      <t>ゲンショウ</t>
    </rPh>
    <rPh sb="42" eb="45">
      <t>サクネンド</t>
    </rPh>
    <rPh sb="46" eb="48">
      <t>ヒカク</t>
    </rPh>
    <rPh sb="50" eb="52">
      <t>バアイ</t>
    </rPh>
    <rPh sb="53" eb="56">
      <t>ショウカンキン</t>
    </rPh>
    <rPh sb="57" eb="60">
      <t>ソウヒヨウ</t>
    </rPh>
    <rPh sb="61" eb="63">
      <t>ゲンショウ</t>
    </rPh>
    <rPh sb="68" eb="69">
      <t>アワ</t>
    </rPh>
    <rPh sb="71" eb="74">
      <t>シヨウリョウ</t>
    </rPh>
    <rPh sb="74" eb="76">
      <t>シュウニュウ</t>
    </rPh>
    <rPh sb="77" eb="79">
      <t>ゲンショウ</t>
    </rPh>
    <rPh sb="85" eb="87">
      <t>ヒリツ</t>
    </rPh>
    <rPh sb="88" eb="89">
      <t>サ</t>
    </rPh>
    <rPh sb="95" eb="96">
      <t>カンガ</t>
    </rPh>
    <rPh sb="101" eb="103">
      <t>ジンコウ</t>
    </rPh>
    <rPh sb="123" eb="125">
      <t>イッパン</t>
    </rPh>
    <rPh sb="125" eb="127">
      <t>カイケイ</t>
    </rPh>
    <rPh sb="127" eb="129">
      <t>クリイレ</t>
    </rPh>
    <rPh sb="129" eb="130">
      <t>キン</t>
    </rPh>
    <rPh sb="131" eb="133">
      <t>ゾウダイ</t>
    </rPh>
    <rPh sb="136" eb="137">
      <t>カンガ</t>
    </rPh>
    <rPh sb="143" eb="145">
      <t>ケイエイ</t>
    </rPh>
    <rPh sb="145" eb="147">
      <t>ジョウキョウ</t>
    </rPh>
    <rPh sb="148" eb="151">
      <t>ケンゼンカ</t>
    </rPh>
    <rPh sb="152" eb="154">
      <t>メザ</t>
    </rPh>
    <rPh sb="155" eb="157">
      <t>ケイヒ</t>
    </rPh>
    <rPh sb="157" eb="159">
      <t>シュクゲン</t>
    </rPh>
    <rPh sb="160" eb="162">
      <t>チュウリョク</t>
    </rPh>
    <rPh sb="214" eb="215">
      <t>オヨ</t>
    </rPh>
    <rPh sb="216" eb="218">
      <t>ユウシュウ</t>
    </rPh>
    <rPh sb="218" eb="220">
      <t>スイリョウ</t>
    </rPh>
    <rPh sb="221" eb="223">
      <t>テイカ</t>
    </rPh>
    <rPh sb="232" eb="234">
      <t>ショリ</t>
    </rPh>
    <rPh sb="247" eb="248">
      <t>ハイ</t>
    </rPh>
    <rPh sb="284" eb="285">
      <t>サラ</t>
    </rPh>
    <rPh sb="287" eb="289">
      <t>ショリ</t>
    </rPh>
    <rPh sb="289" eb="290">
      <t>ヒ</t>
    </rPh>
    <rPh sb="290" eb="292">
      <t>シュクゲン</t>
    </rPh>
    <rPh sb="293" eb="295">
      <t>ケントウ</t>
    </rPh>
    <rPh sb="351" eb="353">
      <t>ネンド</t>
    </rPh>
    <rPh sb="360" eb="361">
      <t>ヒ</t>
    </rPh>
    <rPh sb="362" eb="363">
      <t>ツヅ</t>
    </rPh>
    <rPh sb="381" eb="383">
      <t>シュウゼン</t>
    </rPh>
    <rPh sb="383" eb="384">
      <t>リョウ</t>
    </rPh>
    <rPh sb="385" eb="387">
      <t>ゾウカ</t>
    </rPh>
    <rPh sb="387" eb="388">
      <t>オヨ</t>
    </rPh>
    <rPh sb="389" eb="391">
      <t>チョウキ</t>
    </rPh>
    <rPh sb="391" eb="393">
      <t>タイザイ</t>
    </rPh>
    <rPh sb="393" eb="394">
      <t>シャ</t>
    </rPh>
    <rPh sb="395" eb="397">
      <t>ゲンショウ</t>
    </rPh>
    <rPh sb="400" eb="402">
      <t>ユウシュウ</t>
    </rPh>
    <rPh sb="402" eb="404">
      <t>スイリョウ</t>
    </rPh>
    <rPh sb="405" eb="407">
      <t>テイカ</t>
    </rPh>
    <rPh sb="414" eb="417">
      <t>タンネンド</t>
    </rPh>
    <rPh sb="418" eb="420">
      <t>シュウゼン</t>
    </rPh>
    <rPh sb="421" eb="423">
      <t>シュウチュウ</t>
    </rPh>
    <rPh sb="424" eb="426">
      <t>ゲンカ</t>
    </rPh>
    <rPh sb="435" eb="436">
      <t>ヒ</t>
    </rPh>
    <rPh sb="437" eb="438">
      <t>ツヅ</t>
    </rPh>
    <rPh sb="439" eb="442">
      <t>ケイカクテキ</t>
    </rPh>
    <rPh sb="442" eb="444">
      <t>シュウゼン</t>
    </rPh>
    <rPh sb="445" eb="447">
      <t>ジッシ</t>
    </rPh>
    <rPh sb="455" eb="457">
      <t>シセツ</t>
    </rPh>
    <rPh sb="457" eb="460">
      <t>リヨウリツ</t>
    </rPh>
    <rPh sb="462" eb="464">
      <t>トウガイ</t>
    </rPh>
    <rPh sb="464" eb="466">
      <t>ネンド</t>
    </rPh>
    <rPh sb="466" eb="469">
      <t>リヨウリツ</t>
    </rPh>
    <rPh sb="476" eb="478">
      <t>ルイジ</t>
    </rPh>
    <rPh sb="478" eb="480">
      <t>ダンタイ</t>
    </rPh>
    <rPh sb="480" eb="482">
      <t>ヘイキン</t>
    </rPh>
    <rPh sb="483" eb="486">
      <t>ドウテイド</t>
    </rPh>
    <rPh sb="493" eb="495">
      <t>オスイ</t>
    </rPh>
    <rPh sb="495" eb="497">
      <t>ショリ</t>
    </rPh>
    <rPh sb="497" eb="498">
      <t>リョウ</t>
    </rPh>
    <rPh sb="499" eb="501">
      <t>テイカ</t>
    </rPh>
    <rPh sb="504" eb="507">
      <t>ゼンネンド</t>
    </rPh>
    <rPh sb="513" eb="515">
      <t>テイド</t>
    </rPh>
    <rPh sb="516" eb="518">
      <t>テイカ</t>
    </rPh>
    <rPh sb="526" eb="528">
      <t>ヘイセイ</t>
    </rPh>
    <rPh sb="530" eb="532">
      <t>ネンド</t>
    </rPh>
    <rPh sb="533" eb="535">
      <t>セイテン</t>
    </rPh>
    <rPh sb="535" eb="536">
      <t>ジ</t>
    </rPh>
    <rPh sb="536" eb="538">
      <t>サイダイ</t>
    </rPh>
    <rPh sb="538" eb="540">
      <t>リュウニュウ</t>
    </rPh>
    <rPh sb="540" eb="541">
      <t>リョウ</t>
    </rPh>
    <rPh sb="547" eb="548">
      <t>ニチ</t>
    </rPh>
    <rPh sb="551" eb="553">
      <t>サイダイ</t>
    </rPh>
    <rPh sb="553" eb="555">
      <t>ショリ</t>
    </rPh>
    <rPh sb="555" eb="557">
      <t>ノウリョク</t>
    </rPh>
    <rPh sb="566" eb="568">
      <t>ヘイキン</t>
    </rPh>
    <rPh sb="568" eb="570">
      <t>リュウニュウ</t>
    </rPh>
    <rPh sb="570" eb="571">
      <t>リョウ</t>
    </rPh>
    <rPh sb="579" eb="580">
      <t>ニチ</t>
    </rPh>
    <rPh sb="581" eb="583">
      <t>サイダイ</t>
    </rPh>
    <rPh sb="583" eb="585">
      <t>ショリ</t>
    </rPh>
    <rPh sb="585" eb="587">
      <t>ノウリョク</t>
    </rPh>
    <rPh sb="604" eb="606">
      <t>シセツ</t>
    </rPh>
    <rPh sb="606" eb="608">
      <t>キボ</t>
    </rPh>
    <rPh sb="609" eb="611">
      <t>テキセイ</t>
    </rPh>
    <rPh sb="612" eb="613">
      <t>カンガ</t>
    </rPh>
    <rPh sb="618" eb="619">
      <t>ヒ</t>
    </rPh>
    <rPh sb="620" eb="621">
      <t>ツヅ</t>
    </rPh>
    <rPh sb="622" eb="624">
      <t>イジ</t>
    </rPh>
    <rPh sb="624" eb="626">
      <t>カンリ</t>
    </rPh>
    <rPh sb="627" eb="628">
      <t>ツト</t>
    </rPh>
    <rPh sb="635" eb="638">
      <t>スイセンカ</t>
    </rPh>
    <rPh sb="638" eb="639">
      <t>リツ</t>
    </rPh>
    <rPh sb="641" eb="643">
      <t>ジギョウ</t>
    </rPh>
    <rPh sb="643" eb="645">
      <t>クイキ</t>
    </rPh>
    <rPh sb="645" eb="646">
      <t>ナイ</t>
    </rPh>
    <rPh sb="654" eb="656">
      <t>ジツゲン</t>
    </rPh>
    <rPh sb="661" eb="663">
      <t>コンゴ</t>
    </rPh>
    <rPh sb="664" eb="666">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</si>
</sst>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80-4D1A-8BD9-46A1660EC0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7C80-4D1A-8BD9-46A1660EC0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c:v>
                </c:pt>
                <c:pt idx="1">
                  <c:v>46.67</c:v>
                </c:pt>
                <c:pt idx="2">
                  <c:v>49.67</c:v>
                </c:pt>
                <c:pt idx="3">
                  <c:v>49</c:v>
                </c:pt>
                <c:pt idx="4">
                  <c:v>43</c:v>
                </c:pt>
              </c:numCache>
            </c:numRef>
          </c:val>
          <c:extLst>
            <c:ext xmlns:c16="http://schemas.microsoft.com/office/drawing/2014/chart" uri="{C3380CC4-5D6E-409C-BE32-E72D297353CC}">
              <c16:uniqueId val="{00000000-4D56-4BBB-9239-328DDEB97F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4D56-4BBB-9239-328DDEB97F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98.12</c:v>
                </c:pt>
                <c:pt idx="1">
                  <c:v>97.9</c:v>
                </c:pt>
                <c:pt idx="2">
                  <c:v>100</c:v>
                </c:pt>
                <c:pt idx="3">
                  <c:v>100</c:v>
                </c:pt>
                <c:pt idx="4">
                  <c:v>100</c:v>
                </c:pt>
              </c:numCache>
            </c:numRef>
          </c:val>
          <c:extLst>
            <c:ext xmlns:c16="http://schemas.microsoft.com/office/drawing/2014/chart" uri="{C3380CC4-5D6E-409C-BE32-E72D297353CC}">
              <c16:uniqueId val="{00000000-8107-4443-AFB2-264267856C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8107-4443-AFB2-264267856C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103.62</c:v>
                </c:pt>
                <c:pt idx="1">
                  <c:v>93.1</c:v>
                </c:pt>
                <c:pt idx="2">
                  <c:v>96.85</c:v>
                </c:pt>
                <c:pt idx="3">
                  <c:v>102.93</c:v>
                </c:pt>
                <c:pt idx="4">
                  <c:v>101.4</c:v>
                </c:pt>
              </c:numCache>
            </c:numRef>
          </c:val>
          <c:extLst>
            <c:ext xmlns:c16="http://schemas.microsoft.com/office/drawing/2014/chart" uri="{C3380CC4-5D6E-409C-BE32-E72D297353CC}">
              <c16:uniqueId val="{00000000-D7F0-411D-9B68-54F034AC89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F0-411D-9B68-54F034AC89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3-4F07-9FB5-C9E7FB5544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3-4F07-9FB5-C9E7FB5544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98-4334-9A1C-33CA901439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98-4334-9A1C-33CA901439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B3-4ADB-A327-03213EE943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B3-4ADB-A327-03213EE943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97-46D9-BE0B-C9BA999381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97-46D9-BE0B-C9BA999381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F5-483D-B10E-8FB52F4197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2F5-483D-B10E-8FB52F4197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87.73</c:v>
                </c:pt>
                <c:pt idx="1">
                  <c:v>70.56</c:v>
                </c:pt>
                <c:pt idx="2">
                  <c:v>76.38</c:v>
                </c:pt>
                <c:pt idx="3">
                  <c:v>62.18</c:v>
                </c:pt>
                <c:pt idx="4">
                  <c:v>62.5</c:v>
                </c:pt>
              </c:numCache>
            </c:numRef>
          </c:val>
          <c:extLst>
            <c:ext xmlns:c16="http://schemas.microsoft.com/office/drawing/2014/chart" uri="{C3380CC4-5D6E-409C-BE32-E72D297353CC}">
              <c16:uniqueId val="{00000000-5B6C-4C6E-910B-C20B5DB26F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5B6C-4C6E-910B-C20B5DB26F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169.07</c:v>
                </c:pt>
                <c:pt idx="1">
                  <c:v>211.01</c:v>
                </c:pt>
                <c:pt idx="2">
                  <c:v>192.82</c:v>
                </c:pt>
                <c:pt idx="3">
                  <c:v>238.67</c:v>
                </c:pt>
                <c:pt idx="4">
                  <c:v>239.89</c:v>
                </c:pt>
              </c:numCache>
            </c:numRef>
          </c:val>
          <c:extLst>
            <c:ext xmlns:c16="http://schemas.microsoft.com/office/drawing/2014/chart" uri="{C3380CC4-5D6E-409C-BE32-E72D297353CC}">
              <c16:uniqueId val="{00000000-B82A-4830-BBB0-7E197A820F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B82A-4830-BBB0-7E197A820F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西米良村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1153</v>
      </c>
      <c r="AM8" s="74"/>
      <c r="AN8" s="74"/>
      <c r="AO8" s="74"/>
      <c r="AP8" s="74"/>
      <c r="AQ8" s="74"/>
      <c r="AR8" s="74"/>
      <c r="AS8" s="74"/>
      <c r="AT8" s="73">
        <f>データ!T6</f>
        <v>271.51</v>
      </c>
      <c r="AU8" s="73"/>
      <c r="AV8" s="73"/>
      <c r="AW8" s="73"/>
      <c r="AX8" s="73"/>
      <c r="AY8" s="73"/>
      <c r="AZ8" s="73"/>
      <c r="BA8" s="73"/>
      <c r="BB8" s="73">
        <f>データ!U6</f>
        <v>4.25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38.35</v>
      </c>
      <c r="Q10" s="73"/>
      <c r="R10" s="73"/>
      <c r="S10" s="73"/>
      <c r="T10" s="73"/>
      <c r="U10" s="73"/>
      <c r="V10" s="73"/>
      <c r="W10" s="73">
        <f>データ!Q6</f>
        <v>87.79</v>
      </c>
      <c r="X10" s="73"/>
      <c r="Y10" s="73"/>
      <c r="Z10" s="73"/>
      <c r="AA10" s="73"/>
      <c r="AB10" s="73"/>
      <c r="AC10" s="73"/>
      <c r="AD10" s="74">
        <f>データ!R6</f>
        <v>2500</v>
      </c>
      <c r="AE10" s="74"/>
      <c r="AF10" s="74"/>
      <c r="AG10" s="74"/>
      <c r="AH10" s="74"/>
      <c r="AI10" s="74"/>
      <c r="AJ10" s="74"/>
      <c r="AK10" s="2"/>
      <c r="AL10" s="74">
        <f>データ!V6</f>
        <v>431</v>
      </c>
      <c r="AM10" s="74"/>
      <c r="AN10" s="74"/>
      <c r="AO10" s="74"/>
      <c r="AP10" s="74"/>
      <c r="AQ10" s="74"/>
      <c r="AR10" s="74"/>
      <c r="AS10" s="74"/>
      <c r="AT10" s="73">
        <f>データ!W6</f>
        <v>0.23</v>
      </c>
      <c r="AU10" s="73"/>
      <c r="AV10" s="73"/>
      <c r="AW10" s="73"/>
      <c r="AX10" s="73"/>
      <c r="AY10" s="73"/>
      <c r="AZ10" s="73"/>
      <c r="BA10" s="73"/>
      <c r="BB10" s="73">
        <f>データ!X6</f>
        <v>1873.91</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113</v>
      </c>
      <c r="BM16" s="90"/>
      <c r="BN16" s="90"/>
      <c r="BO16" s="90"/>
      <c r="BP16" s="90"/>
      <c r="BQ16" s="90"/>
      <c r="BR16" s="90"/>
      <c r="BS16" s="90"/>
      <c r="BT16" s="90"/>
      <c r="BU16" s="90"/>
      <c r="BV16" s="90"/>
      <c r="BW16" s="90"/>
      <c r="BX16" s="90"/>
      <c r="BY16" s="90"/>
      <c r="BZ16" s="9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sIPk057xGG8XchcLBqpl/5iiojJ1v2dNUoLNrtLo39PpsUQdT+cnTdbbRUZpUR4tBR3Kxgf8L4RxOwSgo+A5LQ==" saltValue="IQHtGb4UgMOU4LGT7oGn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454036</v>
      </c>
      <c r="D6" s="33">
        <f t="shared" si="3"/>
        <v>47</v>
      </c>
      <c r="E6" s="33">
        <f t="shared" si="3"/>
        <v>17</v>
      </c>
      <c r="F6" s="33">
        <f t="shared" si="3"/>
        <v>4</v>
      </c>
      <c r="G6" s="33">
        <f t="shared" si="3"/>
        <v>0</v>
      </c>
      <c r="H6" s="33" t="str">
        <f t="shared" si="3"/>
        <v>宮崎県　西米良村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38.35</v>
      </c>
      <c r="Q6" s="34">
        <f t="shared" si="3"/>
        <v>87.79</v>
      </c>
      <c r="R6" s="34">
        <f t="shared" si="3"/>
        <v>2500</v>
      </c>
      <c r="S6" s="34">
        <f t="shared" si="3"/>
        <v>1153</v>
      </c>
      <c r="T6" s="34">
        <f t="shared" si="3"/>
        <v>271.51</v>
      </c>
      <c r="U6" s="34">
        <f t="shared" si="3"/>
        <v>4.25</v>
      </c>
      <c r="V6" s="34">
        <f t="shared" si="3"/>
        <v>431</v>
      </c>
      <c r="W6" s="34">
        <f t="shared" si="3"/>
        <v>0.23</v>
      </c>
      <c r="X6" s="34">
        <f t="shared" si="3"/>
        <v>1873.91</v>
      </c>
      <c r="Y6" s="35">
        <f>IF(Y7="",NA(),Y7)</f>
        <v>103.62</v>
      </c>
      <c r="Z6" s="35">
        <f t="shared" ref="Z6:AH6" si="4">IF(Z7="",NA(),Z7)</f>
        <v>93.1</v>
      </c>
      <c r="AA6" s="35">
        <f t="shared" si="4"/>
        <v>96.85</v>
      </c>
      <c r="AB6" s="35">
        <f t="shared" si="4"/>
        <v>102.93</v>
      </c>
      <c r="AC6" s="35">
        <f t="shared" si="4"/>
        <v>101.4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87.73</v>
      </c>
      <c r="BR6" s="35">
        <f t="shared" ref="BR6:BZ6" si="8">IF(BR7="",NA(),BR7)</f>
        <v>70.56</v>
      </c>
      <c r="BS6" s="35">
        <f t="shared" si="8"/>
        <v>76.38</v>
      </c>
      <c r="BT6" s="35">
        <f t="shared" si="8"/>
        <v>62.18</v>
      </c>
      <c r="BU6" s="35">
        <f t="shared" si="8"/>
        <v>62.5</v>
      </c>
      <c r="BV6" s="35">
        <f t="shared" si="8"/>
        <v>50.54</v>
      </c>
      <c r="BW6" s="35">
        <f t="shared" si="8"/>
        <v>66.22</v>
      </c>
      <c r="BX6" s="35">
        <f t="shared" si="8"/>
        <v>69.87</v>
      </c>
      <c r="BY6" s="35">
        <f t="shared" si="8"/>
        <v>74.3</v>
      </c>
      <c r="BZ6" s="35">
        <f t="shared" si="8"/>
        <v>72.260000000000005</v>
      </c>
      <c r="CA6" s="34" t="str">
        <f>IF(CA7="","",IF(CA7="-","【-】","【"&amp;SUBSTITUTE(TEXT(CA7,"#,##0.00"),"-","△")&amp;"】"))</f>
        <v>【74.48】</v>
      </c>
      <c r="CB6" s="35">
        <f>IF(CB7="",NA(),CB7)</f>
        <v>169.07</v>
      </c>
      <c r="CC6" s="35">
        <f t="shared" ref="CC6:CK6" si="9">IF(CC7="",NA(),CC7)</f>
        <v>211.01</v>
      </c>
      <c r="CD6" s="35">
        <f t="shared" si="9"/>
        <v>192.82</v>
      </c>
      <c r="CE6" s="35">
        <f t="shared" si="9"/>
        <v>238.67</v>
      </c>
      <c r="CF6" s="35">
        <f t="shared" si="9"/>
        <v>239.89</v>
      </c>
      <c r="CG6" s="35">
        <f t="shared" si="9"/>
        <v>320.36</v>
      </c>
      <c r="CH6" s="35">
        <f t="shared" si="9"/>
        <v>246.72</v>
      </c>
      <c r="CI6" s="35">
        <f t="shared" si="9"/>
        <v>234.96</v>
      </c>
      <c r="CJ6" s="35">
        <f t="shared" si="9"/>
        <v>221.81</v>
      </c>
      <c r="CK6" s="35">
        <f t="shared" si="9"/>
        <v>230.02</v>
      </c>
      <c r="CL6" s="34" t="str">
        <f>IF(CL7="","",IF(CL7="-","【-】","【"&amp;SUBSTITUTE(TEXT(CL7,"#,##0.00"),"-","△")&amp;"】"))</f>
        <v>【219.46】</v>
      </c>
      <c r="CM6" s="35">
        <f>IF(CM7="",NA(),CM7)</f>
        <v>48</v>
      </c>
      <c r="CN6" s="35">
        <f t="shared" ref="CN6:CV6" si="10">IF(CN7="",NA(),CN7)</f>
        <v>46.67</v>
      </c>
      <c r="CO6" s="35">
        <f t="shared" si="10"/>
        <v>49.67</v>
      </c>
      <c r="CP6" s="35">
        <f t="shared" si="10"/>
        <v>49</v>
      </c>
      <c r="CQ6" s="35">
        <f t="shared" si="10"/>
        <v>43</v>
      </c>
      <c r="CR6" s="35">
        <f t="shared" si="10"/>
        <v>34.74</v>
      </c>
      <c r="CS6" s="35">
        <f t="shared" si="10"/>
        <v>41.35</v>
      </c>
      <c r="CT6" s="35">
        <f t="shared" si="10"/>
        <v>42.9</v>
      </c>
      <c r="CU6" s="35">
        <f t="shared" si="10"/>
        <v>43.36</v>
      </c>
      <c r="CV6" s="35">
        <f t="shared" si="10"/>
        <v>42.56</v>
      </c>
      <c r="CW6" s="34" t="str">
        <f>IF(CW7="","",IF(CW7="-","【-】","【"&amp;SUBSTITUTE(TEXT(CW7,"#,##0.00"),"-","△")&amp;"】"))</f>
        <v>【42.82】</v>
      </c>
      <c r="CX6" s="35">
        <f>IF(CX7="",NA(),CX7)</f>
        <v>98.12</v>
      </c>
      <c r="CY6" s="35">
        <f t="shared" ref="CY6:DG6" si="11">IF(CY7="",NA(),CY7)</f>
        <v>97.9</v>
      </c>
      <c r="CZ6" s="35">
        <f t="shared" si="11"/>
        <v>100</v>
      </c>
      <c r="DA6" s="35">
        <f t="shared" si="11"/>
        <v>100</v>
      </c>
      <c r="DB6" s="35">
        <f t="shared" si="11"/>
        <v>100</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2">
      <c r="A7" s="28"/>
      <c r="B7" s="37">
        <v>2018</v>
      </c>
      <c r="C7" s="37">
        <v>454036</v>
      </c>
      <c r="D7" s="37">
        <v>47</v>
      </c>
      <c r="E7" s="37">
        <v>17</v>
      </c>
      <c r="F7" s="37">
        <v>4</v>
      </c>
      <c r="G7" s="37">
        <v>0</v>
      </c>
      <c r="H7" s="37" t="s">
        <v>98</v>
      </c>
      <c r="I7" s="37" t="s">
        <v>99</v>
      </c>
      <c r="J7" s="37" t="s">
        <v>100</v>
      </c>
      <c r="K7" s="37" t="s">
        <v>101</v>
      </c>
      <c r="L7" s="37" t="s">
        <v>102</v>
      </c>
      <c r="M7" s="37" t="s">
        <v>103</v>
      </c>
      <c r="N7" s="38" t="s">
        <v>104</v>
      </c>
      <c r="O7" s="38" t="s">
        <v>105</v>
      </c>
      <c r="P7" s="38">
        <v>38.35</v>
      </c>
      <c r="Q7" s="38">
        <v>87.79</v>
      </c>
      <c r="R7" s="38">
        <v>2500</v>
      </c>
      <c r="S7" s="38">
        <v>1153</v>
      </c>
      <c r="T7" s="38">
        <v>271.51</v>
      </c>
      <c r="U7" s="38">
        <v>4.25</v>
      </c>
      <c r="V7" s="38">
        <v>431</v>
      </c>
      <c r="W7" s="38">
        <v>0.23</v>
      </c>
      <c r="X7" s="38">
        <v>1873.91</v>
      </c>
      <c r="Y7" s="38">
        <v>103.62</v>
      </c>
      <c r="Z7" s="38">
        <v>93.1</v>
      </c>
      <c r="AA7" s="38">
        <v>96.85</v>
      </c>
      <c r="AB7" s="38">
        <v>102.93</v>
      </c>
      <c r="AC7" s="38">
        <v>101.4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1434.89</v>
      </c>
      <c r="BM7" s="38">
        <v>1298.9100000000001</v>
      </c>
      <c r="BN7" s="38">
        <v>1243.71</v>
      </c>
      <c r="BO7" s="38">
        <v>1194.1500000000001</v>
      </c>
      <c r="BP7" s="38">
        <v>1209.4000000000001</v>
      </c>
      <c r="BQ7" s="38">
        <v>87.73</v>
      </c>
      <c r="BR7" s="38">
        <v>70.56</v>
      </c>
      <c r="BS7" s="38">
        <v>76.38</v>
      </c>
      <c r="BT7" s="38">
        <v>62.18</v>
      </c>
      <c r="BU7" s="38">
        <v>62.5</v>
      </c>
      <c r="BV7" s="38">
        <v>50.54</v>
      </c>
      <c r="BW7" s="38">
        <v>66.22</v>
      </c>
      <c r="BX7" s="38">
        <v>69.87</v>
      </c>
      <c r="BY7" s="38">
        <v>74.3</v>
      </c>
      <c r="BZ7" s="38">
        <v>72.260000000000005</v>
      </c>
      <c r="CA7" s="38">
        <v>74.48</v>
      </c>
      <c r="CB7" s="38">
        <v>169.07</v>
      </c>
      <c r="CC7" s="38">
        <v>211.01</v>
      </c>
      <c r="CD7" s="38">
        <v>192.82</v>
      </c>
      <c r="CE7" s="38">
        <v>238.67</v>
      </c>
      <c r="CF7" s="38">
        <v>239.89</v>
      </c>
      <c r="CG7" s="38">
        <v>320.36</v>
      </c>
      <c r="CH7" s="38">
        <v>246.72</v>
      </c>
      <c r="CI7" s="38">
        <v>234.96</v>
      </c>
      <c r="CJ7" s="38">
        <v>221.81</v>
      </c>
      <c r="CK7" s="38">
        <v>230.02</v>
      </c>
      <c r="CL7" s="38">
        <v>219.46</v>
      </c>
      <c r="CM7" s="38">
        <v>48</v>
      </c>
      <c r="CN7" s="38">
        <v>46.67</v>
      </c>
      <c r="CO7" s="38">
        <v>49.67</v>
      </c>
      <c r="CP7" s="38">
        <v>49</v>
      </c>
      <c r="CQ7" s="38">
        <v>43</v>
      </c>
      <c r="CR7" s="38">
        <v>34.74</v>
      </c>
      <c r="CS7" s="38">
        <v>41.35</v>
      </c>
      <c r="CT7" s="38">
        <v>42.9</v>
      </c>
      <c r="CU7" s="38">
        <v>43.36</v>
      </c>
      <c r="CV7" s="38">
        <v>42.56</v>
      </c>
      <c r="CW7" s="38">
        <v>42.82</v>
      </c>
      <c r="CX7" s="38">
        <v>98.12</v>
      </c>
      <c r="CY7" s="38">
        <v>97.9</v>
      </c>
      <c r="CZ7" s="38">
        <v>100</v>
      </c>
      <c r="DA7" s="38">
        <v>100</v>
      </c>
      <c r="DB7" s="38">
        <v>100</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2019-12-05T05:14:58Z</dcterms:created>
  <dcterms:modified xsi:type="dcterms:W3CDTF">2020-03-04T02:20:53Z</dcterms:modified>
  <cp:category/>
</cp:coreProperties>
</file>