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令和01年度\01 各種照会・回答\R020109【　】（分析依頼）H30決算経営比較分析表\05ホームページ掲載\12【法非適用】特定環境保全公共下水道事業\"/>
    </mc:Choice>
  </mc:AlternateContent>
  <xr:revisionPtr revIDLastSave="0" documentId="13_ncr:1_{DE78B5B3-0261-4170-987A-423CC2CA1C83}" xr6:coauthVersionLast="45" xr6:coauthVersionMax="45" xr10:uidLastSave="{00000000-0000-0000-0000-000000000000}"/>
  <workbookProtection workbookAlgorithmName="SHA-512" workbookHashValue="Qe7R2g2C/24D5tGhtIs2EWPJSy2o2AWzx12D+0yHDTGgiLSOzajIIGxAs6Vvw5VTAvOMPG03C4vfl4jEzI3DWw==" workbookSaltValue="8PzJNxzE566rRQL1AltY2w=="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<sst xmlns="http://schemas.openxmlformats.org/spreadsheetml/2006/main" count="228" uniqueCount="113">
  <si>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</si>
  <si>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</si>
  <si>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</si>
  <si>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</si>
  <si>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</si>
  <si>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</si>
  <si>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</si>
  <si>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</si>
  <si>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</si>
  <si>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</si>
  <si>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</si>
  <si>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</si>
  <si>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</si>
  <si>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</si>
  <si>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</si>
  <si>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</si>
  <si>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</si>
  <si>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</si>
  <si>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</si>
  <si>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</si>
  <si>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</si>
  <si>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</si>
  <si>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</si>
  <si>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</si>
  <si>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</si>
  <si>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</si>
  <si>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</si>
  <si>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</si>
  <si>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</si>
  <si>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</si>
  <si>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</si>
  <si>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</si>
  <si>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</si>
  <si>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</si>
  <si>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</si>
  <si>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</si>
  <si>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</si>
  <si>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</si>
  <si>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</si>
  <si>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</si>
  <si>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</si>
  <si>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</si>
  <si>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</si>
  <si>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</si>
  <si>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</si>
  <si>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</si>
  <si>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</si>
  <si>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</si>
  <si>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</si>
  <si>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</si>
  <si>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</si>
  <si>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</si>
  <si>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</si>
  <si>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</si>
  <si>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</si>
  <si>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</si>
  <si>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</si>
  <si>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</si>
  <si>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</si>
  <si>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</si>
  <si>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</si>
  <si>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</si>
  <si>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</si>
  <si>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</si>
  <si>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</si>
  <si>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</si>
  <si>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</si>
  <si>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</si>
  <si>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</si>
  <si>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</si>
  <si>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</si>
  <si>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</si>
  <si>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</si>
  <si>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</si>
  <si>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</si>
  <si>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</si>
  <si>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</si>
  <si>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</si>
  <si>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</si>
  <si>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</si>
  <si>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</si>
  <si>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</si>
  <si>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</si>
  <si>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</si>
  <si>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</si>
  <si>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</si>
  <si>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</si>
  <si>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</si>
  <si>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</si>
  <si>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</si>
  <si>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</si>
  <si>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</si>
  <si>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</si>
  <si>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</si>
  <si>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</si>
  <si>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</si>
  <si>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</si>
  <si>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木城町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</si>
  <si>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</si>
  <si>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</si>
  <si>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</si>
  <si>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</si>
  <si>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</si>
  <si>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</si>
  <si>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</si>
  <si>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</si>
  <si>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</si>
  <si>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</si>
  <si>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</si>
  <si>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</si>
  <si>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町民の生活改善と小丸川の水質保全を目的に、特定環境保全公共下水道として整備されたこともあり、当初より低料金で加入促進を図ってきました。そのため、「①収益的収支比率」が１００％を下回っており、経営の健全性が確保されているとはいえません。また、前年度より悪化傾向であり、使用料以外の収入への依存度が大きい事から、適正な下水道使用料金についての見直しが必要であります。
　「⑥汚水処理原価」は前年度より高く、一方の「⑤経費回収率」は前年度より低くなっています。しかし、経営上の変化はありません。使用料で回収すべき経費を賄っておらず、以前として収支バランスを考慮した経営の効率性については改善する必要があります。
　「⑦施設利用率」は、類似団体平均値を上回っており、今後も引き続き施設の有効利用を図っていきます。
　「⑧水洗化率」も、９５．３３％と高いことから、今後の料金収入も大きく伸びないものとみています。そこで、適正な料金体制など料金改定を見据えた経営の健全性・効率性の改善が必要なことから、平成３０年度に今後１０年間の収支計画を盛込んだ経営戦略を策定し、料金等審議会において適正な使用料金について審議しています。</t>
    <rPh sb="200" eb="201">
      <t>タカ</t>
    </rPh>
    <rPh sb="220" eb="221">
      <t>ヒク</t>
    </rPh>
    <phoneticPr fontId="4"/>
  </si>
  <si>
    <t>　供用開始から１６年経過しておりますが、法定耐用年数を超えている管渠はありません。
しかし、浄化センターの機械設備、電気設備等の更新が必要になってくるため財源確保の検討が必要であります。</t>
    <rPh sb="10" eb="12">
      <t>ケイカ</t>
    </rPh>
    <rPh sb="20" eb="22">
      <t>ホウテイ</t>
    </rPh>
    <rPh sb="22" eb="24">
      <t>タイヨウ</t>
    </rPh>
    <rPh sb="24" eb="26">
      <t>ネンスウ</t>
    </rPh>
    <rPh sb="27" eb="28">
      <t>コ</t>
    </rPh>
    <rPh sb="32" eb="34">
      <t>カンキョ</t>
    </rPh>
    <rPh sb="53" eb="55">
      <t>キカイ</t>
    </rPh>
    <rPh sb="58" eb="60">
      <t>デンキ</t>
    </rPh>
    <rPh sb="60" eb="62">
      <t>セツビ</t>
    </rPh>
    <rPh sb="62" eb="63">
      <t>トウ</t>
    </rPh>
    <phoneticPr fontId="4"/>
  </si>
  <si>
    <t>　一般会計繰入金など使用料以外の収入への依存度が大きいことから、経営の健全性を高めるためにも、汚水処理原価を考慮した適切な料金水準についての検討が必要であります。
　管渠、施設設備等の老朽化に対応するため、浄化センターのストックマネジメント計画に基づき、限られた財源の中で優先順位を付けた更新も必要となって来ます。
そこで、平成３０年度から経営戦略を基に料金等審議会で料金改定について審議をしております。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</si>
</sst>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quot;-&quot;">
                  <c:v>0.6</c:v>
                </c:pt>
                <c:pt idx="1">
                  <c:v>0</c:v>
                </c:pt>
                <c:pt idx="2" formatCode="#,##0.00;&quot;△&quot;#,##0.00;&quot;-&quot;">
                  <c:v>0.28999999999999998</c:v>
                </c:pt>
                <c:pt idx="3">
                  <c:v>0</c:v>
                </c:pt>
                <c:pt idx="4">
                  <c:v>0</c:v>
                </c:pt>
              </c:numCache>
            </c:numRef>
          </c:val>
          <c:extLst>
            <c:ext xmlns:c16="http://schemas.microsoft.com/office/drawing/2014/chart" uri="{C3380CC4-5D6E-409C-BE32-E72D297353CC}">
              <c16:uniqueId val="{00000000-7184-4BB1-B950-9DEFC9ABCE7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0.26</c:v>
                </c:pt>
                <c:pt idx="2">
                  <c:v>0.13</c:v>
                </c:pt>
                <c:pt idx="3">
                  <c:v>0.13</c:v>
                </c:pt>
                <c:pt idx="4">
                  <c:v>0.13</c:v>
                </c:pt>
              </c:numCache>
            </c:numRef>
          </c:val>
          <c:smooth val="0"/>
          <c:extLst>
            <c:ext xmlns:c16="http://schemas.microsoft.com/office/drawing/2014/chart" uri="{C3380CC4-5D6E-409C-BE32-E72D297353CC}">
              <c16:uniqueId val="{00000001-7184-4BB1-B950-9DEFC9ABCE7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44.97</c:v>
                </c:pt>
                <c:pt idx="1">
                  <c:v>47.51</c:v>
                </c:pt>
                <c:pt idx="2">
                  <c:v>45.41</c:v>
                </c:pt>
                <c:pt idx="3">
                  <c:v>45.73</c:v>
                </c:pt>
                <c:pt idx="4">
                  <c:v>46.49</c:v>
                </c:pt>
              </c:numCache>
            </c:numRef>
          </c:val>
          <c:extLst>
            <c:ext xmlns:c16="http://schemas.microsoft.com/office/drawing/2014/chart" uri="{C3380CC4-5D6E-409C-BE32-E72D297353CC}">
              <c16:uniqueId val="{00000000-76D2-4C2D-95F7-0E475BD78C0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34.74</c:v>
                </c:pt>
                <c:pt idx="1">
                  <c:v>36.65</c:v>
                </c:pt>
                <c:pt idx="2">
                  <c:v>37.72</c:v>
                </c:pt>
                <c:pt idx="3">
                  <c:v>37.08</c:v>
                </c:pt>
                <c:pt idx="4">
                  <c:v>42.56</c:v>
                </c:pt>
              </c:numCache>
            </c:numRef>
          </c:val>
          <c:smooth val="0"/>
          <c:extLst>
            <c:ext xmlns:c16="http://schemas.microsoft.com/office/drawing/2014/chart" uri="{C3380CC4-5D6E-409C-BE32-E72D297353CC}">
              <c16:uniqueId val="{00000001-76D2-4C2D-95F7-0E475BD78C0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93.37</c:v>
                </c:pt>
                <c:pt idx="1">
                  <c:v>94.03</c:v>
                </c:pt>
                <c:pt idx="2">
                  <c:v>94.25</c:v>
                </c:pt>
                <c:pt idx="3">
                  <c:v>94.8</c:v>
                </c:pt>
                <c:pt idx="4">
                  <c:v>95.33</c:v>
                </c:pt>
              </c:numCache>
            </c:numRef>
          </c:val>
          <c:extLst>
            <c:ext xmlns:c16="http://schemas.microsoft.com/office/drawing/2014/chart" uri="{C3380CC4-5D6E-409C-BE32-E72D297353CC}">
              <c16:uniqueId val="{00000000-D032-40D3-BDD1-DDFA7A1FD52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70.14</c:v>
                </c:pt>
                <c:pt idx="1">
                  <c:v>68.83</c:v>
                </c:pt>
                <c:pt idx="2">
                  <c:v>68.459999999999994</c:v>
                </c:pt>
                <c:pt idx="3">
                  <c:v>67.22</c:v>
                </c:pt>
                <c:pt idx="4">
                  <c:v>83.32</c:v>
                </c:pt>
              </c:numCache>
            </c:numRef>
          </c:val>
          <c:smooth val="0"/>
          <c:extLst>
            <c:ext xmlns:c16="http://schemas.microsoft.com/office/drawing/2014/chart" uri="{C3380CC4-5D6E-409C-BE32-E72D297353CC}">
              <c16:uniqueId val="{00000001-D032-40D3-BDD1-DDFA7A1FD52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59.59</c:v>
                </c:pt>
                <c:pt idx="1">
                  <c:v>59.01</c:v>
                </c:pt>
                <c:pt idx="2">
                  <c:v>60.57</c:v>
                </c:pt>
                <c:pt idx="3">
                  <c:v>58</c:v>
                </c:pt>
                <c:pt idx="4">
                  <c:v>53.47</c:v>
                </c:pt>
              </c:numCache>
            </c:numRef>
          </c:val>
          <c:extLst>
            <c:ext xmlns:c16="http://schemas.microsoft.com/office/drawing/2014/chart" uri="{C3380CC4-5D6E-409C-BE32-E72D297353CC}">
              <c16:uniqueId val="{00000000-AE39-44F2-BC0D-94CAD262A22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39-44F2-BC0D-94CAD262A22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F4-4606-8FF3-A02298D9A35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F4-4606-8FF3-A02298D9A35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E8-4CA5-8DFE-88F5E6E53BE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E8-4CA5-8DFE-88F5E6E53BE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337-49E1-9542-58485A34A10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37-49E1-9542-58485A34A10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3F6-4BCF-B885-D0AA1DDC72D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F6-4BCF-B885-D0AA1DDC72D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B5F-4C53-B5A3-9CF47408950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1671.86</c:v>
                </c:pt>
                <c:pt idx="1">
                  <c:v>1673.47</c:v>
                </c:pt>
                <c:pt idx="2">
                  <c:v>1592.72</c:v>
                </c:pt>
                <c:pt idx="3">
                  <c:v>1223.96</c:v>
                </c:pt>
                <c:pt idx="4">
                  <c:v>1194.1500000000001</c:v>
                </c:pt>
              </c:numCache>
            </c:numRef>
          </c:val>
          <c:smooth val="0"/>
          <c:extLst>
            <c:ext xmlns:c16="http://schemas.microsoft.com/office/drawing/2014/chart" uri="{C3380CC4-5D6E-409C-BE32-E72D297353CC}">
              <c16:uniqueId val="{00000001-5B5F-4C53-B5A3-9CF47408950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28.69</c:v>
                </c:pt>
                <c:pt idx="1">
                  <c:v>27.04</c:v>
                </c:pt>
                <c:pt idx="2">
                  <c:v>31.24</c:v>
                </c:pt>
                <c:pt idx="3">
                  <c:v>66.02</c:v>
                </c:pt>
                <c:pt idx="4">
                  <c:v>23.17</c:v>
                </c:pt>
              </c:numCache>
            </c:numRef>
          </c:val>
          <c:extLst>
            <c:ext xmlns:c16="http://schemas.microsoft.com/office/drawing/2014/chart" uri="{C3380CC4-5D6E-409C-BE32-E72D297353CC}">
              <c16:uniqueId val="{00000000-1752-44A9-B6BA-ACA08B6C387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50.54</c:v>
                </c:pt>
                <c:pt idx="1">
                  <c:v>49.22</c:v>
                </c:pt>
                <c:pt idx="2">
                  <c:v>53.7</c:v>
                </c:pt>
                <c:pt idx="3">
                  <c:v>61.54</c:v>
                </c:pt>
                <c:pt idx="4">
                  <c:v>72.260000000000005</c:v>
                </c:pt>
              </c:numCache>
            </c:numRef>
          </c:val>
          <c:smooth val="0"/>
          <c:extLst>
            <c:ext xmlns:c16="http://schemas.microsoft.com/office/drawing/2014/chart" uri="{C3380CC4-5D6E-409C-BE32-E72D297353CC}">
              <c16:uniqueId val="{00000001-1752-44A9-B6BA-ACA08B6C387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343.23</c:v>
                </c:pt>
                <c:pt idx="1">
                  <c:v>364.41</c:v>
                </c:pt>
                <c:pt idx="2">
                  <c:v>315.47000000000003</c:v>
                </c:pt>
                <c:pt idx="3">
                  <c:v>150</c:v>
                </c:pt>
                <c:pt idx="4">
                  <c:v>427.9</c:v>
                </c:pt>
              </c:numCache>
            </c:numRef>
          </c:val>
          <c:extLst>
            <c:ext xmlns:c16="http://schemas.microsoft.com/office/drawing/2014/chart" uri="{C3380CC4-5D6E-409C-BE32-E72D297353CC}">
              <c16:uniqueId val="{00000000-2B08-4AA6-91AC-C825A0E2439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320.36</c:v>
                </c:pt>
                <c:pt idx="1">
                  <c:v>332.02</c:v>
                </c:pt>
                <c:pt idx="2">
                  <c:v>300.35000000000002</c:v>
                </c:pt>
                <c:pt idx="3">
                  <c:v>267.86</c:v>
                </c:pt>
                <c:pt idx="4">
                  <c:v>230.02</c:v>
                </c:pt>
              </c:numCache>
            </c:numRef>
          </c:val>
          <c:smooth val="0"/>
          <c:extLst>
            <c:ext xmlns:c16="http://schemas.microsoft.com/office/drawing/2014/chart" uri="{C3380CC4-5D6E-409C-BE32-E72D297353CC}">
              <c16:uniqueId val="{00000001-2B08-4AA6-91AC-C825A0E2439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election activeCell="E5" sqref="E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宮崎県　木城町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2">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5255</v>
      </c>
      <c r="AM8" s="50"/>
      <c r="AN8" s="50"/>
      <c r="AO8" s="50"/>
      <c r="AP8" s="50"/>
      <c r="AQ8" s="50"/>
      <c r="AR8" s="50"/>
      <c r="AS8" s="50"/>
      <c r="AT8" s="45">
        <f>データ!T6</f>
        <v>145.96</v>
      </c>
      <c r="AU8" s="45"/>
      <c r="AV8" s="45"/>
      <c r="AW8" s="45"/>
      <c r="AX8" s="45"/>
      <c r="AY8" s="45"/>
      <c r="AZ8" s="45"/>
      <c r="BA8" s="45"/>
      <c r="BB8" s="45">
        <f>データ!U6</f>
        <v>36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70.47</v>
      </c>
      <c r="Q10" s="45"/>
      <c r="R10" s="45"/>
      <c r="S10" s="45"/>
      <c r="T10" s="45"/>
      <c r="U10" s="45"/>
      <c r="V10" s="45"/>
      <c r="W10" s="45">
        <f>データ!Q6</f>
        <v>106.57</v>
      </c>
      <c r="X10" s="45"/>
      <c r="Y10" s="45"/>
      <c r="Z10" s="45"/>
      <c r="AA10" s="45"/>
      <c r="AB10" s="45"/>
      <c r="AC10" s="45"/>
      <c r="AD10" s="50">
        <f>データ!R6</f>
        <v>1663</v>
      </c>
      <c r="AE10" s="50"/>
      <c r="AF10" s="50"/>
      <c r="AG10" s="50"/>
      <c r="AH10" s="50"/>
      <c r="AI10" s="50"/>
      <c r="AJ10" s="50"/>
      <c r="AK10" s="2"/>
      <c r="AL10" s="50">
        <f>データ!V6</f>
        <v>3680</v>
      </c>
      <c r="AM10" s="50"/>
      <c r="AN10" s="50"/>
      <c r="AO10" s="50"/>
      <c r="AP10" s="50"/>
      <c r="AQ10" s="50"/>
      <c r="AR10" s="50"/>
      <c r="AS10" s="50"/>
      <c r="AT10" s="45">
        <f>データ!W6</f>
        <v>1.27</v>
      </c>
      <c r="AU10" s="45"/>
      <c r="AV10" s="45"/>
      <c r="AW10" s="45"/>
      <c r="AX10" s="45"/>
      <c r="AY10" s="45"/>
      <c r="AZ10" s="45"/>
      <c r="BA10" s="45"/>
      <c r="BB10" s="45">
        <f>データ!X6</f>
        <v>2897.64</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2">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2">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43</v>
      </c>
      <c r="N86" s="26" t="s">
        <v>43</v>
      </c>
      <c r="O86" s="26" t="str">
        <f>データ!EO6</f>
        <v>【0.12】</v>
      </c>
    </row>
  </sheetData>
  <sheetProtection algorithmName="SHA-512" hashValue="LJBF9T49hubOlh49GObiMfxmAh96pmf6UPuvXhyVheIBn9eYydNUoSQtt/E01/ilMrlSvcqU2rs9VDIEPKdnjg==" saltValue="kjlyuQ9NgdGJv7ktQjmeR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2" x14ac:dyDescent="0.2"/>
  <cols>
    <col min="2" max="144" width="11.88671875" customWidth="1"/>
  </cols>
  <sheetData>
    <row r="1" spans="1:145" x14ac:dyDescent="0.2">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2">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2">
      <c r="A6" s="28" t="s">
        <v>96</v>
      </c>
      <c r="B6" s="33">
        <f>B7</f>
        <v>2018</v>
      </c>
      <c r="C6" s="33">
        <f t="shared" ref="C6:X6" si="3">C7</f>
        <v>454044</v>
      </c>
      <c r="D6" s="33">
        <f t="shared" si="3"/>
        <v>47</v>
      </c>
      <c r="E6" s="33">
        <f t="shared" si="3"/>
        <v>17</v>
      </c>
      <c r="F6" s="33">
        <f t="shared" si="3"/>
        <v>4</v>
      </c>
      <c r="G6" s="33">
        <f t="shared" si="3"/>
        <v>0</v>
      </c>
      <c r="H6" s="33" t="str">
        <f t="shared" si="3"/>
        <v>宮崎県　木城町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70.47</v>
      </c>
      <c r="Q6" s="34">
        <f t="shared" si="3"/>
        <v>106.57</v>
      </c>
      <c r="R6" s="34">
        <f t="shared" si="3"/>
        <v>1663</v>
      </c>
      <c r="S6" s="34">
        <f t="shared" si="3"/>
        <v>5255</v>
      </c>
      <c r="T6" s="34">
        <f t="shared" si="3"/>
        <v>145.96</v>
      </c>
      <c r="U6" s="34">
        <f t="shared" si="3"/>
        <v>36</v>
      </c>
      <c r="V6" s="34">
        <f t="shared" si="3"/>
        <v>3680</v>
      </c>
      <c r="W6" s="34">
        <f t="shared" si="3"/>
        <v>1.27</v>
      </c>
      <c r="X6" s="34">
        <f t="shared" si="3"/>
        <v>2897.64</v>
      </c>
      <c r="Y6" s="35">
        <f>IF(Y7="",NA(),Y7)</f>
        <v>59.59</v>
      </c>
      <c r="Z6" s="35">
        <f t="shared" ref="Z6:AH6" si="4">IF(Z7="",NA(),Z7)</f>
        <v>59.01</v>
      </c>
      <c r="AA6" s="35">
        <f t="shared" si="4"/>
        <v>60.57</v>
      </c>
      <c r="AB6" s="35">
        <f t="shared" si="4"/>
        <v>58</v>
      </c>
      <c r="AC6" s="35">
        <f t="shared" si="4"/>
        <v>53.47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1671.86</v>
      </c>
      <c r="BL6" s="35">
        <f t="shared" si="7"/>
        <v>1673.47</v>
      </c>
      <c r="BM6" s="35">
        <f t="shared" si="7"/>
        <v>1592.72</v>
      </c>
      <c r="BN6" s="35">
        <f t="shared" si="7"/>
        <v>1223.96</v>
      </c>
      <c r="BO6" s="35">
        <f t="shared" si="7"/>
        <v>1194.1500000000001</v>
      </c>
      <c r="BP6" s="34" t="str">
        <f>IF(BP7="","",IF(BP7="-","【-】","【"&amp;SUBSTITUTE(TEXT(BP7,"#,##0.00"),"-","△")&amp;"】"))</f>
        <v>【1,209.40】</v>
      </c>
      <c r="BQ6" s="35">
        <f>IF(BQ7="",NA(),BQ7)</f>
        <v>28.69</v>
      </c>
      <c r="BR6" s="35">
        <f t="shared" ref="BR6:BZ6" si="8">IF(BR7="",NA(),BR7)</f>
        <v>27.04</v>
      </c>
      <c r="BS6" s="35">
        <f t="shared" si="8"/>
        <v>31.24</v>
      </c>
      <c r="BT6" s="35">
        <f t="shared" si="8"/>
        <v>66.02</v>
      </c>
      <c r="BU6" s="35">
        <f t="shared" si="8"/>
        <v>23.17</v>
      </c>
      <c r="BV6" s="35">
        <f t="shared" si="8"/>
        <v>50.54</v>
      </c>
      <c r="BW6" s="35">
        <f t="shared" si="8"/>
        <v>49.22</v>
      </c>
      <c r="BX6" s="35">
        <f t="shared" si="8"/>
        <v>53.7</v>
      </c>
      <c r="BY6" s="35">
        <f t="shared" si="8"/>
        <v>61.54</v>
      </c>
      <c r="BZ6" s="35">
        <f t="shared" si="8"/>
        <v>72.260000000000005</v>
      </c>
      <c r="CA6" s="34" t="str">
        <f>IF(CA7="","",IF(CA7="-","【-】","【"&amp;SUBSTITUTE(TEXT(CA7,"#,##0.00"),"-","△")&amp;"】"))</f>
        <v>【74.48】</v>
      </c>
      <c r="CB6" s="35">
        <f>IF(CB7="",NA(),CB7)</f>
        <v>343.23</v>
      </c>
      <c r="CC6" s="35">
        <f t="shared" ref="CC6:CK6" si="9">IF(CC7="",NA(),CC7)</f>
        <v>364.41</v>
      </c>
      <c r="CD6" s="35">
        <f t="shared" si="9"/>
        <v>315.47000000000003</v>
      </c>
      <c r="CE6" s="35">
        <f t="shared" si="9"/>
        <v>150</v>
      </c>
      <c r="CF6" s="35">
        <f t="shared" si="9"/>
        <v>427.9</v>
      </c>
      <c r="CG6" s="35">
        <f t="shared" si="9"/>
        <v>320.36</v>
      </c>
      <c r="CH6" s="35">
        <f t="shared" si="9"/>
        <v>332.02</v>
      </c>
      <c r="CI6" s="35">
        <f t="shared" si="9"/>
        <v>300.35000000000002</v>
      </c>
      <c r="CJ6" s="35">
        <f t="shared" si="9"/>
        <v>267.86</v>
      </c>
      <c r="CK6" s="35">
        <f t="shared" si="9"/>
        <v>230.02</v>
      </c>
      <c r="CL6" s="34" t="str">
        <f>IF(CL7="","",IF(CL7="-","【-】","【"&amp;SUBSTITUTE(TEXT(CL7,"#,##0.00"),"-","△")&amp;"】"))</f>
        <v>【219.46】</v>
      </c>
      <c r="CM6" s="35">
        <f>IF(CM7="",NA(),CM7)</f>
        <v>44.97</v>
      </c>
      <c r="CN6" s="35">
        <f t="shared" ref="CN6:CV6" si="10">IF(CN7="",NA(),CN7)</f>
        <v>47.51</v>
      </c>
      <c r="CO6" s="35">
        <f t="shared" si="10"/>
        <v>45.41</v>
      </c>
      <c r="CP6" s="35">
        <f t="shared" si="10"/>
        <v>45.73</v>
      </c>
      <c r="CQ6" s="35">
        <f t="shared" si="10"/>
        <v>46.49</v>
      </c>
      <c r="CR6" s="35">
        <f t="shared" si="10"/>
        <v>34.74</v>
      </c>
      <c r="CS6" s="35">
        <f t="shared" si="10"/>
        <v>36.65</v>
      </c>
      <c r="CT6" s="35">
        <f t="shared" si="10"/>
        <v>37.72</v>
      </c>
      <c r="CU6" s="35">
        <f t="shared" si="10"/>
        <v>37.08</v>
      </c>
      <c r="CV6" s="35">
        <f t="shared" si="10"/>
        <v>42.56</v>
      </c>
      <c r="CW6" s="34" t="str">
        <f>IF(CW7="","",IF(CW7="-","【-】","【"&amp;SUBSTITUTE(TEXT(CW7,"#,##0.00"),"-","△")&amp;"】"))</f>
        <v>【42.82】</v>
      </c>
      <c r="CX6" s="35">
        <f>IF(CX7="",NA(),CX7)</f>
        <v>93.37</v>
      </c>
      <c r="CY6" s="35">
        <f t="shared" ref="CY6:DG6" si="11">IF(CY7="",NA(),CY7)</f>
        <v>94.03</v>
      </c>
      <c r="CZ6" s="35">
        <f t="shared" si="11"/>
        <v>94.25</v>
      </c>
      <c r="DA6" s="35">
        <f t="shared" si="11"/>
        <v>94.8</v>
      </c>
      <c r="DB6" s="35">
        <f t="shared" si="11"/>
        <v>95.33</v>
      </c>
      <c r="DC6" s="35">
        <f t="shared" si="11"/>
        <v>70.14</v>
      </c>
      <c r="DD6" s="35">
        <f t="shared" si="11"/>
        <v>68.83</v>
      </c>
      <c r="DE6" s="35">
        <f t="shared" si="11"/>
        <v>68.459999999999994</v>
      </c>
      <c r="DF6" s="35">
        <f t="shared" si="11"/>
        <v>67.22</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0.6</v>
      </c>
      <c r="EF6" s="34">
        <f t="shared" ref="EF6:EN6" si="14">IF(EF7="",NA(),EF7)</f>
        <v>0</v>
      </c>
      <c r="EG6" s="35">
        <f t="shared" si="14"/>
        <v>0.28999999999999998</v>
      </c>
      <c r="EH6" s="34">
        <f t="shared" si="14"/>
        <v>0</v>
      </c>
      <c r="EI6" s="34">
        <f t="shared" si="14"/>
        <v>0</v>
      </c>
      <c r="EJ6" s="35">
        <f t="shared" si="14"/>
        <v>0.08</v>
      </c>
      <c r="EK6" s="35">
        <f t="shared" si="14"/>
        <v>0.26</v>
      </c>
      <c r="EL6" s="35">
        <f t="shared" si="14"/>
        <v>0.13</v>
      </c>
      <c r="EM6" s="35">
        <f t="shared" si="14"/>
        <v>0.13</v>
      </c>
      <c r="EN6" s="35">
        <f t="shared" si="14"/>
        <v>0.13</v>
      </c>
      <c r="EO6" s="34" t="str">
        <f>IF(EO7="","",IF(EO7="-","【-】","【"&amp;SUBSTITUTE(TEXT(EO7,"#,##0.00"),"-","△")&amp;"】"))</f>
        <v>【0.12】</v>
      </c>
    </row>
    <row r="7" spans="1:145" s="36" customFormat="1" x14ac:dyDescent="0.2">
      <c r="A7" s="28"/>
      <c r="B7" s="37">
        <v>2018</v>
      </c>
      <c r="C7" s="37">
        <v>454044</v>
      </c>
      <c r="D7" s="37">
        <v>47</v>
      </c>
      <c r="E7" s="37">
        <v>17</v>
      </c>
      <c r="F7" s="37">
        <v>4</v>
      </c>
      <c r="G7" s="37">
        <v>0</v>
      </c>
      <c r="H7" s="37" t="s">
        <v>97</v>
      </c>
      <c r="I7" s="37" t="s">
        <v>98</v>
      </c>
      <c r="J7" s="37" t="s">
        <v>99</v>
      </c>
      <c r="K7" s="37" t="s">
        <v>100</v>
      </c>
      <c r="L7" s="37" t="s">
        <v>101</v>
      </c>
      <c r="M7" s="37" t="s">
        <v>102</v>
      </c>
      <c r="N7" s="38" t="s">
        <v>103</v>
      </c>
      <c r="O7" s="38" t="s">
        <v>104</v>
      </c>
      <c r="P7" s="38">
        <v>70.47</v>
      </c>
      <c r="Q7" s="38">
        <v>106.57</v>
      </c>
      <c r="R7" s="38">
        <v>1663</v>
      </c>
      <c r="S7" s="38">
        <v>5255</v>
      </c>
      <c r="T7" s="38">
        <v>145.96</v>
      </c>
      <c r="U7" s="38">
        <v>36</v>
      </c>
      <c r="V7" s="38">
        <v>3680</v>
      </c>
      <c r="W7" s="38">
        <v>1.27</v>
      </c>
      <c r="X7" s="38">
        <v>2897.64</v>
      </c>
      <c r="Y7" s="38">
        <v>59.59</v>
      </c>
      <c r="Z7" s="38">
        <v>59.01</v>
      </c>
      <c r="AA7" s="38">
        <v>60.57</v>
      </c>
      <c r="AB7" s="38">
        <v>58</v>
      </c>
      <c r="AC7" s="38">
        <v>53.47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1671.86</v>
      </c>
      <c r="BL7" s="38">
        <v>1673.47</v>
      </c>
      <c r="BM7" s="38">
        <v>1592.72</v>
      </c>
      <c r="BN7" s="38">
        <v>1223.96</v>
      </c>
      <c r="BO7" s="38">
        <v>1194.1500000000001</v>
      </c>
      <c r="BP7" s="38">
        <v>1209.4000000000001</v>
      </c>
      <c r="BQ7" s="38">
        <v>28.69</v>
      </c>
      <c r="BR7" s="38">
        <v>27.04</v>
      </c>
      <c r="BS7" s="38">
        <v>31.24</v>
      </c>
      <c r="BT7" s="38">
        <v>66.02</v>
      </c>
      <c r="BU7" s="38">
        <v>23.17</v>
      </c>
      <c r="BV7" s="38">
        <v>50.54</v>
      </c>
      <c r="BW7" s="38">
        <v>49.22</v>
      </c>
      <c r="BX7" s="38">
        <v>53.7</v>
      </c>
      <c r="BY7" s="38">
        <v>61.54</v>
      </c>
      <c r="BZ7" s="38">
        <v>72.260000000000005</v>
      </c>
      <c r="CA7" s="38">
        <v>74.48</v>
      </c>
      <c r="CB7" s="38">
        <v>343.23</v>
      </c>
      <c r="CC7" s="38">
        <v>364.41</v>
      </c>
      <c r="CD7" s="38">
        <v>315.47000000000003</v>
      </c>
      <c r="CE7" s="38">
        <v>150</v>
      </c>
      <c r="CF7" s="38">
        <v>427.9</v>
      </c>
      <c r="CG7" s="38">
        <v>320.36</v>
      </c>
      <c r="CH7" s="38">
        <v>332.02</v>
      </c>
      <c r="CI7" s="38">
        <v>300.35000000000002</v>
      </c>
      <c r="CJ7" s="38">
        <v>267.86</v>
      </c>
      <c r="CK7" s="38">
        <v>230.02</v>
      </c>
      <c r="CL7" s="38">
        <v>219.46</v>
      </c>
      <c r="CM7" s="38">
        <v>44.97</v>
      </c>
      <c r="CN7" s="38">
        <v>47.51</v>
      </c>
      <c r="CO7" s="38">
        <v>45.41</v>
      </c>
      <c r="CP7" s="38">
        <v>45.73</v>
      </c>
      <c r="CQ7" s="38">
        <v>46.49</v>
      </c>
      <c r="CR7" s="38">
        <v>34.74</v>
      </c>
      <c r="CS7" s="38">
        <v>36.65</v>
      </c>
      <c r="CT7" s="38">
        <v>37.72</v>
      </c>
      <c r="CU7" s="38">
        <v>37.08</v>
      </c>
      <c r="CV7" s="38">
        <v>42.56</v>
      </c>
      <c r="CW7" s="38">
        <v>42.82</v>
      </c>
      <c r="CX7" s="38">
        <v>93.37</v>
      </c>
      <c r="CY7" s="38">
        <v>94.03</v>
      </c>
      <c r="CZ7" s="38">
        <v>94.25</v>
      </c>
      <c r="DA7" s="38">
        <v>94.8</v>
      </c>
      <c r="DB7" s="38">
        <v>95.33</v>
      </c>
      <c r="DC7" s="38">
        <v>70.14</v>
      </c>
      <c r="DD7" s="38">
        <v>68.83</v>
      </c>
      <c r="DE7" s="38">
        <v>68.459999999999994</v>
      </c>
      <c r="DF7" s="38">
        <v>67.22</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0.6</v>
      </c>
      <c r="EF7" s="38">
        <v>0</v>
      </c>
      <c r="EG7" s="38">
        <v>0.28999999999999998</v>
      </c>
      <c r="EH7" s="38">
        <v>0</v>
      </c>
      <c r="EI7" s="38">
        <v>0</v>
      </c>
      <c r="EJ7" s="38">
        <v>0.08</v>
      </c>
      <c r="EK7" s="38">
        <v>0.26</v>
      </c>
      <c r="EL7" s="38">
        <v>0.13</v>
      </c>
      <c r="EM7" s="38">
        <v>0.13</v>
      </c>
      <c r="EN7" s="38">
        <v>0.13</v>
      </c>
      <c r="EO7" s="38">
        <v>0.12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2020-02-27T23:52:03Z</cp:lastPrinted>
  <dcterms:created xsi:type="dcterms:W3CDTF">2019-12-05T05:14:59Z</dcterms:created>
  <dcterms:modified xsi:type="dcterms:W3CDTF">2020-03-04T02:21:13Z</dcterms:modified>
  <cp:category/>
</cp:coreProperties>
</file>