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3【法非適用】農業集落排水事業\"/>
    </mc:Choice>
  </mc:AlternateContent>
  <xr:revisionPtr revIDLastSave="0" documentId="13_ncr:1_{197D7610-F422-43EC-972B-99D850901DBB}" xr6:coauthVersionLast="45" xr6:coauthVersionMax="45" xr10:uidLastSave="{00000000-0000-0000-0000-000000000000}"/>
  <workbookProtection workbookAlgorithmName="SHA-512" workbookHashValue="YW2+/tAUTB496imzs9XFWQ+oDQFB+1ss9ZOjzvEeV+kSEq3LVz2fTrRAxNbt1R1JHLRRIOXV8SAJC7D9B5rvAw==" workbookSaltValue="xaagi7Ne55mIqGTDx1pcp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I10" i="4"/>
  <c r="AT8"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<sst xmlns="http://schemas.openxmlformats.org/spreadsheetml/2006/main" count="228" uniqueCount="114">
  <si>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</si>
  <si>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</si>
  <si>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</si>
  <si>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</si>
  <si>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</si>
  <si>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</si>
  <si>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</si>
  <si>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</si>
  <si>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</si>
  <si>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</si>
  <si>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</si>
  <si>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</si>
  <si>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</si>
  <si>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</si>
  <si>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</si>
  <si>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</si>
  <si>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</si>
  <si>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</si>
  <si>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</si>
  <si>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</si>
  <si>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</si>
  <si>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</si>
  <si>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</si>
  <si>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</si>
  <si>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</si>
  <si>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</si>
  <si>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</si>
  <si>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</si>
  <si>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</si>
  <si>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</si>
  <si>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</si>
  <si>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</si>
  <si>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</si>
  <si>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</si>
  <si>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</si>
  <si>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</si>
  <si>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</si>
  <si>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</si>
  <si>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</si>
  <si>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</si>
  <si>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</si>
  <si>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</si>
  <si>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</si>
  <si>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</si>
  <si>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</si>
  <si>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</si>
  <si>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</si>
  <si>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</si>
  <si>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</si>
  <si>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</si>
  <si>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</si>
  <si>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</si>
  <si>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</si>
  <si>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</si>
  <si>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</si>
  <si>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</si>
  <si>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</si>
  <si>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</si>
  <si>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</si>
  <si>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</si>
  <si>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</si>
  <si>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</si>
  <si>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</si>
  <si>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</si>
  <si>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</si>
  <si>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</si>
  <si>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</si>
  <si>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</si>
  <si>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</si>
  <si>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</si>
  <si>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</si>
  <si>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</si>
  <si>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</si>
  <si>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</si>
  <si>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</si>
  <si>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</si>
  <si>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</si>
  <si>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</si>
  <si>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</si>
  <si>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</si>
  <si>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</si>
  <si>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</si>
  <si>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</si>
  <si>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</si>
  <si>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</si>
  <si>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</si>
  <si>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</si>
  <si>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</si>
  <si>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</si>
  <si>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</si>
  <si>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</si>
  <si>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</si>
  <si>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</si>
  <si>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</si>
  <si>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</si>
  <si>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</si>
  <si>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</si>
  <si>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</si>
  <si>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</si>
  <si>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</si>
  <si>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</si>
  <si>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</si>
  <si>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</si>
  <si>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</si>
  <si>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</si>
  <si>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</si>
  <si>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</si>
  <si>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</si>
  <si>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</si>
  <si>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</si>
  <si>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</si>
  <si>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いては、平成7年度から農業集落排水を供用開始しており、開始後24年が経過しています。管渠整備は平成4年度より実施していますので最も古いもので法定耐用年数の半分程度であり、目視調査の結果でも特に老朽化は確認されていません。
　一方、下水処理施設については老朽化が進んでおり、平成29年度に3処理施設（黒生野・三財川南・岩崎）の最適整備構想を策定しました。</t>
    <rPh sb="174" eb="176">
      <t>サクテイ</t>
    </rPh>
    <phoneticPr fontId="4"/>
  </si>
  <si>
    <t>　経営状況については、収益で費用を賄えず一般会計からの繰入金に依存しており、経営の健全性が確保されているとはいえない状況です。今後、排水処理区内人口の減少に伴い収益も減少していくと予測されるため、費用削減や水洗化率の向上等の改善に務める外、料金改定についても検討する必要があります。
　また、施設の老朽化については今後長寿命化のための改築更新が必要となってくるため、最適整備構想に基づき計画的に更新を行っていく必要があります。
　経営戦略については令和2年3月に見直しを予定しています。</t>
    <rPh sb="1" eb="3">
      <t>ケイエイ</t>
    </rPh>
    <rPh sb="3" eb="5">
      <t>ジョウキョウ</t>
    </rPh>
    <rPh sb="11" eb="13">
      <t>シュウエキ</t>
    </rPh>
    <rPh sb="14" eb="16">
      <t>ヒヨウ</t>
    </rPh>
    <rPh sb="17" eb="18">
      <t>マカナ</t>
    </rPh>
    <rPh sb="20" eb="22">
      <t>イッパン</t>
    </rPh>
    <rPh sb="22" eb="24">
      <t>カイケイ</t>
    </rPh>
    <rPh sb="27" eb="30">
      <t>クリイレキン</t>
    </rPh>
    <rPh sb="31" eb="33">
      <t>イゾン</t>
    </rPh>
    <rPh sb="115" eb="116">
      <t>ツト</t>
    </rPh>
    <rPh sb="118" eb="119">
      <t>ホカ</t>
    </rPh>
    <rPh sb="120" eb="122">
      <t>リョウキン</t>
    </rPh>
    <rPh sb="122" eb="124">
      <t>カイテイ</t>
    </rPh>
    <rPh sb="129" eb="131">
      <t>ケントウ</t>
    </rPh>
    <rPh sb="133" eb="135">
      <t>ヒツヨウ</t>
    </rPh>
    <rPh sb="224" eb="226">
      <t>レイワ</t>
    </rPh>
    <rPh sb="231" eb="233">
      <t>ミナオ</t>
    </rPh>
    <rPh sb="235" eb="237">
      <t>ヨテイ</t>
    </rPh>
    <phoneticPr fontId="4"/>
  </si>
  <si>
    <t>　①収益的収支比率は100％を若干上回っていますが、企業会計移行に伴う打切決算により未払分の費用があるためと考えられます。
　④企業債残高対事業規模比率については平成17年度から新たな管渠整備を行っていないため、類似団体及び全国平均と比較すると大幅に低い数値となっています。
　⑤経費回収率については100％を大幅に上回っていますが、企業会計移行に伴う打切決算により未払分の経費があるためです。また、⑥汚水処理原価についても同様の理由により数値が大幅に下がっています。費用の効率性を高めるよう、今後も経費削減への取り組みを継続する必要があります。
　⑦施設利用率については類似団体及び全国平均と比較すると若干上回っています。直近5年の最大稼働率は約64％となっており施設規模はほぼ適正な範囲であると考えられます。
　⑧水洗化率は経年比較で若干増加していますが、類似団体及び全国平均と比較して下回っていますので、引き続き向上の取組を行っていく必要があります。</t>
    <rPh sb="15" eb="17">
      <t>ジャッカン</t>
    </rPh>
    <rPh sb="17" eb="18">
      <t>ウエ</t>
    </rPh>
    <rPh sb="46" eb="48">
      <t>ヒヨウ</t>
    </rPh>
    <rPh sb="54" eb="55">
      <t>カンガ</t>
    </rPh>
    <rPh sb="155" eb="157">
      <t>オオハバ</t>
    </rPh>
    <rPh sb="158" eb="159">
      <t>ウ</t>
    </rPh>
    <rPh sb="167" eb="169">
      <t>キギョウ</t>
    </rPh>
    <rPh sb="169" eb="171">
      <t>カイケイ</t>
    </rPh>
    <rPh sb="171" eb="173">
      <t>イコウ</t>
    </rPh>
    <rPh sb="174" eb="175">
      <t>トモナ</t>
    </rPh>
    <rPh sb="176" eb="178">
      <t>ウチキ</t>
    </rPh>
    <rPh sb="178" eb="180">
      <t>ケッサン</t>
    </rPh>
    <rPh sb="183" eb="185">
      <t>ミバラ</t>
    </rPh>
    <rPh sb="185" eb="186">
      <t>ブン</t>
    </rPh>
    <rPh sb="187" eb="189">
      <t>ケイヒ</t>
    </rPh>
    <rPh sb="212" eb="214">
      <t>ドウヨウ</t>
    </rPh>
    <rPh sb="215" eb="217">
      <t>リユウ</t>
    </rPh>
    <rPh sb="220" eb="222">
      <t>スウチ</t>
    </rPh>
    <rPh sb="226" eb="227">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</si>
</sst>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9D-4378-B873-701123A395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F9D-4378-B873-701123A395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60.24</c:v>
                </c:pt>
                <c:pt idx="1">
                  <c:v>48.86</c:v>
                </c:pt>
                <c:pt idx="2">
                  <c:v>54.32</c:v>
                </c:pt>
                <c:pt idx="3">
                  <c:v>56.52</c:v>
                </c:pt>
                <c:pt idx="4">
                  <c:v>55.24</c:v>
                </c:pt>
              </c:numCache>
            </c:numRef>
          </c:val>
          <c:extLst>
            <c:ext xmlns:c16="http://schemas.microsoft.com/office/drawing/2014/chart" uri="{C3380CC4-5D6E-409C-BE32-E72D297353CC}">
              <c16:uniqueId val="{00000000-F458-434B-A261-F2160C6382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458-434B-A261-F2160C6382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75.7</c:v>
                </c:pt>
                <c:pt idx="1">
                  <c:v>75.86</c:v>
                </c:pt>
                <c:pt idx="2">
                  <c:v>75.81</c:v>
                </c:pt>
                <c:pt idx="3">
                  <c:v>76.290000000000006</c:v>
                </c:pt>
                <c:pt idx="4">
                  <c:v>76.739999999999995</c:v>
                </c:pt>
              </c:numCache>
            </c:numRef>
          </c:val>
          <c:extLst>
            <c:ext xmlns:c16="http://schemas.microsoft.com/office/drawing/2014/chart" uri="{C3380CC4-5D6E-409C-BE32-E72D297353CC}">
              <c16:uniqueId val="{00000000-458D-4BDF-9ECF-6EC6461C97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58D-4BDF-9ECF-6EC6461C97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97.86</c:v>
                </c:pt>
                <c:pt idx="1">
                  <c:v>97.78</c:v>
                </c:pt>
                <c:pt idx="2">
                  <c:v>94.21</c:v>
                </c:pt>
                <c:pt idx="3">
                  <c:v>86.5</c:v>
                </c:pt>
                <c:pt idx="4">
                  <c:v>100.54</c:v>
                </c:pt>
              </c:numCache>
            </c:numRef>
          </c:val>
          <c:extLst>
            <c:ext xmlns:c16="http://schemas.microsoft.com/office/drawing/2014/chart" uri="{C3380CC4-5D6E-409C-BE32-E72D297353CC}">
              <c16:uniqueId val="{00000000-A25C-4000-B54C-F384BF2134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5C-4000-B54C-F384BF2134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24-4E13-853C-ABCCAD4BAF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24-4E13-853C-ABCCAD4BAF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78-40C8-AB17-8F3E0625C3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78-40C8-AB17-8F3E0625C3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EE-4CED-ACEB-967F4F60B1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E-4CED-ACEB-967F4F60B1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2C-45D7-9390-5BFCBFBB20E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2C-45D7-9390-5BFCBFBB20E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322.10000000000002</c:v>
                </c:pt>
                <c:pt idx="1">
                  <c:v>79.8</c:v>
                </c:pt>
                <c:pt idx="2">
                  <c:v>235.3</c:v>
                </c:pt>
                <c:pt idx="3">
                  <c:v>354.4</c:v>
                </c:pt>
                <c:pt idx="4">
                  <c:v>23.21</c:v>
                </c:pt>
              </c:numCache>
            </c:numRef>
          </c:val>
          <c:extLst>
            <c:ext xmlns:c16="http://schemas.microsoft.com/office/drawing/2014/chart" uri="{C3380CC4-5D6E-409C-BE32-E72D297353CC}">
              <c16:uniqueId val="{00000000-E167-4A86-BD81-D1A7DAC27A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E167-4A86-BD81-D1A7DAC27A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145.19</c:v>
                </c:pt>
                <c:pt idx="1">
                  <c:v>152.13</c:v>
                </c:pt>
                <c:pt idx="2">
                  <c:v>118.18</c:v>
                </c:pt>
                <c:pt idx="3">
                  <c:v>90.91</c:v>
                </c:pt>
                <c:pt idx="4">
                  <c:v>190.9</c:v>
                </c:pt>
              </c:numCache>
            </c:numRef>
          </c:val>
          <c:extLst>
            <c:ext xmlns:c16="http://schemas.microsoft.com/office/drawing/2014/chart" uri="{C3380CC4-5D6E-409C-BE32-E72D297353CC}">
              <c16:uniqueId val="{00000000-A8A5-499A-BEBB-4866B4B9B8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8A5-499A-BEBB-4866B4B9B8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111.03</c:v>
                </c:pt>
                <c:pt idx="1">
                  <c:v>106.29</c:v>
                </c:pt>
                <c:pt idx="2">
                  <c:v>136.29</c:v>
                </c:pt>
                <c:pt idx="3">
                  <c:v>179.03</c:v>
                </c:pt>
                <c:pt idx="4">
                  <c:v>77.97</c:v>
                </c:pt>
              </c:numCache>
            </c:numRef>
          </c:val>
          <c:extLst>
            <c:ext xmlns:c16="http://schemas.microsoft.com/office/drawing/2014/chart" uri="{C3380CC4-5D6E-409C-BE32-E72D297353CC}">
              <c16:uniqueId val="{00000000-A397-4B94-9516-4EE6BCE1FC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A397-4B94-9516-4EE6BCE1FC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西都市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30501</v>
      </c>
      <c r="AM8" s="68"/>
      <c r="AN8" s="68"/>
      <c r="AO8" s="68"/>
      <c r="AP8" s="68"/>
      <c r="AQ8" s="68"/>
      <c r="AR8" s="68"/>
      <c r="AS8" s="68"/>
      <c r="AT8" s="67">
        <f>データ!T6</f>
        <v>438.79</v>
      </c>
      <c r="AU8" s="67"/>
      <c r="AV8" s="67"/>
      <c r="AW8" s="67"/>
      <c r="AX8" s="67"/>
      <c r="AY8" s="67"/>
      <c r="AZ8" s="67"/>
      <c r="BA8" s="67"/>
      <c r="BB8" s="67">
        <f>データ!U6</f>
        <v>69.510000000000005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7.4</v>
      </c>
      <c r="Q10" s="67"/>
      <c r="R10" s="67"/>
      <c r="S10" s="67"/>
      <c r="T10" s="67"/>
      <c r="U10" s="67"/>
      <c r="V10" s="67"/>
      <c r="W10" s="67">
        <f>データ!Q6</f>
        <v>95.36</v>
      </c>
      <c r="X10" s="67"/>
      <c r="Y10" s="67"/>
      <c r="Z10" s="67"/>
      <c r="AA10" s="67"/>
      <c r="AB10" s="67"/>
      <c r="AC10" s="67"/>
      <c r="AD10" s="68">
        <f>データ!R6</f>
        <v>3218</v>
      </c>
      <c r="AE10" s="68"/>
      <c r="AF10" s="68"/>
      <c r="AG10" s="68"/>
      <c r="AH10" s="68"/>
      <c r="AI10" s="68"/>
      <c r="AJ10" s="68"/>
      <c r="AK10" s="2"/>
      <c r="AL10" s="68">
        <f>データ!V6</f>
        <v>2240</v>
      </c>
      <c r="AM10" s="68"/>
      <c r="AN10" s="68"/>
      <c r="AO10" s="68"/>
      <c r="AP10" s="68"/>
      <c r="AQ10" s="68"/>
      <c r="AR10" s="68"/>
      <c r="AS10" s="68"/>
      <c r="AT10" s="67">
        <f>データ!W6</f>
        <v>2.16</v>
      </c>
      <c r="AU10" s="67"/>
      <c r="AV10" s="67"/>
      <c r="AW10" s="67"/>
      <c r="AX10" s="67"/>
      <c r="AY10" s="67"/>
      <c r="AZ10" s="67"/>
      <c r="BA10" s="67"/>
      <c r="BB10" s="67">
        <f>データ!X6</f>
        <v>1037.04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OB5o3X1g5/Yr1d8HGCAQnnXMQQ12zGw/TQnaCfYz+AllprWQOaT7INr4nbqvf7WFLe2cE4NsgP6zMplooDodTw==" saltValue="kpf1K8N4j41FU0WoO8Di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452084</v>
      </c>
      <c r="D6" s="33">
        <f t="shared" si="3"/>
        <v>47</v>
      </c>
      <c r="E6" s="33">
        <f t="shared" si="3"/>
        <v>17</v>
      </c>
      <c r="F6" s="33">
        <f t="shared" si="3"/>
        <v>5</v>
      </c>
      <c r="G6" s="33">
        <f t="shared" si="3"/>
        <v>0</v>
      </c>
      <c r="H6" s="33" t="str">
        <f t="shared" si="3"/>
        <v>宮崎県　西都市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7.4</v>
      </c>
      <c r="Q6" s="34">
        <f t="shared" si="3"/>
        <v>95.36</v>
      </c>
      <c r="R6" s="34">
        <f t="shared" si="3"/>
        <v>3218</v>
      </c>
      <c r="S6" s="34">
        <f t="shared" si="3"/>
        <v>30501</v>
      </c>
      <c r="T6" s="34">
        <f t="shared" si="3"/>
        <v>438.79</v>
      </c>
      <c r="U6" s="34">
        <f t="shared" si="3"/>
        <v>69.510000000000005</v>
      </c>
      <c r="V6" s="34">
        <f t="shared" si="3"/>
        <v>2240</v>
      </c>
      <c r="W6" s="34">
        <f t="shared" si="3"/>
        <v>2.16</v>
      </c>
      <c r="X6" s="34">
        <f t="shared" si="3"/>
        <v>1037.04</v>
      </c>
      <c r="Y6" s="35">
        <f>IF(Y7="",NA(),Y7)</f>
        <v>97.86</v>
      </c>
      <c r="Z6" s="35">
        <f t="shared" ref="Z6:AH6" si="4">IF(Z7="",NA(),Z7)</f>
        <v>97.78</v>
      </c>
      <c r="AA6" s="35">
        <f t="shared" si="4"/>
        <v>94.21</v>
      </c>
      <c r="AB6" s="35">
        <f t="shared" si="4"/>
        <v>86.5</v>
      </c>
      <c r="AC6" s="35">
        <f t="shared" si="4"/>
        <v>100.54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322.10000000000002</v>
      </c>
      <c r="BG6" s="35">
        <f t="shared" ref="BG6:BO6" si="7">IF(BG7="",NA(),BG7)</f>
        <v>79.8</v>
      </c>
      <c r="BH6" s="35">
        <f t="shared" si="7"/>
        <v>235.3</v>
      </c>
      <c r="BI6" s="35">
        <f t="shared" si="7"/>
        <v>354.4</v>
      </c>
      <c r="BJ6" s="35">
        <f t="shared" si="7"/>
        <v>23.21</v>
      </c>
      <c r="BK6" s="35">
        <f t="shared" si="7"/>
        <v>1044.8</v>
      </c>
      <c r="BL6" s="35">
        <f t="shared" si="7"/>
        <v>1081.8</v>
      </c>
      <c r="BM6" s="35">
        <f t="shared" si="7"/>
        <v>974.93</v>
      </c>
      <c r="BN6" s="35">
        <f t="shared" si="7"/>
        <v>855.8</v>
      </c>
      <c r="BO6" s="35">
        <f t="shared" si="7"/>
        <v>789.46</v>
      </c>
      <c r="BP6" s="34" t="str">
        <f>IF(BP7="","",IF(BP7="-","【-】","【"&amp;SUBSTITUTE(TEXT(BP7,"#,##0.00"),"-","△")&amp;"】"))</f>
        <v>【747.76】</v>
      </c>
      <c r="BQ6" s="35">
        <f>IF(BQ7="",NA(),BQ7)</f>
        <v>145.19</v>
      </c>
      <c r="BR6" s="35">
        <f t="shared" ref="BR6:BZ6" si="8">IF(BR7="",NA(),BR7)</f>
        <v>152.13</v>
      </c>
      <c r="BS6" s="35">
        <f t="shared" si="8"/>
        <v>118.18</v>
      </c>
      <c r="BT6" s="35">
        <f t="shared" si="8"/>
        <v>90.91</v>
      </c>
      <c r="BU6" s="35">
        <f t="shared" si="8"/>
        <v>190.9</v>
      </c>
      <c r="BV6" s="35">
        <f t="shared" si="8"/>
        <v>50.82</v>
      </c>
      <c r="BW6" s="35">
        <f t="shared" si="8"/>
        <v>52.19</v>
      </c>
      <c r="BX6" s="35">
        <f t="shared" si="8"/>
        <v>55.32</v>
      </c>
      <c r="BY6" s="35">
        <f t="shared" si="8"/>
        <v>59.8</v>
      </c>
      <c r="BZ6" s="35">
        <f t="shared" si="8"/>
        <v>57.77</v>
      </c>
      <c r="CA6" s="34" t="str">
        <f>IF(CA7="","",IF(CA7="-","【-】","【"&amp;SUBSTITUTE(TEXT(CA7,"#,##0.00"),"-","△")&amp;"】"))</f>
        <v>【59.51】</v>
      </c>
      <c r="CB6" s="35">
        <f>IF(CB7="",NA(),CB7)</f>
        <v>111.03</v>
      </c>
      <c r="CC6" s="35">
        <f t="shared" ref="CC6:CK6" si="9">IF(CC7="",NA(),CC7)</f>
        <v>106.29</v>
      </c>
      <c r="CD6" s="35">
        <f t="shared" si="9"/>
        <v>136.29</v>
      </c>
      <c r="CE6" s="35">
        <f t="shared" si="9"/>
        <v>179.03</v>
      </c>
      <c r="CF6" s="35">
        <f t="shared" si="9"/>
        <v>77.97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60.24</v>
      </c>
      <c r="CN6" s="35">
        <f t="shared" ref="CN6:CV6" si="10">IF(CN7="",NA(),CN7)</f>
        <v>48.86</v>
      </c>
      <c r="CO6" s="35">
        <f t="shared" si="10"/>
        <v>54.32</v>
      </c>
      <c r="CP6" s="35">
        <f t="shared" si="10"/>
        <v>56.52</v>
      </c>
      <c r="CQ6" s="35">
        <f t="shared" si="10"/>
        <v>55.24</v>
      </c>
      <c r="CR6" s="35">
        <f t="shared" si="10"/>
        <v>53.24</v>
      </c>
      <c r="CS6" s="35">
        <f t="shared" si="10"/>
        <v>52.31</v>
      </c>
      <c r="CT6" s="35">
        <f t="shared" si="10"/>
        <v>60.65</v>
      </c>
      <c r="CU6" s="35">
        <f t="shared" si="10"/>
        <v>51.75</v>
      </c>
      <c r="CV6" s="35">
        <f t="shared" si="10"/>
        <v>50.68</v>
      </c>
      <c r="CW6" s="34" t="str">
        <f>IF(CW7="","",IF(CW7="-","【-】","【"&amp;SUBSTITUTE(TEXT(CW7,"#,##0.00"),"-","△")&amp;"】"))</f>
        <v>【52.23】</v>
      </c>
      <c r="CX6" s="35">
        <f>IF(CX7="",NA(),CX7)</f>
        <v>75.7</v>
      </c>
      <c r="CY6" s="35">
        <f t="shared" ref="CY6:DG6" si="11">IF(CY7="",NA(),CY7)</f>
        <v>75.86</v>
      </c>
      <c r="CZ6" s="35">
        <f t="shared" si="11"/>
        <v>75.81</v>
      </c>
      <c r="DA6" s="35">
        <f t="shared" si="11"/>
        <v>76.290000000000006</v>
      </c>
      <c r="DB6" s="35">
        <f t="shared" si="11"/>
        <v>76.739999999999995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452084</v>
      </c>
      <c r="D7" s="37">
        <v>47</v>
      </c>
      <c r="E7" s="37">
        <v>17</v>
      </c>
      <c r="F7" s="37">
        <v>5</v>
      </c>
      <c r="G7" s="37">
        <v>0</v>
      </c>
      <c r="H7" s="37" t="s">
        <v>98</v>
      </c>
      <c r="I7" s="37" t="s">
        <v>99</v>
      </c>
      <c r="J7" s="37" t="s">
        <v>100</v>
      </c>
      <c r="K7" s="37" t="s">
        <v>101</v>
      </c>
      <c r="L7" s="37" t="s">
        <v>102</v>
      </c>
      <c r="M7" s="37" t="s">
        <v>103</v>
      </c>
      <c r="N7" s="38" t="s">
        <v>104</v>
      </c>
      <c r="O7" s="38" t="s">
        <v>105</v>
      </c>
      <c r="P7" s="38">
        <v>7.4</v>
      </c>
      <c r="Q7" s="38">
        <v>95.36</v>
      </c>
      <c r="R7" s="38">
        <v>3218</v>
      </c>
      <c r="S7" s="38">
        <v>30501</v>
      </c>
      <c r="T7" s="38">
        <v>438.79</v>
      </c>
      <c r="U7" s="38">
        <v>69.510000000000005</v>
      </c>
      <c r="V7" s="38">
        <v>2240</v>
      </c>
      <c r="W7" s="38">
        <v>2.16</v>
      </c>
      <c r="X7" s="38">
        <v>1037.04</v>
      </c>
      <c r="Y7" s="38">
        <v>97.86</v>
      </c>
      <c r="Z7" s="38">
        <v>97.78</v>
      </c>
      <c r="AA7" s="38">
        <v>94.21</v>
      </c>
      <c r="AB7" s="38">
        <v>86.5</v>
      </c>
      <c r="AC7" s="38">
        <v>100.54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322.10000000000002</v>
      </c>
      <c r="BG7" s="38">
        <v>79.8</v>
      </c>
      <c r="BH7" s="38">
        <v>235.3</v>
      </c>
      <c r="BI7" s="38">
        <v>354.4</v>
      </c>
      <c r="BJ7" s="38">
        <v>23.21</v>
      </c>
      <c r="BK7" s="38">
        <v>1044.8</v>
      </c>
      <c r="BL7" s="38">
        <v>1081.8</v>
      </c>
      <c r="BM7" s="38">
        <v>974.93</v>
      </c>
      <c r="BN7" s="38">
        <v>855.8</v>
      </c>
      <c r="BO7" s="38">
        <v>789.46</v>
      </c>
      <c r="BP7" s="38">
        <v>747.76</v>
      </c>
      <c r="BQ7" s="38">
        <v>145.19</v>
      </c>
      <c r="BR7" s="38">
        <v>152.13</v>
      </c>
      <c r="BS7" s="38">
        <v>118.18</v>
      </c>
      <c r="BT7" s="38">
        <v>90.91</v>
      </c>
      <c r="BU7" s="38">
        <v>190.9</v>
      </c>
      <c r="BV7" s="38">
        <v>50.82</v>
      </c>
      <c r="BW7" s="38">
        <v>52.19</v>
      </c>
      <c r="BX7" s="38">
        <v>55.32</v>
      </c>
      <c r="BY7" s="38">
        <v>59.8</v>
      </c>
      <c r="BZ7" s="38">
        <v>57.77</v>
      </c>
      <c r="CA7" s="38">
        <v>59.51</v>
      </c>
      <c r="CB7" s="38">
        <v>111.03</v>
      </c>
      <c r="CC7" s="38">
        <v>106.29</v>
      </c>
      <c r="CD7" s="38">
        <v>136.29</v>
      </c>
      <c r="CE7" s="38">
        <v>179.03</v>
      </c>
      <c r="CF7" s="38">
        <v>77.97</v>
      </c>
      <c r="CG7" s="38">
        <v>300.52</v>
      </c>
      <c r="CH7" s="38">
        <v>296.14</v>
      </c>
      <c r="CI7" s="38">
        <v>283.17</v>
      </c>
      <c r="CJ7" s="38">
        <v>263.76</v>
      </c>
      <c r="CK7" s="38">
        <v>274.35000000000002</v>
      </c>
      <c r="CL7" s="38">
        <v>261.45999999999998</v>
      </c>
      <c r="CM7" s="38">
        <v>60.24</v>
      </c>
      <c r="CN7" s="38">
        <v>48.86</v>
      </c>
      <c r="CO7" s="38">
        <v>54.32</v>
      </c>
      <c r="CP7" s="38">
        <v>56.52</v>
      </c>
      <c r="CQ7" s="38">
        <v>55.24</v>
      </c>
      <c r="CR7" s="38">
        <v>53.24</v>
      </c>
      <c r="CS7" s="38">
        <v>52.31</v>
      </c>
      <c r="CT7" s="38">
        <v>60.65</v>
      </c>
      <c r="CU7" s="38">
        <v>51.75</v>
      </c>
      <c r="CV7" s="38">
        <v>50.68</v>
      </c>
      <c r="CW7" s="38">
        <v>52.23</v>
      </c>
      <c r="CX7" s="38">
        <v>75.7</v>
      </c>
      <c r="CY7" s="38">
        <v>75.86</v>
      </c>
      <c r="CZ7" s="38">
        <v>75.81</v>
      </c>
      <c r="DA7" s="38">
        <v>76.290000000000006</v>
      </c>
      <c r="DB7" s="38">
        <v>76.739999999999995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2020-02-07T08:14:39Z</cp:lastPrinted>
  <dcterms:created xsi:type="dcterms:W3CDTF">2019-12-05T05:23:47Z</dcterms:created>
  <dcterms:modified xsi:type="dcterms:W3CDTF">2020-03-04T02:46:16Z</dcterms:modified>
  <cp:category/>
</cp:coreProperties>
</file>