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3【法非適用】農業集落排水事業\"/>
    </mc:Choice>
  </mc:AlternateContent>
  <xr:revisionPtr revIDLastSave="0" documentId="13_ncr:1_{9470DA8E-2616-4B82-9027-526731B6622B}" xr6:coauthVersionLast="45" xr6:coauthVersionMax="45" xr10:uidLastSave="{00000000-0000-0000-0000-000000000000}"/>
  <workbookProtection workbookAlgorithmName="SHA-512" workbookHashValue="ny3mC/Jusaf/sf9xx990ibj6+XwRoTWY8kbc7kI2hdgMgxXKO039E1ihgsLhftttfX22BewbUJR81yukXiv2Qw==" workbookSaltValue="uvVf/GIU3BYeU++7TquDc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I10" i="4"/>
  <c r="B10" i="4"/>
  <c r="AD8" i="4"/>
  <c r="P8" i="4"/>
  <c r="I8" i="4"/>
  <c r="B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<sst xmlns="http://schemas.openxmlformats.org/spreadsheetml/2006/main" count="228" uniqueCount="114">
  <si>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</si>
  <si>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</si>
  <si>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</si>
  <si>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</si>
  <si>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</si>
  <si>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</si>
  <si>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</si>
  <si>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</si>
  <si>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</si>
  <si>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</si>
  <si>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</si>
  <si>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</si>
  <si>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</si>
  <si>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</si>
  <si>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</si>
  <si>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</si>
  <si>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</si>
  <si>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</si>
  <si>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</si>
  <si>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</si>
  <si>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</si>
  <si>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</si>
  <si>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</si>
  <si>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</si>
  <si>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</si>
  <si>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</si>
  <si>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</si>
  <si>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</si>
  <si>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</si>
  <si>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</si>
  <si>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</si>
  <si>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</si>
  <si>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</si>
  <si>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</si>
  <si>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</si>
  <si>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</si>
  <si>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</si>
  <si>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</si>
  <si>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</si>
  <si>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</si>
  <si>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</si>
  <si>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</si>
  <si>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</si>
  <si>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</si>
  <si>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</si>
  <si>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</si>
  <si>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</si>
  <si>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</si>
  <si>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</si>
  <si>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</si>
  <si>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</si>
  <si>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</si>
  <si>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</si>
  <si>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</si>
  <si>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</si>
  <si>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</si>
  <si>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</si>
  <si>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</si>
  <si>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</si>
  <si>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</si>
  <si>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</si>
  <si>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</si>
  <si>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</si>
  <si>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</si>
  <si>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</si>
  <si>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</si>
  <si>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</si>
  <si>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</si>
  <si>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</si>
  <si>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</si>
  <si>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</si>
  <si>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</si>
  <si>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</si>
  <si>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</si>
  <si>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</si>
  <si>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</si>
  <si>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</si>
  <si>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</si>
  <si>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</si>
  <si>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</si>
  <si>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</si>
  <si>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</si>
  <si>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</si>
  <si>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</si>
  <si>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</si>
  <si>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</si>
  <si>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</si>
  <si>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</si>
  <si>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</si>
  <si>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</si>
  <si>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</si>
  <si>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</si>
  <si>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</si>
  <si>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</si>
  <si>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</si>
  <si>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</si>
  <si>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</si>
  <si>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</si>
  <si>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</si>
  <si>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</si>
  <si>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</si>
  <si>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</si>
  <si>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</si>
  <si>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</si>
  <si>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</si>
  <si>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</si>
  <si>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</si>
  <si>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</si>
  <si>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</si>
  <si>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</si>
  <si>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</si>
  <si>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農業集落排水事業加入率の増加による収益的収支比率の向上に努め、比率は１００％を超えているが、使用料等の事業収入だけでは維持管理費等を賄えない状況であるため、今後も加入率向上に努めて事業収入の確保を図る必要がある。
　【企業債残高対事業規模比率】については、一般会計からの繰入金を財源として償還している。また、施設更新については、平成２４年度に策定した最適化構想計画に従い、施設の延命と機能強化を図る目的で、年次的に実施する方針を定めている。
　【経費回収率】については、類似団体平均値及び全国平均値より高いが、１００％を下回っているため、一層の経費削減と加入率促進に努め、経営の健全性を確保する必要がある。
　【汚水処理原価】についても前述同様、更なる経費の削減に努めていく必要がある。
　【施設利用率】については、全国平均値、類似団体平均値を超える結果となったが、数値自体は例年とほぼ同程度のため、【水洗化率】と併せて、より一層の加入促進に取り組む必要がある。
</t>
    <phoneticPr fontId="4"/>
  </si>
  <si>
    <t xml:space="preserve">　本町における農業集落排水事業は、公営企業法を適用していないことから、有形固定資産減価償却率・管渠老朽率は「該当数値なし」と表記されている。　　　　　　　　　　　　　　　　　　　　　　　
　当該事業は、平成７年７月に供用を開始してから２４年が経過しており、施設等の老朽化対策を行う必要があることから、平成２４年度に策定した「最適整備構想」に基づき、年次的に実施していく。
</t>
    <phoneticPr fontId="4"/>
  </si>
  <si>
    <t xml:space="preserve">　当該事業経営については、経営の健全性が確保されているとはいえない状況であるため、引続き、加入促進による収益的収支比率の向上を図り、１００％以上維持できるように努めていく必要がある。
　併せて平成２８年１１月に策定、平成３１年３月に「高原町農業集落排水事業経営戦略」を見直し、令和９年度までの中長期的な経営方針を定めている。
　この経営戦略を基に、計画的な管路及び施設の更新を実施することで、更なる経営の健全性を確保していく。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</si>
</sst>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67-48DD-8B87-83C2B3B600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867-48DD-8B87-83C2B3B600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99.83</c:v>
                </c:pt>
                <c:pt idx="1">
                  <c:v>102.54</c:v>
                </c:pt>
                <c:pt idx="2">
                  <c:v>100.6</c:v>
                </c:pt>
                <c:pt idx="3">
                  <c:v>104.93</c:v>
                </c:pt>
                <c:pt idx="4">
                  <c:v>104.91</c:v>
                </c:pt>
              </c:numCache>
            </c:numRef>
          </c:val>
          <c:extLst>
            <c:ext xmlns:c16="http://schemas.microsoft.com/office/drawing/2014/chart" uri="{C3380CC4-5D6E-409C-BE32-E72D297353CC}">
              <c16:uniqueId val="{00000000-BD5E-470D-8FF2-87E3F44C6A9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5E-470D-8FF2-87E3F44C6A9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10-4957-BC50-2018AAD28C9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10-4957-BC50-2018AAD28C9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BD-49D3-B034-4A7785C734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BD-49D3-B034-4A7785C734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15-4E09-A4EB-015AA739A4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15-4E09-A4EB-015AA739A4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8B-42A8-90B1-1CB31892C4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8B-42A8-90B1-1CB31892C4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67-4416-A651-04B6D50457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367-4416-A651-04B6D50457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72.48</c:v>
                </c:pt>
                <c:pt idx="1">
                  <c:v>79.260000000000005</c:v>
                </c:pt>
                <c:pt idx="2">
                  <c:v>74.459999999999994</c:v>
                </c:pt>
                <c:pt idx="3">
                  <c:v>85.77</c:v>
                </c:pt>
                <c:pt idx="4">
                  <c:v>85.65</c:v>
                </c:pt>
              </c:numCache>
            </c:numRef>
          </c:val>
          <c:extLst>
            <c:ext xmlns:c16="http://schemas.microsoft.com/office/drawing/2014/chart" uri="{C3380CC4-5D6E-409C-BE32-E72D297353CC}">
              <c16:uniqueId val="{00000000-7515-4167-A9E9-0033C37DE8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7515-4167-A9E9-0033C37DE8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173.55</c:v>
                </c:pt>
                <c:pt idx="1">
                  <c:v>160.76</c:v>
                </c:pt>
                <c:pt idx="2">
                  <c:v>176.28</c:v>
                </c:pt>
                <c:pt idx="3">
                  <c:v>150.04</c:v>
                </c:pt>
                <c:pt idx="4">
                  <c:v>150.35</c:v>
                </c:pt>
              </c:numCache>
            </c:numRef>
          </c:val>
          <c:extLst>
            <c:ext xmlns:c16="http://schemas.microsoft.com/office/drawing/2014/chart" uri="{C3380CC4-5D6E-409C-BE32-E72D297353CC}">
              <c16:uniqueId val="{00000000-84D3-4A9C-91C3-F0F4B408042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84D3-4A9C-91C3-F0F4B408042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56.1</c:v>
                </c:pt>
                <c:pt idx="1">
                  <c:v>56.1</c:v>
                </c:pt>
                <c:pt idx="2">
                  <c:v>54.15</c:v>
                </c:pt>
                <c:pt idx="3">
                  <c:v>55.12</c:v>
                </c:pt>
                <c:pt idx="4">
                  <c:v>55.12</c:v>
                </c:pt>
              </c:numCache>
            </c:numRef>
          </c:val>
          <c:extLst>
            <c:ext xmlns:c16="http://schemas.microsoft.com/office/drawing/2014/chart" uri="{C3380CC4-5D6E-409C-BE32-E72D297353CC}">
              <c16:uniqueId val="{00000000-1E03-4B57-91DF-2650BDE824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E03-4B57-91DF-2650BDE824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63.8</c:v>
                </c:pt>
                <c:pt idx="1">
                  <c:v>68.150000000000006</c:v>
                </c:pt>
                <c:pt idx="2">
                  <c:v>69.2</c:v>
                </c:pt>
                <c:pt idx="3">
                  <c:v>70.03</c:v>
                </c:pt>
                <c:pt idx="4">
                  <c:v>69.02</c:v>
                </c:pt>
              </c:numCache>
            </c:numRef>
          </c:val>
          <c:extLst>
            <c:ext xmlns:c16="http://schemas.microsoft.com/office/drawing/2014/chart" uri="{C3380CC4-5D6E-409C-BE32-E72D297353CC}">
              <c16:uniqueId val="{00000000-3786-4E38-AB20-E1E2364FFB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3786-4E38-AB20-E1E2364FFB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高原町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9423</v>
      </c>
      <c r="AM8" s="50"/>
      <c r="AN8" s="50"/>
      <c r="AO8" s="50"/>
      <c r="AP8" s="50"/>
      <c r="AQ8" s="50"/>
      <c r="AR8" s="50"/>
      <c r="AS8" s="50"/>
      <c r="AT8" s="45">
        <f>データ!T6</f>
        <v>85.39</v>
      </c>
      <c r="AU8" s="45"/>
      <c r="AV8" s="45"/>
      <c r="AW8" s="45"/>
      <c r="AX8" s="45"/>
      <c r="AY8" s="45"/>
      <c r="AZ8" s="45"/>
      <c r="BA8" s="45"/>
      <c r="BB8" s="45">
        <f>データ!U6</f>
        <v>110.35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7.12</v>
      </c>
      <c r="Q10" s="45"/>
      <c r="R10" s="45"/>
      <c r="S10" s="45"/>
      <c r="T10" s="45"/>
      <c r="U10" s="45"/>
      <c r="V10" s="45"/>
      <c r="W10" s="45">
        <f>データ!Q6</f>
        <v>100</v>
      </c>
      <c r="X10" s="45"/>
      <c r="Y10" s="45"/>
      <c r="Z10" s="45"/>
      <c r="AA10" s="45"/>
      <c r="AB10" s="45"/>
      <c r="AC10" s="45"/>
      <c r="AD10" s="50">
        <f>データ!R6</f>
        <v>2600</v>
      </c>
      <c r="AE10" s="50"/>
      <c r="AF10" s="50"/>
      <c r="AG10" s="50"/>
      <c r="AH10" s="50"/>
      <c r="AI10" s="50"/>
      <c r="AJ10" s="50"/>
      <c r="AK10" s="2"/>
      <c r="AL10" s="50">
        <f>データ!V6</f>
        <v>665</v>
      </c>
      <c r="AM10" s="50"/>
      <c r="AN10" s="50"/>
      <c r="AO10" s="50"/>
      <c r="AP10" s="50"/>
      <c r="AQ10" s="50"/>
      <c r="AR10" s="50"/>
      <c r="AS10" s="50"/>
      <c r="AT10" s="45">
        <f>データ!W6</f>
        <v>0.82</v>
      </c>
      <c r="AU10" s="45"/>
      <c r="AV10" s="45"/>
      <c r="AW10" s="45"/>
      <c r="AX10" s="45"/>
      <c r="AY10" s="45"/>
      <c r="AZ10" s="45"/>
      <c r="BA10" s="45"/>
      <c r="BB10" s="45">
        <f>データ!X6</f>
        <v>810.98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jdZJc4WjADutn0sGBHoZpxP3hZL2JjN4NlW7bZimrefurS0HhRrb/OwQIixMnlarG4/zJTtvLEvSgREVaRWOwQ==" saltValue="DSZ+2jTDpISEjCaCKU+Z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453617</v>
      </c>
      <c r="D6" s="33">
        <f t="shared" si="3"/>
        <v>47</v>
      </c>
      <c r="E6" s="33">
        <f t="shared" si="3"/>
        <v>17</v>
      </c>
      <c r="F6" s="33">
        <f t="shared" si="3"/>
        <v>5</v>
      </c>
      <c r="G6" s="33">
        <f t="shared" si="3"/>
        <v>0</v>
      </c>
      <c r="H6" s="33" t="str">
        <f t="shared" si="3"/>
        <v>宮崎県　高原町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7.12</v>
      </c>
      <c r="Q6" s="34">
        <f t="shared" si="3"/>
        <v>100</v>
      </c>
      <c r="R6" s="34">
        <f t="shared" si="3"/>
        <v>2600</v>
      </c>
      <c r="S6" s="34">
        <f t="shared" si="3"/>
        <v>9423</v>
      </c>
      <c r="T6" s="34">
        <f t="shared" si="3"/>
        <v>85.39</v>
      </c>
      <c r="U6" s="34">
        <f t="shared" si="3"/>
        <v>110.35</v>
      </c>
      <c r="V6" s="34">
        <f t="shared" si="3"/>
        <v>665</v>
      </c>
      <c r="W6" s="34">
        <f t="shared" si="3"/>
        <v>0.82</v>
      </c>
      <c r="X6" s="34">
        <f t="shared" si="3"/>
        <v>810.98</v>
      </c>
      <c r="Y6" s="35">
        <f>IF(Y7="",NA(),Y7)</f>
        <v>99.83</v>
      </c>
      <c r="Z6" s="35">
        <f t="shared" ref="Z6:AH6" si="4">IF(Z7="",NA(),Z7)</f>
        <v>102.54</v>
      </c>
      <c r="AA6" s="35">
        <f t="shared" si="4"/>
        <v>100.6</v>
      </c>
      <c r="AB6" s="35">
        <f t="shared" si="4"/>
        <v>104.93</v>
      </c>
      <c r="AC6" s="35">
        <f t="shared" si="4"/>
        <v>104.91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72.48</v>
      </c>
      <c r="BR6" s="35">
        <f t="shared" ref="BR6:BZ6" si="8">IF(BR7="",NA(),BR7)</f>
        <v>79.260000000000005</v>
      </c>
      <c r="BS6" s="35">
        <f t="shared" si="8"/>
        <v>74.459999999999994</v>
      </c>
      <c r="BT6" s="35">
        <f t="shared" si="8"/>
        <v>85.77</v>
      </c>
      <c r="BU6" s="35">
        <f t="shared" si="8"/>
        <v>85.65</v>
      </c>
      <c r="BV6" s="35">
        <f t="shared" si="8"/>
        <v>50.82</v>
      </c>
      <c r="BW6" s="35">
        <f t="shared" si="8"/>
        <v>52.19</v>
      </c>
      <c r="BX6" s="35">
        <f t="shared" si="8"/>
        <v>55.32</v>
      </c>
      <c r="BY6" s="35">
        <f t="shared" si="8"/>
        <v>59.8</v>
      </c>
      <c r="BZ6" s="35">
        <f t="shared" si="8"/>
        <v>57.77</v>
      </c>
      <c r="CA6" s="34" t="str">
        <f>IF(CA7="","",IF(CA7="-","【-】","【"&amp;SUBSTITUTE(TEXT(CA7,"#,##0.00"),"-","△")&amp;"】"))</f>
        <v>【59.51】</v>
      </c>
      <c r="CB6" s="35">
        <f>IF(CB7="",NA(),CB7)</f>
        <v>173.55</v>
      </c>
      <c r="CC6" s="35">
        <f t="shared" ref="CC6:CK6" si="9">IF(CC7="",NA(),CC7)</f>
        <v>160.76</v>
      </c>
      <c r="CD6" s="35">
        <f t="shared" si="9"/>
        <v>176.28</v>
      </c>
      <c r="CE6" s="35">
        <f t="shared" si="9"/>
        <v>150.04</v>
      </c>
      <c r="CF6" s="35">
        <f t="shared" si="9"/>
        <v>150.35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56.1</v>
      </c>
      <c r="CN6" s="35">
        <f t="shared" ref="CN6:CV6" si="10">IF(CN7="",NA(),CN7)</f>
        <v>56.1</v>
      </c>
      <c r="CO6" s="35">
        <f t="shared" si="10"/>
        <v>54.15</v>
      </c>
      <c r="CP6" s="35">
        <f t="shared" si="10"/>
        <v>55.12</v>
      </c>
      <c r="CQ6" s="35">
        <f t="shared" si="10"/>
        <v>55.12</v>
      </c>
      <c r="CR6" s="35">
        <f t="shared" si="10"/>
        <v>53.24</v>
      </c>
      <c r="CS6" s="35">
        <f t="shared" si="10"/>
        <v>52.31</v>
      </c>
      <c r="CT6" s="35">
        <f t="shared" si="10"/>
        <v>60.65</v>
      </c>
      <c r="CU6" s="35">
        <f t="shared" si="10"/>
        <v>51.75</v>
      </c>
      <c r="CV6" s="35">
        <f t="shared" si="10"/>
        <v>50.68</v>
      </c>
      <c r="CW6" s="34" t="str">
        <f>IF(CW7="","",IF(CW7="-","【-】","【"&amp;SUBSTITUTE(TEXT(CW7,"#,##0.00"),"-","△")&amp;"】"))</f>
        <v>【52.23】</v>
      </c>
      <c r="CX6" s="35">
        <f>IF(CX7="",NA(),CX7)</f>
        <v>63.8</v>
      </c>
      <c r="CY6" s="35">
        <f t="shared" ref="CY6:DG6" si="11">IF(CY7="",NA(),CY7)</f>
        <v>68.150000000000006</v>
      </c>
      <c r="CZ6" s="35">
        <f t="shared" si="11"/>
        <v>69.2</v>
      </c>
      <c r="DA6" s="35">
        <f t="shared" si="11"/>
        <v>70.03</v>
      </c>
      <c r="DB6" s="35">
        <f t="shared" si="11"/>
        <v>69.02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453617</v>
      </c>
      <c r="D7" s="37">
        <v>47</v>
      </c>
      <c r="E7" s="37">
        <v>17</v>
      </c>
      <c r="F7" s="37">
        <v>5</v>
      </c>
      <c r="G7" s="37">
        <v>0</v>
      </c>
      <c r="H7" s="37" t="s">
        <v>98</v>
      </c>
      <c r="I7" s="37" t="s">
        <v>99</v>
      </c>
      <c r="J7" s="37" t="s">
        <v>100</v>
      </c>
      <c r="K7" s="37" t="s">
        <v>101</v>
      </c>
      <c r="L7" s="37" t="s">
        <v>102</v>
      </c>
      <c r="M7" s="37" t="s">
        <v>103</v>
      </c>
      <c r="N7" s="38" t="s">
        <v>104</v>
      </c>
      <c r="O7" s="38" t="s">
        <v>105</v>
      </c>
      <c r="P7" s="38">
        <v>7.12</v>
      </c>
      <c r="Q7" s="38">
        <v>100</v>
      </c>
      <c r="R7" s="38">
        <v>2600</v>
      </c>
      <c r="S7" s="38">
        <v>9423</v>
      </c>
      <c r="T7" s="38">
        <v>85.39</v>
      </c>
      <c r="U7" s="38">
        <v>110.35</v>
      </c>
      <c r="V7" s="38">
        <v>665</v>
      </c>
      <c r="W7" s="38">
        <v>0.82</v>
      </c>
      <c r="X7" s="38">
        <v>810.98</v>
      </c>
      <c r="Y7" s="38">
        <v>99.83</v>
      </c>
      <c r="Z7" s="38">
        <v>102.54</v>
      </c>
      <c r="AA7" s="38">
        <v>100.6</v>
      </c>
      <c r="AB7" s="38">
        <v>104.93</v>
      </c>
      <c r="AC7" s="38">
        <v>104.91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72.48</v>
      </c>
      <c r="BR7" s="38">
        <v>79.260000000000005</v>
      </c>
      <c r="BS7" s="38">
        <v>74.459999999999994</v>
      </c>
      <c r="BT7" s="38">
        <v>85.77</v>
      </c>
      <c r="BU7" s="38">
        <v>85.65</v>
      </c>
      <c r="BV7" s="38">
        <v>50.82</v>
      </c>
      <c r="BW7" s="38">
        <v>52.19</v>
      </c>
      <c r="BX7" s="38">
        <v>55.32</v>
      </c>
      <c r="BY7" s="38">
        <v>59.8</v>
      </c>
      <c r="BZ7" s="38">
        <v>57.77</v>
      </c>
      <c r="CA7" s="38">
        <v>59.51</v>
      </c>
      <c r="CB7" s="38">
        <v>173.55</v>
      </c>
      <c r="CC7" s="38">
        <v>160.76</v>
      </c>
      <c r="CD7" s="38">
        <v>176.28</v>
      </c>
      <c r="CE7" s="38">
        <v>150.04</v>
      </c>
      <c r="CF7" s="38">
        <v>150.35</v>
      </c>
      <c r="CG7" s="38">
        <v>300.52</v>
      </c>
      <c r="CH7" s="38">
        <v>296.14</v>
      </c>
      <c r="CI7" s="38">
        <v>283.17</v>
      </c>
      <c r="CJ7" s="38">
        <v>263.76</v>
      </c>
      <c r="CK7" s="38">
        <v>274.35000000000002</v>
      </c>
      <c r="CL7" s="38">
        <v>261.45999999999998</v>
      </c>
      <c r="CM7" s="38">
        <v>56.1</v>
      </c>
      <c r="CN7" s="38">
        <v>56.1</v>
      </c>
      <c r="CO7" s="38">
        <v>54.15</v>
      </c>
      <c r="CP7" s="38">
        <v>55.12</v>
      </c>
      <c r="CQ7" s="38">
        <v>55.12</v>
      </c>
      <c r="CR7" s="38">
        <v>53.24</v>
      </c>
      <c r="CS7" s="38">
        <v>52.31</v>
      </c>
      <c r="CT7" s="38">
        <v>60.65</v>
      </c>
      <c r="CU7" s="38">
        <v>51.75</v>
      </c>
      <c r="CV7" s="38">
        <v>50.68</v>
      </c>
      <c r="CW7" s="38">
        <v>52.23</v>
      </c>
      <c r="CX7" s="38">
        <v>63.8</v>
      </c>
      <c r="CY7" s="38">
        <v>68.150000000000006</v>
      </c>
      <c r="CZ7" s="38">
        <v>69.2</v>
      </c>
      <c r="DA7" s="38">
        <v>70.03</v>
      </c>
      <c r="DB7" s="38">
        <v>69.02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2020-01-23T06:25:09Z</cp:lastPrinted>
  <dcterms:created xsi:type="dcterms:W3CDTF">2019-12-05T05:23:49Z</dcterms:created>
  <dcterms:modified xsi:type="dcterms:W3CDTF">2020-03-04T02:46:57Z</dcterms:modified>
  <cp:category/>
</cp:coreProperties>
</file>