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14【法非適用】漁業集落排水事業\"/>
    </mc:Choice>
  </mc:AlternateContent>
  <xr:revisionPtr revIDLastSave="0" documentId="13_ncr:1_{8EBBE13E-6118-4509-953E-C8D36A07C05C}" xr6:coauthVersionLast="45" xr6:coauthVersionMax="45" xr10:uidLastSave="{00000000-0000-0000-0000-000000000000}"/>
  <workbookProtection workbookAlgorithmName="SHA-512" workbookHashValue="/icxzcEG4011nUACCy505rSp8LKw6rc7NT5TyhXvFCJEV73LlVvLf4DgBBNnFRTH9J0eYsBZWztMscHnKeDnHw==" workbookSaltValue="Vb1u5qZzpKHK0AVif2f35A=="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I10" i="4"/>
  <c r="B10" i="4"/>
  <c r="AT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<sst xmlns="http://schemas.openxmlformats.org/spreadsheetml/2006/main" count="228" uniqueCount="114">
  <si>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</si>
  <si>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</si>
  <si>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</si>
  <si>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</si>
  <si>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</si>
  <si>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</si>
  <si>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</si>
  <si>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</si>
  <si>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</si>
  <si>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</si>
  <si>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</si>
  <si>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</si>
  <si>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</si>
  <si>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</si>
  <si>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</si>
  <si>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</si>
  <si>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</si>
  <si>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</si>
  <si>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</si>
  <si>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</si>
  <si>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</si>
  <si>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</si>
  <si>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</si>
  <si>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</si>
  <si>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</si>
  <si>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</si>
  <si>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</si>
  <si>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</si>
  <si>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</si>
  <si>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</si>
  <si>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</si>
  <si>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</si>
  <si>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</si>
  <si>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</si>
  <si>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</si>
  <si>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</si>
  <si>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</si>
  <si>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</si>
  <si>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</si>
  <si>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</si>
  <si>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</si>
  <si>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</si>
  <si>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</si>
  <si>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</si>
  <si>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</si>
  <si>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</si>
  <si>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</si>
  <si>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</si>
  <si>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</si>
  <si>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</si>
  <si>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</si>
  <si>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</si>
  <si>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</si>
  <si>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</si>
  <si>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</si>
  <si>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</si>
  <si>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</si>
  <si>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</si>
  <si>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</si>
  <si>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</si>
  <si>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</si>
  <si>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</si>
  <si>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</si>
  <si>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</si>
  <si>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</si>
  <si>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</si>
  <si>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</si>
  <si>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</si>
  <si>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</si>
  <si>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</si>
  <si>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</si>
  <si>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</si>
  <si>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</si>
  <si>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</si>
  <si>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</si>
  <si>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</si>
  <si>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</si>
  <si>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</si>
  <si>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</si>
  <si>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</si>
  <si>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</si>
  <si>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</si>
  <si>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</si>
  <si>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</si>
  <si>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</si>
  <si>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</si>
  <si>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</si>
  <si>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</si>
  <si>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</si>
  <si>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</si>
  <si>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</si>
  <si>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</si>
  <si>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</si>
  <si>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</si>
  <si>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</si>
  <si>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</si>
  <si>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</si>
  <si>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</si>
  <si>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川南町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</si>
  <si>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</si>
  <si>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</si>
  <si>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</si>
  <si>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</si>
  <si>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</si>
  <si>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</si>
  <si>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</si>
  <si>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</si>
  <si>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</si>
  <si>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</si>
  <si>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</si>
  <si>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</si>
  <si>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区域内人口が減少傾向にあり料金収入増が見込めない状況にあります。施設の老朽化対策、維持管理費のコスト削減など経営の健全性を高める必要があります。
　令和2年度には施設の機能保全計画を策定予定。
　令和元～4年度にかけては公営企業会計の法適化に向けて取り組みます。
　今後、平成30年度に策定した経営戦略に機能保全計画を反映させ公営企業会計適用で資産状況が明確になった後は、適切な料金水準について検討する必要があります。</t>
    <rPh sb="1" eb="4">
      <t>クイキナイ</t>
    </rPh>
    <rPh sb="4" eb="6">
      <t>ジンコウ</t>
    </rPh>
    <rPh sb="25" eb="27">
      <t>ジョウキョウ</t>
    </rPh>
    <rPh sb="33" eb="35">
      <t>シセツ</t>
    </rPh>
    <rPh sb="36" eb="39">
      <t>ロウキュウカ</t>
    </rPh>
    <rPh sb="39" eb="41">
      <t>タイサク</t>
    </rPh>
    <rPh sb="42" eb="44">
      <t>イジ</t>
    </rPh>
    <rPh sb="44" eb="47">
      <t>カンリヒ</t>
    </rPh>
    <rPh sb="51" eb="53">
      <t>サクゲン</t>
    </rPh>
    <rPh sb="55" eb="57">
      <t>ケイエイ</t>
    </rPh>
    <rPh sb="58" eb="61">
      <t>ケンゼンセイ</t>
    </rPh>
    <rPh sb="62" eb="63">
      <t>タカ</t>
    </rPh>
    <rPh sb="65" eb="67">
      <t>ヒツヨウ</t>
    </rPh>
    <rPh sb="75" eb="77">
      <t>レイワ</t>
    </rPh>
    <rPh sb="78" eb="79">
      <t>ネン</t>
    </rPh>
    <rPh sb="79" eb="80">
      <t>ド</t>
    </rPh>
    <rPh sb="82" eb="84">
      <t>シセツ</t>
    </rPh>
    <rPh sb="85" eb="87">
      <t>キノウ</t>
    </rPh>
    <rPh sb="87" eb="89">
      <t>ホゼン</t>
    </rPh>
    <rPh sb="89" eb="91">
      <t>ケイカク</t>
    </rPh>
    <rPh sb="92" eb="94">
      <t>サクテイ</t>
    </rPh>
    <rPh sb="94" eb="96">
      <t>ヨテイ</t>
    </rPh>
    <rPh sb="99" eb="101">
      <t>レイワ</t>
    </rPh>
    <rPh sb="101" eb="102">
      <t>ガン</t>
    </rPh>
    <rPh sb="104" eb="105">
      <t>ネン</t>
    </rPh>
    <rPh sb="105" eb="106">
      <t>ド</t>
    </rPh>
    <rPh sb="111" eb="113">
      <t>コウエイ</t>
    </rPh>
    <rPh sb="113" eb="115">
      <t>キギョウ</t>
    </rPh>
    <rPh sb="115" eb="117">
      <t>カイケイ</t>
    </rPh>
    <rPh sb="118" eb="119">
      <t>ホウ</t>
    </rPh>
    <rPh sb="122" eb="123">
      <t>ム</t>
    </rPh>
    <rPh sb="134" eb="136">
      <t>コンゴ</t>
    </rPh>
    <rPh sb="137" eb="139">
      <t>ヘイセイ</t>
    </rPh>
    <rPh sb="141" eb="142">
      <t>ネン</t>
    </rPh>
    <rPh sb="142" eb="143">
      <t>ド</t>
    </rPh>
    <rPh sb="144" eb="146">
      <t>サクテイ</t>
    </rPh>
    <rPh sb="148" eb="150">
      <t>ケイエイ</t>
    </rPh>
    <rPh sb="150" eb="152">
      <t>センリャク</t>
    </rPh>
    <rPh sb="153" eb="155">
      <t>キノウ</t>
    </rPh>
    <rPh sb="155" eb="157">
      <t>ホゼン</t>
    </rPh>
    <rPh sb="157" eb="159">
      <t>ケイカク</t>
    </rPh>
    <rPh sb="160" eb="162">
      <t>ハンエイ</t>
    </rPh>
    <rPh sb="164" eb="166">
      <t>コウエイ</t>
    </rPh>
    <rPh sb="166" eb="168">
      <t>キギョウ</t>
    </rPh>
    <rPh sb="168" eb="170">
      <t>カイケイ</t>
    </rPh>
    <rPh sb="170" eb="172">
      <t>テキヨウ</t>
    </rPh>
    <rPh sb="173" eb="175">
      <t>シサン</t>
    </rPh>
    <rPh sb="175" eb="177">
      <t>ジョウキョウ</t>
    </rPh>
    <rPh sb="178" eb="180">
      <t>メイカク</t>
    </rPh>
    <rPh sb="184" eb="185">
      <t>アト</t>
    </rPh>
    <phoneticPr fontId="4"/>
  </si>
  <si>
    <t>　管渠は、耐用年数を超えたものはなく早急に行う必要の更新事業はないため、管渠改善率は数値がない状況です。ただし、有収率が低い傾向にあり、管渠点検（漏水個所の有無確認）が必要と思われます。
　施設に対する機能保全計画を令和2年度に策定予定であり、今後この計画に沿って更新工事を実施していきます。</t>
    <rPh sb="1" eb="3">
      <t>カンキョ</t>
    </rPh>
    <rPh sb="21" eb="22">
      <t>オコナ</t>
    </rPh>
    <rPh sb="23" eb="25">
      <t>ヒツヨウ</t>
    </rPh>
    <rPh sb="95" eb="97">
      <t>シセツ</t>
    </rPh>
    <rPh sb="98" eb="99">
      <t>タイ</t>
    </rPh>
    <phoneticPr fontId="4"/>
  </si>
  <si>
    <t>①収益的収支比率は、100％を下回っており、経営の健全性が確保されているとはいえません。区域内人口は減少傾向にあり、使用料収入の増加が見込めないためコスト削減が必要ですが、供用開始から20年以上経過しており、機器修繕料等の費用が増加するなど厳しい状況にあります。
④企業債残高対事業規模比率は、類似団体平均値を下回っています。起債償還が令和4年度で終了予定で残高が減っていることが要因と思われます。
⑤経費回収率は、類似団体平均値を上回っているものの100％を下回っており汚水処理に係る費用が使用料以外の収入により賄われている状況であるため経営の健全性が確保されているとはいえません。
⑥汚水処理原価は、おおむね150円～160円台/㎥で推移しています。類似団体平均値を下回り低コストで効率的な処理が行われています。
⑦施設利用率は、類似団体平均値を上回っていますが、50％を下回り余裕がある状況で効率性が確保されているとはいえません。区域内人口が減少傾向にあり利用率の向上が見込めないため現状維持に努めます。
⑧水洗化率は微減傾向であり、類似団体平均値を下回っているため、経営の健全性、効率性が確保されているとはいえません。区域人口は、減少傾向にあり高齢化等で新規加入が少なく大幅な水洗化率向上は見込めません。</t>
    <rPh sb="169" eb="171">
      <t>レイワ</t>
    </rPh>
    <rPh sb="317" eb="318">
      <t>エン</t>
    </rPh>
    <rPh sb="318" eb="319">
      <t>ダイ</t>
    </rPh>
    <rPh sb="422" eb="425">
      <t>クイキナイ</t>
    </rPh>
    <rPh sb="467" eb="469">
      <t>ビゲン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</si>
</sst>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B3-4A98-B369-487BB932A339}"/>
            </c:ext>
          </c:extLst>
        </c:ser>
        <c:dLbls>
          <c:showLegendKey val="0"/>
          <c:showVal val="0"/>
          <c:showCatName val="0"/>
          <c:showSerName val="0"/>
          <c:showPercent val="0"/>
          <c:showBubbleSize val="0"/>
        </c:dLbls>
        <c:gapWidth val="150"/>
        <c:axId val="325585032"/>
        <c:axId val="32558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0.18</c:v>
                </c:pt>
                <c:pt idx="2">
                  <c:v>0.01</c:v>
                </c:pt>
                <c:pt idx="3">
                  <c:v>0.09</c:v>
                </c:pt>
                <c:pt idx="4">
                  <c:v>0.02</c:v>
                </c:pt>
              </c:numCache>
            </c:numRef>
          </c:val>
          <c:smooth val="0"/>
          <c:extLst>
            <c:ext xmlns:c16="http://schemas.microsoft.com/office/drawing/2014/chart" uri="{C3380CC4-5D6E-409C-BE32-E72D297353CC}">
              <c16:uniqueId val="{00000001-2AB3-4A98-B369-487BB932A339}"/>
            </c:ext>
          </c:extLst>
        </c:ser>
        <c:dLbls>
          <c:showLegendKey val="0"/>
          <c:showVal val="0"/>
          <c:showCatName val="0"/>
          <c:showSerName val="0"/>
          <c:showPercent val="0"/>
          <c:showBubbleSize val="0"/>
        </c:dLbls>
        <c:marker val="1"/>
        <c:smooth val="0"/>
        <c:axId val="325585032"/>
        <c:axId val="325582288"/>
      </c:lineChart>
      <c:dateAx>
        <c:axId val="325585032"/>
        <c:scaling>
          <c:orientation val="minMax"/>
        </c:scaling>
        <c:delete val="1"/>
        <c:axPos val="b"/>
        <c:numFmt formatCode="ge" sourceLinked="1"/>
        <c:majorTickMark val="none"/>
        <c:minorTickMark val="none"/>
        <c:tickLblPos val="none"/>
        <c:crossAx val="325582288"/>
        <c:crosses val="autoZero"/>
        <c:auto val="1"/>
        <c:lblOffset val="100"/>
        <c:baseTimeUnit val="years"/>
      </c:dateAx>
      <c:valAx>
        <c:axId val="32558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585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41.63</c:v>
                </c:pt>
                <c:pt idx="1">
                  <c:v>41.63</c:v>
                </c:pt>
                <c:pt idx="2">
                  <c:v>39.549999999999997</c:v>
                </c:pt>
                <c:pt idx="3">
                  <c:v>37.96</c:v>
                </c:pt>
                <c:pt idx="4">
                  <c:v>37.32</c:v>
                </c:pt>
              </c:numCache>
            </c:numRef>
          </c:val>
          <c:extLst>
            <c:ext xmlns:c16="http://schemas.microsoft.com/office/drawing/2014/chart" uri="{C3380CC4-5D6E-409C-BE32-E72D297353CC}">
              <c16:uniqueId val="{00000000-F4C8-4DF8-BE73-2B5281BBAA9A}"/>
            </c:ext>
          </c:extLst>
        </c:ser>
        <c:dLbls>
          <c:showLegendKey val="0"/>
          <c:showVal val="0"/>
          <c:showCatName val="0"/>
          <c:showSerName val="0"/>
          <c:showPercent val="0"/>
          <c:showBubbleSize val="0"/>
        </c:dLbls>
        <c:gapWidth val="150"/>
        <c:axId val="327442224"/>
        <c:axId val="327436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39.68</c:v>
                </c:pt>
                <c:pt idx="1">
                  <c:v>35.64</c:v>
                </c:pt>
                <c:pt idx="2">
                  <c:v>33.729999999999997</c:v>
                </c:pt>
                <c:pt idx="3">
                  <c:v>33.21</c:v>
                </c:pt>
                <c:pt idx="4">
                  <c:v>32.229999999999997</c:v>
                </c:pt>
              </c:numCache>
            </c:numRef>
          </c:val>
          <c:smooth val="0"/>
          <c:extLst>
            <c:ext xmlns:c16="http://schemas.microsoft.com/office/drawing/2014/chart" uri="{C3380CC4-5D6E-409C-BE32-E72D297353CC}">
              <c16:uniqueId val="{00000001-F4C8-4DF8-BE73-2B5281BBAA9A}"/>
            </c:ext>
          </c:extLst>
        </c:ser>
        <c:dLbls>
          <c:showLegendKey val="0"/>
          <c:showVal val="0"/>
          <c:showCatName val="0"/>
          <c:showSerName val="0"/>
          <c:showPercent val="0"/>
          <c:showBubbleSize val="0"/>
        </c:dLbls>
        <c:marker val="1"/>
        <c:smooth val="0"/>
        <c:axId val="327442224"/>
        <c:axId val="327436344"/>
      </c:lineChart>
      <c:dateAx>
        <c:axId val="327442224"/>
        <c:scaling>
          <c:orientation val="minMax"/>
        </c:scaling>
        <c:delete val="1"/>
        <c:axPos val="b"/>
        <c:numFmt formatCode="ge" sourceLinked="1"/>
        <c:majorTickMark val="none"/>
        <c:minorTickMark val="none"/>
        <c:tickLblPos val="none"/>
        <c:crossAx val="327436344"/>
        <c:crosses val="autoZero"/>
        <c:auto val="1"/>
        <c:lblOffset val="100"/>
        <c:baseTimeUnit val="years"/>
      </c:dateAx>
      <c:valAx>
        <c:axId val="327436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44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77.319999999999993</c:v>
                </c:pt>
                <c:pt idx="1">
                  <c:v>76.19</c:v>
                </c:pt>
                <c:pt idx="2">
                  <c:v>78.59</c:v>
                </c:pt>
                <c:pt idx="3">
                  <c:v>78.41</c:v>
                </c:pt>
                <c:pt idx="4">
                  <c:v>77.8</c:v>
                </c:pt>
              </c:numCache>
            </c:numRef>
          </c:val>
          <c:extLst>
            <c:ext xmlns:c16="http://schemas.microsoft.com/office/drawing/2014/chart" uri="{C3380CC4-5D6E-409C-BE32-E72D297353CC}">
              <c16:uniqueId val="{00000000-9D5D-4F55-9AA9-CA590C3E3591}"/>
            </c:ext>
          </c:extLst>
        </c:ser>
        <c:dLbls>
          <c:showLegendKey val="0"/>
          <c:showVal val="0"/>
          <c:showCatName val="0"/>
          <c:showSerName val="0"/>
          <c:showPercent val="0"/>
          <c:showBubbleSize val="0"/>
        </c:dLbls>
        <c:gapWidth val="150"/>
        <c:axId val="327137896"/>
        <c:axId val="32713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83.95</c:v>
                </c:pt>
                <c:pt idx="1">
                  <c:v>82.92</c:v>
                </c:pt>
                <c:pt idx="2">
                  <c:v>79.989999999999995</c:v>
                </c:pt>
                <c:pt idx="3">
                  <c:v>79.98</c:v>
                </c:pt>
                <c:pt idx="4">
                  <c:v>80.8</c:v>
                </c:pt>
              </c:numCache>
            </c:numRef>
          </c:val>
          <c:smooth val="0"/>
          <c:extLst>
            <c:ext xmlns:c16="http://schemas.microsoft.com/office/drawing/2014/chart" uri="{C3380CC4-5D6E-409C-BE32-E72D297353CC}">
              <c16:uniqueId val="{00000001-9D5D-4F55-9AA9-CA590C3E3591}"/>
            </c:ext>
          </c:extLst>
        </c:ser>
        <c:dLbls>
          <c:showLegendKey val="0"/>
          <c:showVal val="0"/>
          <c:showCatName val="0"/>
          <c:showSerName val="0"/>
          <c:showPercent val="0"/>
          <c:showBubbleSize val="0"/>
        </c:dLbls>
        <c:marker val="1"/>
        <c:smooth val="0"/>
        <c:axId val="327137896"/>
        <c:axId val="327134368"/>
      </c:lineChart>
      <c:dateAx>
        <c:axId val="327137896"/>
        <c:scaling>
          <c:orientation val="minMax"/>
        </c:scaling>
        <c:delete val="1"/>
        <c:axPos val="b"/>
        <c:numFmt formatCode="ge" sourceLinked="1"/>
        <c:majorTickMark val="none"/>
        <c:minorTickMark val="none"/>
        <c:tickLblPos val="none"/>
        <c:crossAx val="327134368"/>
        <c:crosses val="autoZero"/>
        <c:auto val="1"/>
        <c:lblOffset val="100"/>
        <c:baseTimeUnit val="years"/>
      </c:dateAx>
      <c:valAx>
        <c:axId val="32713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137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86.17</c:v>
                </c:pt>
                <c:pt idx="1">
                  <c:v>87.09</c:v>
                </c:pt>
                <c:pt idx="2">
                  <c:v>87.02</c:v>
                </c:pt>
                <c:pt idx="3">
                  <c:v>86.92</c:v>
                </c:pt>
                <c:pt idx="4">
                  <c:v>84.42</c:v>
                </c:pt>
              </c:numCache>
            </c:numRef>
          </c:val>
          <c:extLst>
            <c:ext xmlns:c16="http://schemas.microsoft.com/office/drawing/2014/chart" uri="{C3380CC4-5D6E-409C-BE32-E72D297353CC}">
              <c16:uniqueId val="{00000000-DD7E-4344-8F97-5808B55F8E99}"/>
            </c:ext>
          </c:extLst>
        </c:ser>
        <c:dLbls>
          <c:showLegendKey val="0"/>
          <c:showVal val="0"/>
          <c:showCatName val="0"/>
          <c:showSerName val="0"/>
          <c:showPercent val="0"/>
          <c:showBubbleSize val="0"/>
        </c:dLbls>
        <c:gapWidth val="150"/>
        <c:axId val="327131624"/>
        <c:axId val="32713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7E-4344-8F97-5808B55F8E99}"/>
            </c:ext>
          </c:extLst>
        </c:ser>
        <c:dLbls>
          <c:showLegendKey val="0"/>
          <c:showVal val="0"/>
          <c:showCatName val="0"/>
          <c:showSerName val="0"/>
          <c:showPercent val="0"/>
          <c:showBubbleSize val="0"/>
        </c:dLbls>
        <c:marker val="1"/>
        <c:smooth val="0"/>
        <c:axId val="327131624"/>
        <c:axId val="327133584"/>
      </c:lineChart>
      <c:dateAx>
        <c:axId val="327131624"/>
        <c:scaling>
          <c:orientation val="minMax"/>
        </c:scaling>
        <c:delete val="1"/>
        <c:axPos val="b"/>
        <c:numFmt formatCode="ge" sourceLinked="1"/>
        <c:majorTickMark val="none"/>
        <c:minorTickMark val="none"/>
        <c:tickLblPos val="none"/>
        <c:crossAx val="327133584"/>
        <c:crosses val="autoZero"/>
        <c:auto val="1"/>
        <c:lblOffset val="100"/>
        <c:baseTimeUnit val="years"/>
      </c:dateAx>
      <c:valAx>
        <c:axId val="32713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131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53-422F-B40A-C994105A3CBF}"/>
            </c:ext>
          </c:extLst>
        </c:ser>
        <c:dLbls>
          <c:showLegendKey val="0"/>
          <c:showVal val="0"/>
          <c:showCatName val="0"/>
          <c:showSerName val="0"/>
          <c:showPercent val="0"/>
          <c:showBubbleSize val="0"/>
        </c:dLbls>
        <c:gapWidth val="150"/>
        <c:axId val="327132016"/>
        <c:axId val="32713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53-422F-B40A-C994105A3CBF}"/>
            </c:ext>
          </c:extLst>
        </c:ser>
        <c:dLbls>
          <c:showLegendKey val="0"/>
          <c:showVal val="0"/>
          <c:showCatName val="0"/>
          <c:showSerName val="0"/>
          <c:showPercent val="0"/>
          <c:showBubbleSize val="0"/>
        </c:dLbls>
        <c:marker val="1"/>
        <c:smooth val="0"/>
        <c:axId val="327132016"/>
        <c:axId val="327136720"/>
      </c:lineChart>
      <c:dateAx>
        <c:axId val="327132016"/>
        <c:scaling>
          <c:orientation val="minMax"/>
        </c:scaling>
        <c:delete val="1"/>
        <c:axPos val="b"/>
        <c:numFmt formatCode="ge" sourceLinked="1"/>
        <c:majorTickMark val="none"/>
        <c:minorTickMark val="none"/>
        <c:tickLblPos val="none"/>
        <c:crossAx val="327136720"/>
        <c:crosses val="autoZero"/>
        <c:auto val="1"/>
        <c:lblOffset val="100"/>
        <c:baseTimeUnit val="years"/>
      </c:dateAx>
      <c:valAx>
        <c:axId val="32713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13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44-4761-9E18-949528B51DE2}"/>
            </c:ext>
          </c:extLst>
        </c:ser>
        <c:dLbls>
          <c:showLegendKey val="0"/>
          <c:showVal val="0"/>
          <c:showCatName val="0"/>
          <c:showSerName val="0"/>
          <c:showPercent val="0"/>
          <c:showBubbleSize val="0"/>
        </c:dLbls>
        <c:gapWidth val="150"/>
        <c:axId val="327133192"/>
        <c:axId val="32713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44-4761-9E18-949528B51DE2}"/>
            </c:ext>
          </c:extLst>
        </c:ser>
        <c:dLbls>
          <c:showLegendKey val="0"/>
          <c:showVal val="0"/>
          <c:showCatName val="0"/>
          <c:showSerName val="0"/>
          <c:showPercent val="0"/>
          <c:showBubbleSize val="0"/>
        </c:dLbls>
        <c:marker val="1"/>
        <c:smooth val="0"/>
        <c:axId val="327133192"/>
        <c:axId val="327132800"/>
      </c:lineChart>
      <c:dateAx>
        <c:axId val="327133192"/>
        <c:scaling>
          <c:orientation val="minMax"/>
        </c:scaling>
        <c:delete val="1"/>
        <c:axPos val="b"/>
        <c:numFmt formatCode="ge" sourceLinked="1"/>
        <c:majorTickMark val="none"/>
        <c:minorTickMark val="none"/>
        <c:tickLblPos val="none"/>
        <c:crossAx val="327132800"/>
        <c:crosses val="autoZero"/>
        <c:auto val="1"/>
        <c:lblOffset val="100"/>
        <c:baseTimeUnit val="years"/>
      </c:dateAx>
      <c:valAx>
        <c:axId val="32713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133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D3-4F6D-B3B1-CBCA2DB13E09}"/>
            </c:ext>
          </c:extLst>
        </c:ser>
        <c:dLbls>
          <c:showLegendKey val="0"/>
          <c:showVal val="0"/>
          <c:showCatName val="0"/>
          <c:showSerName val="0"/>
          <c:showPercent val="0"/>
          <c:showBubbleSize val="0"/>
        </c:dLbls>
        <c:gapWidth val="150"/>
        <c:axId val="327135544"/>
        <c:axId val="32713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D3-4F6D-B3B1-CBCA2DB13E09}"/>
            </c:ext>
          </c:extLst>
        </c:ser>
        <c:dLbls>
          <c:showLegendKey val="0"/>
          <c:showVal val="0"/>
          <c:showCatName val="0"/>
          <c:showSerName val="0"/>
          <c:showPercent val="0"/>
          <c:showBubbleSize val="0"/>
        </c:dLbls>
        <c:marker val="1"/>
        <c:smooth val="0"/>
        <c:axId val="327135544"/>
        <c:axId val="327130448"/>
      </c:lineChart>
      <c:dateAx>
        <c:axId val="327135544"/>
        <c:scaling>
          <c:orientation val="minMax"/>
        </c:scaling>
        <c:delete val="1"/>
        <c:axPos val="b"/>
        <c:numFmt formatCode="ge" sourceLinked="1"/>
        <c:majorTickMark val="none"/>
        <c:minorTickMark val="none"/>
        <c:tickLblPos val="none"/>
        <c:crossAx val="327130448"/>
        <c:crosses val="autoZero"/>
        <c:auto val="1"/>
        <c:lblOffset val="100"/>
        <c:baseTimeUnit val="years"/>
      </c:dateAx>
      <c:valAx>
        <c:axId val="32713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135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51-41DC-BE83-134217CF1F91}"/>
            </c:ext>
          </c:extLst>
        </c:ser>
        <c:dLbls>
          <c:showLegendKey val="0"/>
          <c:showVal val="0"/>
          <c:showCatName val="0"/>
          <c:showSerName val="0"/>
          <c:showPercent val="0"/>
          <c:showBubbleSize val="0"/>
        </c:dLbls>
        <c:gapWidth val="150"/>
        <c:axId val="327441440"/>
        <c:axId val="327440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51-41DC-BE83-134217CF1F91}"/>
            </c:ext>
          </c:extLst>
        </c:ser>
        <c:dLbls>
          <c:showLegendKey val="0"/>
          <c:showVal val="0"/>
          <c:showCatName val="0"/>
          <c:showSerName val="0"/>
          <c:showPercent val="0"/>
          <c:showBubbleSize val="0"/>
        </c:dLbls>
        <c:marker val="1"/>
        <c:smooth val="0"/>
        <c:axId val="327441440"/>
        <c:axId val="327440264"/>
      </c:lineChart>
      <c:dateAx>
        <c:axId val="327441440"/>
        <c:scaling>
          <c:orientation val="minMax"/>
        </c:scaling>
        <c:delete val="1"/>
        <c:axPos val="b"/>
        <c:numFmt formatCode="ge" sourceLinked="1"/>
        <c:majorTickMark val="none"/>
        <c:minorTickMark val="none"/>
        <c:tickLblPos val="none"/>
        <c:crossAx val="327440264"/>
        <c:crosses val="autoZero"/>
        <c:auto val="1"/>
        <c:lblOffset val="100"/>
        <c:baseTimeUnit val="years"/>
      </c:dateAx>
      <c:valAx>
        <c:axId val="327440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44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111.83</c:v>
                </c:pt>
                <c:pt idx="1">
                  <c:v>52.45</c:v>
                </c:pt>
                <c:pt idx="2">
                  <c:v>42.74</c:v>
                </c:pt>
                <c:pt idx="3">
                  <c:v>29.98</c:v>
                </c:pt>
                <c:pt idx="4" formatCode="#,##0.00;&quot;△&quot;#,##0.00">
                  <c:v>0</c:v>
                </c:pt>
              </c:numCache>
            </c:numRef>
          </c:val>
          <c:extLst>
            <c:ext xmlns:c16="http://schemas.microsoft.com/office/drawing/2014/chart" uri="{C3380CC4-5D6E-409C-BE32-E72D297353CC}">
              <c16:uniqueId val="{00000000-598A-4FE5-8775-5A71CCC44691}"/>
            </c:ext>
          </c:extLst>
        </c:ser>
        <c:dLbls>
          <c:showLegendKey val="0"/>
          <c:showVal val="0"/>
          <c:showCatName val="0"/>
          <c:showSerName val="0"/>
          <c:showPercent val="0"/>
          <c:showBubbleSize val="0"/>
        </c:dLbls>
        <c:gapWidth val="150"/>
        <c:axId val="327440656"/>
        <c:axId val="327435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830.5</c:v>
                </c:pt>
                <c:pt idx="1">
                  <c:v>1029.24</c:v>
                </c:pt>
                <c:pt idx="2">
                  <c:v>1063.93</c:v>
                </c:pt>
                <c:pt idx="3">
                  <c:v>1060.8599999999999</c:v>
                </c:pt>
                <c:pt idx="4">
                  <c:v>1006.65</c:v>
                </c:pt>
              </c:numCache>
            </c:numRef>
          </c:val>
          <c:smooth val="0"/>
          <c:extLst>
            <c:ext xmlns:c16="http://schemas.microsoft.com/office/drawing/2014/chart" uri="{C3380CC4-5D6E-409C-BE32-E72D297353CC}">
              <c16:uniqueId val="{00000001-598A-4FE5-8775-5A71CCC44691}"/>
            </c:ext>
          </c:extLst>
        </c:ser>
        <c:dLbls>
          <c:showLegendKey val="0"/>
          <c:showVal val="0"/>
          <c:showCatName val="0"/>
          <c:showSerName val="0"/>
          <c:showPercent val="0"/>
          <c:showBubbleSize val="0"/>
        </c:dLbls>
        <c:marker val="1"/>
        <c:smooth val="0"/>
        <c:axId val="327440656"/>
        <c:axId val="327435560"/>
      </c:lineChart>
      <c:dateAx>
        <c:axId val="327440656"/>
        <c:scaling>
          <c:orientation val="minMax"/>
        </c:scaling>
        <c:delete val="1"/>
        <c:axPos val="b"/>
        <c:numFmt formatCode="ge" sourceLinked="1"/>
        <c:majorTickMark val="none"/>
        <c:minorTickMark val="none"/>
        <c:tickLblPos val="none"/>
        <c:crossAx val="327435560"/>
        <c:crosses val="autoZero"/>
        <c:auto val="1"/>
        <c:lblOffset val="100"/>
        <c:baseTimeUnit val="years"/>
      </c:dateAx>
      <c:valAx>
        <c:axId val="327435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44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91.65</c:v>
                </c:pt>
                <c:pt idx="1">
                  <c:v>93.07</c:v>
                </c:pt>
                <c:pt idx="2">
                  <c:v>93.56</c:v>
                </c:pt>
                <c:pt idx="3">
                  <c:v>92.54</c:v>
                </c:pt>
                <c:pt idx="4">
                  <c:v>84.78</c:v>
                </c:pt>
              </c:numCache>
            </c:numRef>
          </c:val>
          <c:extLst>
            <c:ext xmlns:c16="http://schemas.microsoft.com/office/drawing/2014/chart" uri="{C3380CC4-5D6E-409C-BE32-E72D297353CC}">
              <c16:uniqueId val="{00000000-E45E-4298-9CB3-31DB959CBA73}"/>
            </c:ext>
          </c:extLst>
        </c:ser>
        <c:dLbls>
          <c:showLegendKey val="0"/>
          <c:showVal val="0"/>
          <c:showCatName val="0"/>
          <c:showSerName val="0"/>
          <c:showPercent val="0"/>
          <c:showBubbleSize val="0"/>
        </c:dLbls>
        <c:gapWidth val="150"/>
        <c:axId val="327434776"/>
        <c:axId val="327438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43.66</c:v>
                </c:pt>
                <c:pt idx="1">
                  <c:v>43.13</c:v>
                </c:pt>
                <c:pt idx="2">
                  <c:v>46.26</c:v>
                </c:pt>
                <c:pt idx="3">
                  <c:v>45.81</c:v>
                </c:pt>
                <c:pt idx="4">
                  <c:v>43.43</c:v>
                </c:pt>
              </c:numCache>
            </c:numRef>
          </c:val>
          <c:smooth val="0"/>
          <c:extLst>
            <c:ext xmlns:c16="http://schemas.microsoft.com/office/drawing/2014/chart" uri="{C3380CC4-5D6E-409C-BE32-E72D297353CC}">
              <c16:uniqueId val="{00000001-E45E-4298-9CB3-31DB959CBA73}"/>
            </c:ext>
          </c:extLst>
        </c:ser>
        <c:dLbls>
          <c:showLegendKey val="0"/>
          <c:showVal val="0"/>
          <c:showCatName val="0"/>
          <c:showSerName val="0"/>
          <c:showPercent val="0"/>
          <c:showBubbleSize val="0"/>
        </c:dLbls>
        <c:marker val="1"/>
        <c:smooth val="0"/>
        <c:axId val="327434776"/>
        <c:axId val="327438696"/>
      </c:lineChart>
      <c:dateAx>
        <c:axId val="327434776"/>
        <c:scaling>
          <c:orientation val="minMax"/>
        </c:scaling>
        <c:delete val="1"/>
        <c:axPos val="b"/>
        <c:numFmt formatCode="ge" sourceLinked="1"/>
        <c:majorTickMark val="none"/>
        <c:minorTickMark val="none"/>
        <c:tickLblPos val="none"/>
        <c:crossAx val="327438696"/>
        <c:crosses val="autoZero"/>
        <c:auto val="1"/>
        <c:lblOffset val="100"/>
        <c:baseTimeUnit val="years"/>
      </c:dateAx>
      <c:valAx>
        <c:axId val="327438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434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150.08000000000001</c:v>
                </c:pt>
                <c:pt idx="1">
                  <c:v>150.07</c:v>
                </c:pt>
                <c:pt idx="2">
                  <c:v>150.01</c:v>
                </c:pt>
                <c:pt idx="3">
                  <c:v>150.07</c:v>
                </c:pt>
                <c:pt idx="4">
                  <c:v>165.62</c:v>
                </c:pt>
              </c:numCache>
            </c:numRef>
          </c:val>
          <c:extLst>
            <c:ext xmlns:c16="http://schemas.microsoft.com/office/drawing/2014/chart" uri="{C3380CC4-5D6E-409C-BE32-E72D297353CC}">
              <c16:uniqueId val="{00000000-A568-47EB-AE80-8FE937D4B53F}"/>
            </c:ext>
          </c:extLst>
        </c:ser>
        <c:dLbls>
          <c:showLegendKey val="0"/>
          <c:showVal val="0"/>
          <c:showCatName val="0"/>
          <c:showSerName val="0"/>
          <c:showPercent val="0"/>
          <c:showBubbleSize val="0"/>
        </c:dLbls>
        <c:gapWidth val="150"/>
        <c:axId val="327439872"/>
        <c:axId val="327441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382.09</c:v>
                </c:pt>
                <c:pt idx="1">
                  <c:v>392.03</c:v>
                </c:pt>
                <c:pt idx="2">
                  <c:v>376.4</c:v>
                </c:pt>
                <c:pt idx="3">
                  <c:v>383.92</c:v>
                </c:pt>
                <c:pt idx="4">
                  <c:v>400.44</c:v>
                </c:pt>
              </c:numCache>
            </c:numRef>
          </c:val>
          <c:smooth val="0"/>
          <c:extLst>
            <c:ext xmlns:c16="http://schemas.microsoft.com/office/drawing/2014/chart" uri="{C3380CC4-5D6E-409C-BE32-E72D297353CC}">
              <c16:uniqueId val="{00000001-A568-47EB-AE80-8FE937D4B53F}"/>
            </c:ext>
          </c:extLst>
        </c:ser>
        <c:dLbls>
          <c:showLegendKey val="0"/>
          <c:showVal val="0"/>
          <c:showCatName val="0"/>
          <c:showSerName val="0"/>
          <c:showPercent val="0"/>
          <c:showBubbleSize val="0"/>
        </c:dLbls>
        <c:marker val="1"/>
        <c:smooth val="0"/>
        <c:axId val="327439872"/>
        <c:axId val="327441048"/>
      </c:lineChart>
      <c:dateAx>
        <c:axId val="327439872"/>
        <c:scaling>
          <c:orientation val="minMax"/>
        </c:scaling>
        <c:delete val="1"/>
        <c:axPos val="b"/>
        <c:numFmt formatCode="ge" sourceLinked="1"/>
        <c:majorTickMark val="none"/>
        <c:minorTickMark val="none"/>
        <c:tickLblPos val="none"/>
        <c:crossAx val="327441048"/>
        <c:crosses val="autoZero"/>
        <c:auto val="1"/>
        <c:lblOffset val="100"/>
        <c:baseTimeUnit val="years"/>
      </c:dateAx>
      <c:valAx>
        <c:axId val="327441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43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D5" sqref="D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宮崎県　川南町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2">
      <c r="A8" s="2"/>
      <c r="B8" s="77" t="str">
        <f>データ!I6</f>
        <v>法非適用</v>
      </c>
      <c r="C8" s="77"/>
      <c r="D8" s="77"/>
      <c r="E8" s="77"/>
      <c r="F8" s="77"/>
      <c r="G8" s="77"/>
      <c r="H8" s="77"/>
      <c r="I8" s="77" t="str">
        <f>データ!J6</f>
        <v>下水道事業</v>
      </c>
      <c r="J8" s="77"/>
      <c r="K8" s="77"/>
      <c r="L8" s="77"/>
      <c r="M8" s="77"/>
      <c r="N8" s="77"/>
      <c r="O8" s="77"/>
      <c r="P8" s="77" t="str">
        <f>データ!K6</f>
        <v>漁業集落排水</v>
      </c>
      <c r="Q8" s="77"/>
      <c r="R8" s="77"/>
      <c r="S8" s="77"/>
      <c r="T8" s="77"/>
      <c r="U8" s="77"/>
      <c r="V8" s="77"/>
      <c r="W8" s="77" t="str">
        <f>データ!L6</f>
        <v>H2</v>
      </c>
      <c r="X8" s="77"/>
      <c r="Y8" s="77"/>
      <c r="Z8" s="77"/>
      <c r="AA8" s="77"/>
      <c r="AB8" s="77"/>
      <c r="AC8" s="77"/>
      <c r="AD8" s="78" t="str">
        <f>データ!$M$6</f>
        <v>非設置</v>
      </c>
      <c r="AE8" s="78"/>
      <c r="AF8" s="78"/>
      <c r="AG8" s="78"/>
      <c r="AH8" s="78"/>
      <c r="AI8" s="78"/>
      <c r="AJ8" s="78"/>
      <c r="AK8" s="3"/>
      <c r="AL8" s="74">
        <f>データ!S6</f>
        <v>15780</v>
      </c>
      <c r="AM8" s="74"/>
      <c r="AN8" s="74"/>
      <c r="AO8" s="74"/>
      <c r="AP8" s="74"/>
      <c r="AQ8" s="74"/>
      <c r="AR8" s="74"/>
      <c r="AS8" s="74"/>
      <c r="AT8" s="73">
        <f>データ!T6</f>
        <v>90.12</v>
      </c>
      <c r="AU8" s="73"/>
      <c r="AV8" s="73"/>
      <c r="AW8" s="73"/>
      <c r="AX8" s="73"/>
      <c r="AY8" s="73"/>
      <c r="AZ8" s="73"/>
      <c r="BA8" s="73"/>
      <c r="BB8" s="73">
        <f>データ!U6</f>
        <v>175.1</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2">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2">
      <c r="A10" s="2"/>
      <c r="B10" s="73" t="str">
        <f>データ!N6</f>
        <v>-</v>
      </c>
      <c r="C10" s="73"/>
      <c r="D10" s="73"/>
      <c r="E10" s="73"/>
      <c r="F10" s="73"/>
      <c r="G10" s="73"/>
      <c r="H10" s="73"/>
      <c r="I10" s="73" t="str">
        <f>データ!O6</f>
        <v>該当数値なし</v>
      </c>
      <c r="J10" s="73"/>
      <c r="K10" s="73"/>
      <c r="L10" s="73"/>
      <c r="M10" s="73"/>
      <c r="N10" s="73"/>
      <c r="O10" s="73"/>
      <c r="P10" s="73">
        <f>データ!P6</f>
        <v>6.41</v>
      </c>
      <c r="Q10" s="73"/>
      <c r="R10" s="73"/>
      <c r="S10" s="73"/>
      <c r="T10" s="73"/>
      <c r="U10" s="73"/>
      <c r="V10" s="73"/>
      <c r="W10" s="73">
        <f>データ!Q6</f>
        <v>80.69</v>
      </c>
      <c r="X10" s="73"/>
      <c r="Y10" s="73"/>
      <c r="Z10" s="73"/>
      <c r="AA10" s="73"/>
      <c r="AB10" s="73"/>
      <c r="AC10" s="73"/>
      <c r="AD10" s="74">
        <f>データ!R6</f>
        <v>2700</v>
      </c>
      <c r="AE10" s="74"/>
      <c r="AF10" s="74"/>
      <c r="AG10" s="74"/>
      <c r="AH10" s="74"/>
      <c r="AI10" s="74"/>
      <c r="AJ10" s="74"/>
      <c r="AK10" s="2"/>
      <c r="AL10" s="74">
        <f>データ!V6</f>
        <v>1009</v>
      </c>
      <c r="AM10" s="74"/>
      <c r="AN10" s="74"/>
      <c r="AO10" s="74"/>
      <c r="AP10" s="74"/>
      <c r="AQ10" s="74"/>
      <c r="AR10" s="74"/>
      <c r="AS10" s="74"/>
      <c r="AT10" s="73">
        <f>データ!W6</f>
        <v>0.18</v>
      </c>
      <c r="AU10" s="73"/>
      <c r="AV10" s="73"/>
      <c r="AW10" s="73"/>
      <c r="AX10" s="73"/>
      <c r="AY10" s="73"/>
      <c r="AZ10" s="73"/>
      <c r="BA10" s="73"/>
      <c r="BB10" s="73">
        <f>データ!X6</f>
        <v>5605.56</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113</v>
      </c>
      <c r="BM16" s="65"/>
      <c r="BN16" s="65"/>
      <c r="BO16" s="65"/>
      <c r="BP16" s="65"/>
      <c r="BQ16" s="65"/>
      <c r="BR16" s="65"/>
      <c r="BS16" s="65"/>
      <c r="BT16" s="65"/>
      <c r="BU16" s="65"/>
      <c r="BV16" s="65"/>
      <c r="BW16" s="65"/>
      <c r="BX16" s="65"/>
      <c r="BY16" s="65"/>
      <c r="BZ16" s="6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6.2"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【973.20】</v>
      </c>
      <c r="I86" s="26" t="str">
        <f>データ!CA6</f>
        <v>【45.14】</v>
      </c>
      <c r="J86" s="26" t="str">
        <f>データ!CL6</f>
        <v>【377.19】</v>
      </c>
      <c r="K86" s="26" t="str">
        <f>データ!CW6</f>
        <v>【33.69】</v>
      </c>
      <c r="L86" s="26" t="str">
        <f>データ!DH6</f>
        <v>【80.08】</v>
      </c>
      <c r="M86" s="26" t="s">
        <v>44</v>
      </c>
      <c r="N86" s="26" t="s">
        <v>44</v>
      </c>
      <c r="O86" s="26" t="str">
        <f>データ!EO6</f>
        <v>【0.04】</v>
      </c>
    </row>
  </sheetData>
  <sheetProtection algorithmName="SHA-512" hashValue="9WDirDeD8wZlqb3SGRAIlzC3a09TJSHaHzVAfqKV9Njbm1ZlOrXno+jnM4QHD3D7fW5e2hYo7JtGJ2a7HJ/cbQ==" saltValue="VlSlo5gBHsWPyiKY3VV7v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2">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2018</v>
      </c>
      <c r="C6" s="33">
        <f t="shared" ref="C6:X6" si="3">C7</f>
        <v>454052</v>
      </c>
      <c r="D6" s="33">
        <f t="shared" si="3"/>
        <v>47</v>
      </c>
      <c r="E6" s="33">
        <f t="shared" si="3"/>
        <v>17</v>
      </c>
      <c r="F6" s="33">
        <f t="shared" si="3"/>
        <v>6</v>
      </c>
      <c r="G6" s="33">
        <f t="shared" si="3"/>
        <v>0</v>
      </c>
      <c r="H6" s="33" t="str">
        <f t="shared" si="3"/>
        <v>宮崎県　川南町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6.41</v>
      </c>
      <c r="Q6" s="34">
        <f t="shared" si="3"/>
        <v>80.69</v>
      </c>
      <c r="R6" s="34">
        <f t="shared" si="3"/>
        <v>2700</v>
      </c>
      <c r="S6" s="34">
        <f t="shared" si="3"/>
        <v>15780</v>
      </c>
      <c r="T6" s="34">
        <f t="shared" si="3"/>
        <v>90.12</v>
      </c>
      <c r="U6" s="34">
        <f t="shared" si="3"/>
        <v>175.1</v>
      </c>
      <c r="V6" s="34">
        <f t="shared" si="3"/>
        <v>1009</v>
      </c>
      <c r="W6" s="34">
        <f t="shared" si="3"/>
        <v>0.18</v>
      </c>
      <c r="X6" s="34">
        <f t="shared" si="3"/>
        <v>5605.56</v>
      </c>
      <c r="Y6" s="35">
        <f>IF(Y7="",NA(),Y7)</f>
        <v>86.17</v>
      </c>
      <c r="Z6" s="35">
        <f t="shared" ref="Z6:AH6" si="4">IF(Z7="",NA(),Z7)</f>
        <v>87.09</v>
      </c>
      <c r="AA6" s="35">
        <f t="shared" si="4"/>
        <v>87.02</v>
      </c>
      <c r="AB6" s="35">
        <f t="shared" si="4"/>
        <v>86.92</v>
      </c>
      <c r="AC6" s="35">
        <f t="shared" si="4"/>
        <v>84.42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111.83</v>
      </c>
      <c r="BG6" s="35">
        <f t="shared" ref="BG6:BO6" si="7">IF(BG7="",NA(),BG7)</f>
        <v>52.45</v>
      </c>
      <c r="BH6" s="35">
        <f t="shared" si="7"/>
        <v>42.74</v>
      </c>
      <c r="BI6" s="35">
        <f t="shared" si="7"/>
        <v>29.98</v>
      </c>
      <c r="BJ6" s="34">
        <f t="shared" si="7"/>
        <v>0</v>
      </c>
      <c r="BK6" s="35">
        <f t="shared" si="7"/>
        <v>830.5</v>
      </c>
      <c r="BL6" s="35">
        <f t="shared" si="7"/>
        <v>1029.24</v>
      </c>
      <c r="BM6" s="35">
        <f t="shared" si="7"/>
        <v>1063.93</v>
      </c>
      <c r="BN6" s="35">
        <f t="shared" si="7"/>
        <v>1060.8599999999999</v>
      </c>
      <c r="BO6" s="35">
        <f t="shared" si="7"/>
        <v>1006.65</v>
      </c>
      <c r="BP6" s="34" t="str">
        <f>IF(BP7="","",IF(BP7="-","【-】","【"&amp;SUBSTITUTE(TEXT(BP7,"#,##0.00"),"-","△")&amp;"】"))</f>
        <v>【973.20】</v>
      </c>
      <c r="BQ6" s="35">
        <f>IF(BQ7="",NA(),BQ7)</f>
        <v>91.65</v>
      </c>
      <c r="BR6" s="35">
        <f t="shared" ref="BR6:BZ6" si="8">IF(BR7="",NA(),BR7)</f>
        <v>93.07</v>
      </c>
      <c r="BS6" s="35">
        <f t="shared" si="8"/>
        <v>93.56</v>
      </c>
      <c r="BT6" s="35">
        <f t="shared" si="8"/>
        <v>92.54</v>
      </c>
      <c r="BU6" s="35">
        <f t="shared" si="8"/>
        <v>84.78</v>
      </c>
      <c r="BV6" s="35">
        <f t="shared" si="8"/>
        <v>43.66</v>
      </c>
      <c r="BW6" s="35">
        <f t="shared" si="8"/>
        <v>43.13</v>
      </c>
      <c r="BX6" s="35">
        <f t="shared" si="8"/>
        <v>46.26</v>
      </c>
      <c r="BY6" s="35">
        <f t="shared" si="8"/>
        <v>45.81</v>
      </c>
      <c r="BZ6" s="35">
        <f t="shared" si="8"/>
        <v>43.43</v>
      </c>
      <c r="CA6" s="34" t="str">
        <f>IF(CA7="","",IF(CA7="-","【-】","【"&amp;SUBSTITUTE(TEXT(CA7,"#,##0.00"),"-","△")&amp;"】"))</f>
        <v>【45.14】</v>
      </c>
      <c r="CB6" s="35">
        <f>IF(CB7="",NA(),CB7)</f>
        <v>150.08000000000001</v>
      </c>
      <c r="CC6" s="35">
        <f t="shared" ref="CC6:CK6" si="9">IF(CC7="",NA(),CC7)</f>
        <v>150.07</v>
      </c>
      <c r="CD6" s="35">
        <f t="shared" si="9"/>
        <v>150.01</v>
      </c>
      <c r="CE6" s="35">
        <f t="shared" si="9"/>
        <v>150.07</v>
      </c>
      <c r="CF6" s="35">
        <f t="shared" si="9"/>
        <v>165.62</v>
      </c>
      <c r="CG6" s="35">
        <f t="shared" si="9"/>
        <v>382.09</v>
      </c>
      <c r="CH6" s="35">
        <f t="shared" si="9"/>
        <v>392.03</v>
      </c>
      <c r="CI6" s="35">
        <f t="shared" si="9"/>
        <v>376.4</v>
      </c>
      <c r="CJ6" s="35">
        <f t="shared" si="9"/>
        <v>383.92</v>
      </c>
      <c r="CK6" s="35">
        <f t="shared" si="9"/>
        <v>400.44</v>
      </c>
      <c r="CL6" s="34" t="str">
        <f>IF(CL7="","",IF(CL7="-","【-】","【"&amp;SUBSTITUTE(TEXT(CL7,"#,##0.00"),"-","△")&amp;"】"))</f>
        <v>【377.19】</v>
      </c>
      <c r="CM6" s="35">
        <f>IF(CM7="",NA(),CM7)</f>
        <v>41.63</v>
      </c>
      <c r="CN6" s="35">
        <f t="shared" ref="CN6:CV6" si="10">IF(CN7="",NA(),CN7)</f>
        <v>41.63</v>
      </c>
      <c r="CO6" s="35">
        <f t="shared" si="10"/>
        <v>39.549999999999997</v>
      </c>
      <c r="CP6" s="35">
        <f t="shared" si="10"/>
        <v>37.96</v>
      </c>
      <c r="CQ6" s="35">
        <f t="shared" si="10"/>
        <v>37.32</v>
      </c>
      <c r="CR6" s="35">
        <f t="shared" si="10"/>
        <v>39.68</v>
      </c>
      <c r="CS6" s="35">
        <f t="shared" si="10"/>
        <v>35.64</v>
      </c>
      <c r="CT6" s="35">
        <f t="shared" si="10"/>
        <v>33.729999999999997</v>
      </c>
      <c r="CU6" s="35">
        <f t="shared" si="10"/>
        <v>33.21</v>
      </c>
      <c r="CV6" s="35">
        <f t="shared" si="10"/>
        <v>32.229999999999997</v>
      </c>
      <c r="CW6" s="34" t="str">
        <f>IF(CW7="","",IF(CW7="-","【-】","【"&amp;SUBSTITUTE(TEXT(CW7,"#,##0.00"),"-","△")&amp;"】"))</f>
        <v>【33.69】</v>
      </c>
      <c r="CX6" s="35">
        <f>IF(CX7="",NA(),CX7)</f>
        <v>77.319999999999993</v>
      </c>
      <c r="CY6" s="35">
        <f t="shared" ref="CY6:DG6" si="11">IF(CY7="",NA(),CY7)</f>
        <v>76.19</v>
      </c>
      <c r="CZ6" s="35">
        <f t="shared" si="11"/>
        <v>78.59</v>
      </c>
      <c r="DA6" s="35">
        <f t="shared" si="11"/>
        <v>78.41</v>
      </c>
      <c r="DB6" s="35">
        <f t="shared" si="11"/>
        <v>77.8</v>
      </c>
      <c r="DC6" s="35">
        <f t="shared" si="11"/>
        <v>83.95</v>
      </c>
      <c r="DD6" s="35">
        <f t="shared" si="11"/>
        <v>82.92</v>
      </c>
      <c r="DE6" s="35">
        <f t="shared" si="11"/>
        <v>79.989999999999995</v>
      </c>
      <c r="DF6" s="35">
        <f t="shared" si="11"/>
        <v>79.98</v>
      </c>
      <c r="DG6" s="35">
        <f t="shared" si="11"/>
        <v>80.8</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0.18</v>
      </c>
      <c r="EL6" s="35">
        <f t="shared" si="14"/>
        <v>0.01</v>
      </c>
      <c r="EM6" s="35">
        <f t="shared" si="14"/>
        <v>0.09</v>
      </c>
      <c r="EN6" s="35">
        <f t="shared" si="14"/>
        <v>0.02</v>
      </c>
      <c r="EO6" s="34" t="str">
        <f>IF(EO7="","",IF(EO7="-","【-】","【"&amp;SUBSTITUTE(TEXT(EO7,"#,##0.00"),"-","△")&amp;"】"))</f>
        <v>【0.04】</v>
      </c>
    </row>
    <row r="7" spans="1:145" s="36" customFormat="1" x14ac:dyDescent="0.2">
      <c r="A7" s="28"/>
      <c r="B7" s="37">
        <v>2018</v>
      </c>
      <c r="C7" s="37">
        <v>454052</v>
      </c>
      <c r="D7" s="37">
        <v>47</v>
      </c>
      <c r="E7" s="37">
        <v>17</v>
      </c>
      <c r="F7" s="37">
        <v>6</v>
      </c>
      <c r="G7" s="37">
        <v>0</v>
      </c>
      <c r="H7" s="37" t="s">
        <v>98</v>
      </c>
      <c r="I7" s="37" t="s">
        <v>99</v>
      </c>
      <c r="J7" s="37" t="s">
        <v>100</v>
      </c>
      <c r="K7" s="37" t="s">
        <v>101</v>
      </c>
      <c r="L7" s="37" t="s">
        <v>102</v>
      </c>
      <c r="M7" s="37" t="s">
        <v>103</v>
      </c>
      <c r="N7" s="38" t="s">
        <v>104</v>
      </c>
      <c r="O7" s="38" t="s">
        <v>105</v>
      </c>
      <c r="P7" s="38">
        <v>6.41</v>
      </c>
      <c r="Q7" s="38">
        <v>80.69</v>
      </c>
      <c r="R7" s="38">
        <v>2700</v>
      </c>
      <c r="S7" s="38">
        <v>15780</v>
      </c>
      <c r="T7" s="38">
        <v>90.12</v>
      </c>
      <c r="U7" s="38">
        <v>175.1</v>
      </c>
      <c r="V7" s="38">
        <v>1009</v>
      </c>
      <c r="W7" s="38">
        <v>0.18</v>
      </c>
      <c r="X7" s="38">
        <v>5605.56</v>
      </c>
      <c r="Y7" s="38">
        <v>86.17</v>
      </c>
      <c r="Z7" s="38">
        <v>87.09</v>
      </c>
      <c r="AA7" s="38">
        <v>87.02</v>
      </c>
      <c r="AB7" s="38">
        <v>86.92</v>
      </c>
      <c r="AC7" s="38">
        <v>84.42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111.83</v>
      </c>
      <c r="BG7" s="38">
        <v>52.45</v>
      </c>
      <c r="BH7" s="38">
        <v>42.74</v>
      </c>
      <c r="BI7" s="38">
        <v>29.98</v>
      </c>
      <c r="BJ7" s="38">
        <v>0</v>
      </c>
      <c r="BK7" s="38">
        <v>830.5</v>
      </c>
      <c r="BL7" s="38">
        <v>1029.24</v>
      </c>
      <c r="BM7" s="38">
        <v>1063.93</v>
      </c>
      <c r="BN7" s="38">
        <v>1060.8599999999999</v>
      </c>
      <c r="BO7" s="38">
        <v>1006.65</v>
      </c>
      <c r="BP7" s="38">
        <v>973.2</v>
      </c>
      <c r="BQ7" s="38">
        <v>91.65</v>
      </c>
      <c r="BR7" s="38">
        <v>93.07</v>
      </c>
      <c r="BS7" s="38">
        <v>93.56</v>
      </c>
      <c r="BT7" s="38">
        <v>92.54</v>
      </c>
      <c r="BU7" s="38">
        <v>84.78</v>
      </c>
      <c r="BV7" s="38">
        <v>43.66</v>
      </c>
      <c r="BW7" s="38">
        <v>43.13</v>
      </c>
      <c r="BX7" s="38">
        <v>46.26</v>
      </c>
      <c r="BY7" s="38">
        <v>45.81</v>
      </c>
      <c r="BZ7" s="38">
        <v>43.43</v>
      </c>
      <c r="CA7" s="38">
        <v>45.14</v>
      </c>
      <c r="CB7" s="38">
        <v>150.08000000000001</v>
      </c>
      <c r="CC7" s="38">
        <v>150.07</v>
      </c>
      <c r="CD7" s="38">
        <v>150.01</v>
      </c>
      <c r="CE7" s="38">
        <v>150.07</v>
      </c>
      <c r="CF7" s="38">
        <v>165.62</v>
      </c>
      <c r="CG7" s="38">
        <v>382.09</v>
      </c>
      <c r="CH7" s="38">
        <v>392.03</v>
      </c>
      <c r="CI7" s="38">
        <v>376.4</v>
      </c>
      <c r="CJ7" s="38">
        <v>383.92</v>
      </c>
      <c r="CK7" s="38">
        <v>400.44</v>
      </c>
      <c r="CL7" s="38">
        <v>377.19</v>
      </c>
      <c r="CM7" s="38">
        <v>41.63</v>
      </c>
      <c r="CN7" s="38">
        <v>41.63</v>
      </c>
      <c r="CO7" s="38">
        <v>39.549999999999997</v>
      </c>
      <c r="CP7" s="38">
        <v>37.96</v>
      </c>
      <c r="CQ7" s="38">
        <v>37.32</v>
      </c>
      <c r="CR7" s="38">
        <v>39.68</v>
      </c>
      <c r="CS7" s="38">
        <v>35.64</v>
      </c>
      <c r="CT7" s="38">
        <v>33.729999999999997</v>
      </c>
      <c r="CU7" s="38">
        <v>33.21</v>
      </c>
      <c r="CV7" s="38">
        <v>32.229999999999997</v>
      </c>
      <c r="CW7" s="38">
        <v>33.69</v>
      </c>
      <c r="CX7" s="38">
        <v>77.319999999999993</v>
      </c>
      <c r="CY7" s="38">
        <v>76.19</v>
      </c>
      <c r="CZ7" s="38">
        <v>78.59</v>
      </c>
      <c r="DA7" s="38">
        <v>78.41</v>
      </c>
      <c r="DB7" s="38">
        <v>77.8</v>
      </c>
      <c r="DC7" s="38">
        <v>83.95</v>
      </c>
      <c r="DD7" s="38">
        <v>82.92</v>
      </c>
      <c r="DE7" s="38">
        <v>79.989999999999995</v>
      </c>
      <c r="DF7" s="38">
        <v>79.98</v>
      </c>
      <c r="DG7" s="38">
        <v>80.8</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0.18</v>
      </c>
      <c r="EL7" s="38">
        <v>0.01</v>
      </c>
      <c r="EM7" s="38">
        <v>0.09</v>
      </c>
      <c r="EN7" s="38">
        <v>0.02</v>
      </c>
      <c r="EO7" s="38">
        <v>0.04</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2020-01-20T06:21:46Z</cp:lastPrinted>
  <dcterms:created xsi:type="dcterms:W3CDTF">2019-12-05T05:26:04Z</dcterms:created>
  <dcterms:modified xsi:type="dcterms:W3CDTF">2020-03-04T02:49:19Z</dcterms:modified>
  <cp:category/>
</cp:coreProperties>
</file>