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6【法非適用】電気事業\"/>
    </mc:Choice>
  </mc:AlternateContent>
  <xr:revisionPtr revIDLastSave="0" documentId="13_ncr:1_{3FF521E9-4202-4A7F-AC3C-D8C0DCB0E2D6}" xr6:coauthVersionLast="45" xr6:coauthVersionMax="45" xr10:uidLastSave="{00000000-0000-0000-0000-000000000000}"/>
  <workbookProtection workbookAlgorithmName="SHA-512" workbookHashValue="KOdbnMAqL80eFvT/TN3jSxmf9WMBv8znRz2ahK5N3uMfRBl4Z0ALhdJoUpMpuEgVQ2DE0GzXjZm8lSYu2k2hEw==" workbookSaltValue="AbB0ljWa6e0o0vwe8GI1Eg==" workbookSpinCount="100000" lockStructure="1"/>
  <bookViews>
    <workbookView xWindow="-108" yWindow="-108" windowWidth="23256" windowHeight="12576"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K18" i="5" s="1"/>
  <c r="LF8" i="5"/>
  <c r="KW8" i="5"/>
  <c r="KX18" i="5" s="1"/>
  <c r="KV8" i="5"/>
  <c r="KU8" i="5"/>
  <c r="KL8" i="5"/>
  <c r="KN18" i="5" s="1"/>
  <c r="KK8" i="5"/>
  <c r="KA8" i="5"/>
  <c r="JR8" i="5"/>
  <c r="JR18" i="5" s="1"/>
  <c r="JQ8" i="5"/>
  <c r="JH8" i="5"/>
  <c r="JI18" i="5" s="1"/>
  <c r="JG8" i="5"/>
  <c r="IX8" i="5"/>
  <c r="JB12" i="5" s="1"/>
  <c r="IW8" i="5"/>
  <c r="IV8" i="5"/>
  <c r="IM8" i="5"/>
  <c r="IL8" i="5"/>
  <c r="IB8" i="5"/>
  <c r="HS8" i="5"/>
  <c r="HV12" i="5" s="1"/>
  <c r="HR8" i="5"/>
  <c r="HI8" i="5"/>
  <c r="HK18" i="5" s="1"/>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F16" i="4" s="1"/>
  <c r="AP6" i="5"/>
  <c r="N15" i="4" s="1"/>
  <c r="AO6" i="5"/>
  <c r="L15" i="4" s="1"/>
  <c r="AN6" i="5"/>
  <c r="AM6" i="5"/>
  <c r="AL6" i="5"/>
  <c r="F15" i="4" s="1"/>
  <c r="AK6" i="5"/>
  <c r="N14" i="4" s="1"/>
  <c r="AJ6" i="5"/>
  <c r="AI6" i="5"/>
  <c r="AH6" i="5"/>
  <c r="H14" i="4" s="1"/>
  <c r="AG6" i="5"/>
  <c r="AF6" i="5"/>
  <c r="AE6" i="5"/>
  <c r="AD6" i="5"/>
  <c r="J13" i="4" s="1"/>
  <c r="AC6" i="5"/>
  <c r="AB6" i="5"/>
  <c r="AA6" i="5"/>
  <c r="N12" i="4" s="1"/>
  <c r="Z6" i="5"/>
  <c r="L12" i="4" s="1"/>
  <c r="Y6" i="5"/>
  <c r="J12" i="4" s="1"/>
  <c r="X6" i="5"/>
  <c r="W6" i="5"/>
  <c r="V6" i="5"/>
  <c r="F9" i="4" s="1"/>
  <c r="U6" i="5"/>
  <c r="T6" i="5"/>
  <c r="S6" i="5"/>
  <c r="R6" i="5"/>
  <c r="Q6" i="5"/>
  <c r="B7" i="4" s="1"/>
  <c r="P6" i="5"/>
  <c r="O6" i="5"/>
  <c r="N6" i="5"/>
  <c r="F5" i="4" s="1"/>
  <c r="M6" i="5"/>
  <c r="FT8" i="5" s="1"/>
  <c r="L6" i="5"/>
  <c r="K6" i="5"/>
  <c r="J6" i="5"/>
  <c r="F3" i="4" s="1"/>
  <c r="I6" i="5"/>
  <c r="H6" i="5"/>
  <c r="G6" i="5"/>
  <c r="F6" i="5"/>
  <c r="E6" i="5"/>
  <c r="D6" i="5"/>
  <c r="C6" i="5"/>
  <c r="B6" i="5"/>
  <c r="C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I19" i="4"/>
  <c r="F19" i="4"/>
  <c r="N16" i="4"/>
  <c r="J16" i="4"/>
  <c r="H16" i="4"/>
  <c r="J15" i="4"/>
  <c r="H15" i="4"/>
  <c r="L14" i="4"/>
  <c r="J14" i="4"/>
  <c r="F14" i="4"/>
  <c r="N13" i="4"/>
  <c r="L13" i="4"/>
  <c r="H13" i="4"/>
  <c r="F13" i="4"/>
  <c r="H12" i="4"/>
  <c r="F12" i="4"/>
  <c r="N7" i="4"/>
  <c r="N5" i="4"/>
  <c r="J5" i="4"/>
  <c r="N3" i="4"/>
  <c r="J3" i="4"/>
  <c r="B3" i="4"/>
  <c r="B1" i="4"/>
  <c r="IX12" i="5" l="1"/>
  <c r="B5" i="4"/>
  <c r="FJ8" i="5"/>
  <c r="FJ18" i="5" s="1"/>
  <c r="HM12" i="5"/>
  <c r="LI12" i="5"/>
  <c r="FX18" i="5"/>
  <c r="FT18" i="5"/>
  <c r="FV12" i="5"/>
  <c r="FW18" i="5"/>
  <c r="FU12" i="5"/>
  <c r="FU18" i="5"/>
  <c r="FW12" i="5"/>
  <c r="FV18" i="5"/>
  <c r="FT12" i="5"/>
  <c r="FX12" i="5"/>
  <c r="LH16" i="5"/>
  <c r="JS16" i="5"/>
  <c r="ID16" i="5"/>
  <c r="GO16" i="5"/>
  <c r="FA16" i="5"/>
  <c r="DL16" i="5"/>
  <c r="BV16" i="5"/>
  <c r="ML16" i="5"/>
  <c r="KX16" i="5"/>
  <c r="JI16" i="5"/>
  <c r="HT16" i="5"/>
  <c r="GE16" i="5"/>
  <c r="EP16" i="5"/>
  <c r="DB16" i="5"/>
  <c r="BK16" i="5"/>
  <c r="LR16" i="5"/>
  <c r="KC16" i="5"/>
  <c r="IN16" i="5"/>
  <c r="GZ16" i="5"/>
  <c r="FK16" i="5"/>
  <c r="DV16" i="5"/>
  <c r="CG16" i="5"/>
  <c r="IY16" i="5"/>
  <c r="CQ16" i="5"/>
  <c r="KC10" i="5"/>
  <c r="IN10" i="5"/>
  <c r="GZ10" i="5"/>
  <c r="FK10" i="5"/>
  <c r="DV10" i="5"/>
  <c r="CG10" i="5"/>
  <c r="HJ16" i="5"/>
  <c r="AZ16" i="5"/>
  <c r="ML10" i="5"/>
  <c r="MB10" i="5"/>
  <c r="LR10" i="5"/>
  <c r="LH10" i="5"/>
  <c r="JS10" i="5"/>
  <c r="ID10" i="5"/>
  <c r="GO10" i="5"/>
  <c r="FA10" i="5"/>
  <c r="DL10" i="5"/>
  <c r="BV10" i="5"/>
  <c r="MB16" i="5"/>
  <c r="FU16" i="5"/>
  <c r="KX10" i="5"/>
  <c r="JI10" i="5"/>
  <c r="HT10" i="5"/>
  <c r="GE10" i="5"/>
  <c r="EP10" i="5"/>
  <c r="DB10" i="5"/>
  <c r="BK10" i="5"/>
  <c r="KM16" i="5"/>
  <c r="EF16" i="5"/>
  <c r="KM10" i="5"/>
  <c r="IY10" i="5"/>
  <c r="HJ10" i="5"/>
  <c r="FU10" i="5"/>
  <c r="EF10" i="5"/>
  <c r="CQ10" i="5"/>
  <c r="AZ10" i="5"/>
  <c r="H11" i="4"/>
  <c r="GZ18" i="5"/>
  <c r="HB12" i="5"/>
  <c r="HC18" i="5"/>
  <c r="GY18" i="5"/>
  <c r="HA12" i="5"/>
  <c r="HA18" i="5"/>
  <c r="HC12" i="5"/>
  <c r="GY12" i="5"/>
  <c r="LR18" i="5"/>
  <c r="LT12" i="5"/>
  <c r="LU18" i="5"/>
  <c r="LQ18" i="5"/>
  <c r="LS12" i="5"/>
  <c r="LS18" i="5"/>
  <c r="LU12" i="5"/>
  <c r="LQ12" i="5"/>
  <c r="IN18" i="5"/>
  <c r="IP12" i="5"/>
  <c r="IQ18" i="5"/>
  <c r="IM18" i="5"/>
  <c r="IO12" i="5"/>
  <c r="IO18" i="5"/>
  <c r="IQ12" i="5"/>
  <c r="IM12" i="5"/>
  <c r="MN18" i="5"/>
  <c r="ML12" i="5"/>
  <c r="MM18" i="5"/>
  <c r="MO12" i="5"/>
  <c r="MK12" i="5"/>
  <c r="MO18" i="5"/>
  <c r="MK18" i="5"/>
  <c r="MM12" i="5"/>
  <c r="D10" i="5"/>
  <c r="HI12" i="5"/>
  <c r="IN12" i="5"/>
  <c r="JT12" i="5"/>
  <c r="KZ12" i="5"/>
  <c r="MN12" i="5"/>
  <c r="IZ18" i="5"/>
  <c r="E10" i="5"/>
  <c r="HT18" i="5"/>
  <c r="LT18" i="5"/>
  <c r="FK18" i="5"/>
  <c r="FM12" i="5"/>
  <c r="FN18" i="5"/>
  <c r="FL12" i="5"/>
  <c r="FL18" i="5"/>
  <c r="FN12" i="5"/>
  <c r="GN8" i="5"/>
  <c r="KP18" i="5"/>
  <c r="KL18" i="5"/>
  <c r="KN12" i="5"/>
  <c r="KO18" i="5"/>
  <c r="KM12" i="5"/>
  <c r="KM18" i="5"/>
  <c r="KO12" i="5"/>
  <c r="B10" i="5"/>
  <c r="F10" i="5"/>
  <c r="FK12" i="5"/>
  <c r="KL12" i="5"/>
  <c r="LR12" i="5"/>
  <c r="FM18" i="5"/>
  <c r="HV18" i="5"/>
  <c r="HT12" i="5"/>
  <c r="HU18" i="5"/>
  <c r="HW12" i="5"/>
  <c r="HS12" i="5"/>
  <c r="HW18" i="5"/>
  <c r="HS18" i="5"/>
  <c r="HU12" i="5"/>
  <c r="JK18" i="5"/>
  <c r="JI12" i="5"/>
  <c r="JJ18" i="5"/>
  <c r="JL12" i="5"/>
  <c r="JH12" i="5"/>
  <c r="JL18" i="5"/>
  <c r="JH18" i="5"/>
  <c r="JJ12" i="5"/>
  <c r="KZ18" i="5"/>
  <c r="KX12" i="5"/>
  <c r="KY18" i="5"/>
  <c r="LA12" i="5"/>
  <c r="KW12" i="5"/>
  <c r="LA18" i="5"/>
  <c r="KW18" i="5"/>
  <c r="KY12" i="5"/>
  <c r="EZ8" i="5"/>
  <c r="HM18" i="5"/>
  <c r="HI18" i="5"/>
  <c r="HK12" i="5"/>
  <c r="HL18" i="5"/>
  <c r="HJ12" i="5"/>
  <c r="HJ18" i="5"/>
  <c r="HL12" i="5"/>
  <c r="JB18" i="5"/>
  <c r="IX18" i="5"/>
  <c r="IZ12" i="5"/>
  <c r="JA18" i="5"/>
  <c r="IY12" i="5"/>
  <c r="IY18" i="5"/>
  <c r="JA12" i="5"/>
  <c r="JT18" i="5"/>
  <c r="JV12" i="5"/>
  <c r="JR12" i="5"/>
  <c r="JS18" i="5"/>
  <c r="JU12" i="5"/>
  <c r="JU18" i="5"/>
  <c r="JS12" i="5"/>
  <c r="LI18" i="5"/>
  <c r="LK12" i="5"/>
  <c r="LG12" i="5"/>
  <c r="LH18" i="5"/>
  <c r="LJ12" i="5"/>
  <c r="LJ18" i="5"/>
  <c r="LH12" i="5"/>
  <c r="GZ12" i="5"/>
  <c r="JK12" i="5"/>
  <c r="KP12" i="5"/>
  <c r="HB18" i="5"/>
  <c r="IP18" i="5"/>
  <c r="JV18" i="5"/>
  <c r="LG18" i="5"/>
  <c r="ML18" i="5"/>
  <c r="FJ12" i="5" l="1"/>
  <c r="FB18" i="5"/>
  <c r="FD12" i="5"/>
  <c r="EZ12" i="5"/>
  <c r="FA18" i="5"/>
  <c r="FC12" i="5"/>
  <c r="FC18" i="5"/>
  <c r="FA12" i="5"/>
  <c r="FD18" i="5"/>
  <c r="FB12" i="5"/>
  <c r="EZ18" i="5"/>
  <c r="MM16" i="5"/>
  <c r="KY16" i="5"/>
  <c r="JJ16" i="5"/>
  <c r="HU16" i="5"/>
  <c r="GF16" i="5"/>
  <c r="EQ16" i="5"/>
  <c r="DC16" i="5"/>
  <c r="BL16" i="5"/>
  <c r="MC16" i="5"/>
  <c r="KN16" i="5"/>
  <c r="IZ16" i="5"/>
  <c r="HK16" i="5"/>
  <c r="FV16" i="5"/>
  <c r="EG16" i="5"/>
  <c r="CR16" i="5"/>
  <c r="BA16" i="5"/>
  <c r="LI16" i="5"/>
  <c r="JT16" i="5"/>
  <c r="IE16" i="5"/>
  <c r="GP16" i="5"/>
  <c r="FB16" i="5"/>
  <c r="DM16" i="5"/>
  <c r="BW16" i="5"/>
  <c r="MM10" i="5"/>
  <c r="KD16" i="5"/>
  <c r="DW16" i="5"/>
  <c r="MC10" i="5"/>
  <c r="LS10" i="5"/>
  <c r="LI10" i="5"/>
  <c r="JT10" i="5"/>
  <c r="IE10" i="5"/>
  <c r="GP10" i="5"/>
  <c r="FB10" i="5"/>
  <c r="DM10" i="5"/>
  <c r="BW10" i="5"/>
  <c r="IO16" i="5"/>
  <c r="CH16" i="5"/>
  <c r="KY10" i="5"/>
  <c r="JJ10" i="5"/>
  <c r="HU10" i="5"/>
  <c r="GF10" i="5"/>
  <c r="EQ10" i="5"/>
  <c r="DC10" i="5"/>
  <c r="BL10" i="5"/>
  <c r="J11" i="4"/>
  <c r="HA16" i="5"/>
  <c r="KN10" i="5"/>
  <c r="IZ10" i="5"/>
  <c r="HK10" i="5"/>
  <c r="FV10" i="5"/>
  <c r="EG10" i="5"/>
  <c r="CR10" i="5"/>
  <c r="BA10" i="5"/>
  <c r="LS16" i="5"/>
  <c r="FL16" i="5"/>
  <c r="KD10" i="5"/>
  <c r="IO10" i="5"/>
  <c r="HA10" i="5"/>
  <c r="FL10" i="5"/>
  <c r="DW10" i="5"/>
  <c r="CH10" i="5"/>
  <c r="MD16" i="5"/>
  <c r="KO16" i="5"/>
  <c r="JA16" i="5"/>
  <c r="HL16" i="5"/>
  <c r="FW16" i="5"/>
  <c r="EH16" i="5"/>
  <c r="CS16" i="5"/>
  <c r="BB16" i="5"/>
  <c r="LT16" i="5"/>
  <c r="KE16" i="5"/>
  <c r="IP16" i="5"/>
  <c r="HB16" i="5"/>
  <c r="FM16" i="5"/>
  <c r="DX16" i="5"/>
  <c r="CI16" i="5"/>
  <c r="MN16" i="5"/>
  <c r="KZ16" i="5"/>
  <c r="JK16" i="5"/>
  <c r="HV16" i="5"/>
  <c r="GG16" i="5"/>
  <c r="ER16" i="5"/>
  <c r="DD16" i="5"/>
  <c r="BM16" i="5"/>
  <c r="MD10" i="5"/>
  <c r="LJ16" i="5"/>
  <c r="FC16" i="5"/>
  <c r="MN10" i="5"/>
  <c r="KZ10" i="5"/>
  <c r="JK10" i="5"/>
  <c r="HV10" i="5"/>
  <c r="GG10" i="5"/>
  <c r="ER10" i="5"/>
  <c r="DD10" i="5"/>
  <c r="BM10" i="5"/>
  <c r="JU16" i="5"/>
  <c r="DN16" i="5"/>
  <c r="KO10" i="5"/>
  <c r="JA10" i="5"/>
  <c r="HL10" i="5"/>
  <c r="FW10" i="5"/>
  <c r="EH10" i="5"/>
  <c r="CS10" i="5"/>
  <c r="BB10" i="5"/>
  <c r="L11" i="4"/>
  <c r="IF16" i="5"/>
  <c r="BX16" i="5"/>
  <c r="KE10" i="5"/>
  <c r="IP10" i="5"/>
  <c r="HB10" i="5"/>
  <c r="FM10" i="5"/>
  <c r="DX10" i="5"/>
  <c r="CI10" i="5"/>
  <c r="GQ16" i="5"/>
  <c r="LT10" i="5"/>
  <c r="LJ10" i="5"/>
  <c r="JU10" i="5"/>
  <c r="IF10" i="5"/>
  <c r="GQ10" i="5"/>
  <c r="FC10" i="5"/>
  <c r="DN10" i="5"/>
  <c r="BX10" i="5"/>
  <c r="LU16" i="5"/>
  <c r="KF16" i="5"/>
  <c r="IQ16" i="5"/>
  <c r="HC16" i="5"/>
  <c r="FN16" i="5"/>
  <c r="DY16" i="5"/>
  <c r="CJ16" i="5"/>
  <c r="LK16" i="5"/>
  <c r="JV16" i="5"/>
  <c r="IG16" i="5"/>
  <c r="GR16" i="5"/>
  <c r="FD16" i="5"/>
  <c r="DO16" i="5"/>
  <c r="BY16" i="5"/>
  <c r="ME16" i="5"/>
  <c r="KP16" i="5"/>
  <c r="JB16" i="5"/>
  <c r="HM16" i="5"/>
  <c r="FX16" i="5"/>
  <c r="EI16" i="5"/>
  <c r="CT16" i="5"/>
  <c r="BC16" i="5"/>
  <c r="LU10" i="5"/>
  <c r="MO16" i="5"/>
  <c r="GH16" i="5"/>
  <c r="KP10" i="5"/>
  <c r="JB10" i="5"/>
  <c r="HM10" i="5"/>
  <c r="FX10" i="5"/>
  <c r="EI10" i="5"/>
  <c r="CT10" i="5"/>
  <c r="BC10" i="5"/>
  <c r="LA16" i="5"/>
  <c r="ES16" i="5"/>
  <c r="KF10" i="5"/>
  <c r="IQ10" i="5"/>
  <c r="HC10" i="5"/>
  <c r="FN10" i="5"/>
  <c r="DY10" i="5"/>
  <c r="CJ10" i="5"/>
  <c r="JL16" i="5"/>
  <c r="DE16" i="5"/>
  <c r="LK10" i="5"/>
  <c r="JV10" i="5"/>
  <c r="IG10" i="5"/>
  <c r="GR10" i="5"/>
  <c r="FD10" i="5"/>
  <c r="DO10" i="5"/>
  <c r="BY10" i="5"/>
  <c r="HW16" i="5"/>
  <c r="BN16" i="5"/>
  <c r="MO10" i="5"/>
  <c r="ME10" i="5"/>
  <c r="LA10" i="5"/>
  <c r="JL10" i="5"/>
  <c r="HW10" i="5"/>
  <c r="GH10" i="5"/>
  <c r="ES10" i="5"/>
  <c r="DE10" i="5"/>
  <c r="BN10" i="5"/>
  <c r="N11" i="4"/>
  <c r="LQ16" i="5"/>
  <c r="KB16" i="5"/>
  <c r="IM16" i="5"/>
  <c r="GY16" i="5"/>
  <c r="FJ16" i="5"/>
  <c r="DU16" i="5"/>
  <c r="CF16" i="5"/>
  <c r="LG16" i="5"/>
  <c r="JR16" i="5"/>
  <c r="IC16" i="5"/>
  <c r="GN16" i="5"/>
  <c r="EZ16" i="5"/>
  <c r="DK16" i="5"/>
  <c r="BU16" i="5"/>
  <c r="MA16" i="5"/>
  <c r="KL16" i="5"/>
  <c r="IX16" i="5"/>
  <c r="HI16" i="5"/>
  <c r="FT16" i="5"/>
  <c r="EE16" i="5"/>
  <c r="CP16" i="5"/>
  <c r="AY16" i="5"/>
  <c r="LQ10" i="5"/>
  <c r="HS16" i="5"/>
  <c r="BJ16" i="5"/>
  <c r="KL10" i="5"/>
  <c r="IX10" i="5"/>
  <c r="HI10" i="5"/>
  <c r="FT10" i="5"/>
  <c r="EE10" i="5"/>
  <c r="CP10" i="5"/>
  <c r="AY10" i="5"/>
  <c r="MK16" i="5"/>
  <c r="GD16" i="5"/>
  <c r="KB10" i="5"/>
  <c r="IM10" i="5"/>
  <c r="GY10" i="5"/>
  <c r="FJ10" i="5"/>
  <c r="DU10" i="5"/>
  <c r="CF10" i="5"/>
  <c r="KW16" i="5"/>
  <c r="EO16" i="5"/>
  <c r="MK10" i="5"/>
  <c r="MA10" i="5"/>
  <c r="LG10" i="5"/>
  <c r="JR10" i="5"/>
  <c r="IC10" i="5"/>
  <c r="GN10" i="5"/>
  <c r="EZ10" i="5"/>
  <c r="DK10" i="5"/>
  <c r="BU10" i="5"/>
  <c r="JH16" i="5"/>
  <c r="DA16" i="5"/>
  <c r="KW10" i="5"/>
  <c r="JH10" i="5"/>
  <c r="HS10" i="5"/>
  <c r="GD10" i="5"/>
  <c r="EO10" i="5"/>
  <c r="DA10" i="5"/>
  <c r="BJ10" i="5"/>
  <c r="F11" i="4"/>
  <c r="GP18" i="5"/>
  <c r="GR12" i="5"/>
  <c r="GN12" i="5"/>
  <c r="GO18" i="5"/>
  <c r="GQ12" i="5"/>
  <c r="GQ18" i="5"/>
  <c r="GO12" i="5"/>
  <c r="GR18" i="5"/>
  <c r="GP12" i="5"/>
  <c r="GN18" i="5"/>
</calcChain>
</file>

<file path=xl/sharedStrings.xml><?xml version="1.0" encoding="utf-8"?>
<sst xmlns="http://schemas.openxmlformats.org/spreadsheetml/2006/main" count="989" uniqueCount="268">
  <si>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</si>
  <si>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</si>
  <si>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</si>
  <si>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</si>
  <si>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</si>
  <si>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</si>
  <si>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</si>
  <si>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</si>
  <si>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</si>
  <si>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</si>
  <si>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</si>
  <si>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</si>
  <si>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</si>
  <si>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</si>
  <si>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</si>
  <si>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</si>
  <si>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</si>
  <si>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</si>
  <si>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</si>
  <si>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</si>
  <si>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</si>
  <si>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</si>
  <si>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</si>
  <si>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</si>
  <si>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</si>
  <si>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</si>
  <si>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</si>
  <si>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</si>
  <si>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</si>
  <si>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</si>
  <si>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</si>
  <si>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</si>
  <si>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</si>
  <si>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</si>
  <si>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</si>
  <si>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</si>
  <si>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</si>
  <si>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</si>
  <si>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</si>
  <si>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</si>
  <si>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</si>
  <si>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</si>
  <si>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</si>
  <si>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</si>
  <si>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</si>
  <si>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</si>
  <si>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</si>
  <si>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</si>
  <si>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</si>
  <si>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</si>
  <si>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</si>
  <si>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</si>
  <si>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</si>
  <si>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</si>
  <si>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</si>
  <si>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</si>
  <si>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</si>
  <si>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</si>
  <si>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</si>
  <si>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</si>
  <si>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</si>
  <si>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</si>
  <si>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</si>
  <si>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</si>
  <si>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</si>
  <si>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</si>
  <si>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</si>
  <si>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</si>
  <si>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</si>
  <si>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</si>
  <si>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</si>
  <si>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</si>
  <si>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</si>
  <si>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</si>
  <si>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</si>
  <si>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</si>
  <si>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</si>
  <si>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</si>
  <si>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</si>
  <si>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</si>
  <si>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</si>
  <si>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</si>
  <si>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</si>
  <si>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</si>
  <si>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</si>
  <si>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</si>
  <si>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</si>
  <si>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</si>
  <si>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</si>
  <si>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</si>
  <si>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</si>
  <si>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</si>
  <si>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</si>
  <si>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</si>
  <si>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</si>
  <si>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</si>
  <si>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</si>
  <si>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</si>
  <si>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</si>
  <si>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</si>
  <si>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</si>
  <si>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</si>
  <si>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</si>
  <si>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</si>
  <si>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</si>
  <si>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</si>
  <si>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</si>
  <si>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</si>
  <si>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</si>
  <si>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</si>
  <si>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</si>
  <si>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</si>
  <si>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</si>
  <si>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</si>
  <si>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</si>
  <si>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</si>
  <si>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452025</t>
  </si>
  <si>
    <t>47</t>
  </si>
  <si>
    <t>04</t>
  </si>
  <si>
    <t>0</t>
  </si>
  <si>
    <t>000</t>
  </si>
  <si>
    <t>宮崎県　都城市</t>
  </si>
  <si>
    <t>法非適用</t>
  </si>
  <si>
    <t>電気事業</t>
  </si>
  <si>
    <t>非設置</t>
  </si>
  <si>
    <t>該当数値なし</t>
  </si>
  <si>
    <t>-</t>
  </si>
  <si>
    <t>令和19年8月31日　都城市営駒発電所</t>
  </si>
  <si>
    <t>無</t>
  </si>
  <si>
    <t>九州電力株式会社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</si>
  <si>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</si>
  <si>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</si>
  <si>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</si>
  <si>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</si>
  <si>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</si>
  <si>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</si>
  <si>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</si>
  <si>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</si>
  <si>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</si>
  <si>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</si>
  <si>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</si>
  <si>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</si>
  <si>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</si>
  <si>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</si>
  <si>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</si>
  <si>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</si>
  <si>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</si>
  <si>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</si>
  <si>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</si>
  <si>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</si>
  <si>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</si>
  <si>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</si>
  <si>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</si>
  <si>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</si>
  <si>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</si>
  <si>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</si>
  <si>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</si>
  <si>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</si>
  <si>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</si>
  <si>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</si>
  <si>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</si>
  <si>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</si>
  <si>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</si>
  <si>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</si>
  <si>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</si>
  <si>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</si>
  <si>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</si>
  <si>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</si>
  <si>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</si>
  <si>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</si>
  <si>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</si>
  <si>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</si>
  <si>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</si>
  <si>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</si>
  <si>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</si>
  <si>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</si>
  <si>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</si>
  <si>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</si>
  <si>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</si>
  <si>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</si>
  <si>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</si>
  <si>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</si>
  <si>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</si>
  <si>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</si>
  <si>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</si>
  <si>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</si>
  <si>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</si>
  <si>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</si>
  <si>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</si>
  <si>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</si>
  <si>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</si>
  <si>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</si>
  <si>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</si>
  <si>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</si>
  <si>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</si>
  <si>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</si>
  <si>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</si>
  <si>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</si>
  <si>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</si>
  <si>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</si>
  <si>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</si>
  <si>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</si>
  <si>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</si>
  <si>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</si>
  <si>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</si>
  <si>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</si>
  <si>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</si>
  <si>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</si>
  <si>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</si>
  <si>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</si>
  <si>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</si>
  <si>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</si>
  <si>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</si>
  <si>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</si>
  <si>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</si>
  <si>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</si>
  <si>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</si>
  <si>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</si>
  <si>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</si>
  <si>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</si>
  <si>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</si>
  <si>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</si>
  <si>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</si>
  <si>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</si>
  <si>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</si>
  <si>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</si>
  <si>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</si>
  <si>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</si>
  <si>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</si>
  <si>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</si>
  <si>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</si>
  <si>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</si>
  <si>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</si>
  <si>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</si>
  <si>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</si>
  <si>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</si>
  <si>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</si>
  <si>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</si>
  <si>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</si>
  <si>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</si>
  <si>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</si>
  <si>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</si>
  <si>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</si>
  <si>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</si>
  <si>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</si>
  <si>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</si>
  <si>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</si>
  <si>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</si>
  <si>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</si>
  <si>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</si>
  <si>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</si>
  <si>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</si>
  <si>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</si>
  <si>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</si>
  <si>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</si>
  <si>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</si>
  <si>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</si>
  <si>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</si>
  <si>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</si>
  <si>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</si>
  <si>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</si>
  <si>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</si>
  <si>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</si>
  <si>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</si>
  <si>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○「設備利用率」
　設備としては更新を終えて年度当初からフル稼働できる状態にはありましたが、頻発した落雷や台風24号での倒木による長期間の停電のために発電電力量が伸び悩んだものの、増加傾向にあり効率的な運用が図られています。
○「修繕費比率」
　昭和31年1月の運用開始から60年以上が経過し老朽化していた発電設備（水車・発電機）と発電所建屋について、平成27年6月から平成29年7月の期間で更新を行い、平成29年8月から安定して運転を行っています。
　今後は、屋外施設である堰堤、排砂門、導水路、上水槽についてクラックや漏水等の経年劣化や風水害に伴う損傷に対する維持補修を適切に行うとともに、更新した発電設備についても計画的に年次点検等を実施するなど長寿命化を図ります。
○「企業債残高対料金収入比率」
　平成29年7月からの操業再開及びＦＩＴ適用価格による売電開始によって、黒字経営を今後も保ちつつ令和19年度までに返済を完了する見込です。
○ＦＩＴ割合収入
  料金収入は、すべてＦＩＴを適用した九州電力への売電によるものです。そのため、固定価格買取制度の調達期間終了後における減収リスクを考慮しつつ経営を行います。
</t>
    <rPh sb="10" eb="12">
      <t>セツビ</t>
    </rPh>
    <rPh sb="16" eb="18">
      <t>コウシン</t>
    </rPh>
    <rPh sb="19" eb="20">
      <t>オ</t>
    </rPh>
    <rPh sb="22" eb="24">
      <t>ネンド</t>
    </rPh>
    <rPh sb="24" eb="26">
      <t>トウショ</t>
    </rPh>
    <rPh sb="30" eb="32">
      <t>カドウ</t>
    </rPh>
    <rPh sb="35" eb="37">
      <t>ジョウタイ</t>
    </rPh>
    <rPh sb="46" eb="48">
      <t>ヒンパツ</t>
    </rPh>
    <rPh sb="50" eb="52">
      <t>ラクライ</t>
    </rPh>
    <rPh sb="53" eb="55">
      <t>タイフウ</t>
    </rPh>
    <rPh sb="57" eb="58">
      <t>ゴウ</t>
    </rPh>
    <rPh sb="60" eb="62">
      <t>トウボク</t>
    </rPh>
    <rPh sb="65" eb="68">
      <t>チョウキカン</t>
    </rPh>
    <rPh sb="69" eb="71">
      <t>テイデン</t>
    </rPh>
    <rPh sb="75" eb="77">
      <t>ハツデン</t>
    </rPh>
    <rPh sb="77" eb="79">
      <t>デンリョク</t>
    </rPh>
    <rPh sb="79" eb="80">
      <t>リョウ</t>
    </rPh>
    <rPh sb="81" eb="82">
      <t>ノ</t>
    </rPh>
    <rPh sb="83" eb="84">
      <t>ナヤ</t>
    </rPh>
    <rPh sb="90" eb="92">
      <t>ゾウカ</t>
    </rPh>
    <rPh sb="92" eb="94">
      <t>ケイコウ</t>
    </rPh>
    <rPh sb="212" eb="214">
      <t>アンテイ</t>
    </rPh>
    <rPh sb="219" eb="220">
      <t>オコナ</t>
    </rPh>
    <rPh sb="311" eb="314">
      <t>ケイカクテキ</t>
    </rPh>
    <rPh sb="403" eb="405">
      <t>レイワ</t>
    </rPh>
    <rPh sb="437" eb="439">
      <t>リョウキン</t>
    </rPh>
    <rPh sb="439" eb="441">
      <t>シュウニュウ</t>
    </rPh>
    <rPh sb="450" eb="452">
      <t>テキヨウ</t>
    </rPh>
    <rPh sb="454" eb="458">
      <t>キュウシュウデンリョク</t>
    </rPh>
    <rPh sb="460" eb="462">
      <t>バイデン</t>
    </rPh>
    <phoneticPr fontId="5"/>
  </si>
  <si>
    <t>　昭和31年に操業開始した駒発電所ですが、平成29年度に発電設備（水車・発電機）と発電所建屋の更新工事を完了し、併せてＦＩＴによる売電を再開させたことで安定的に健全な経営を行うことができています。
　ＦＩＴ適用期間は、平成29年７月適用開始で令和19年度までの20年間です。
　今後も継続して健全かつ適正な経営管理に努めます。
　なお、経営戦略に関しては、新施設での経営実績をもとに平成30年度から策定に着手しており令和元年12月に完了しています。近日中に公開する予定です。</t>
    <rPh sb="21" eb="23">
      <t>ヘイセイ</t>
    </rPh>
    <rPh sb="25" eb="27">
      <t>ネンド</t>
    </rPh>
    <rPh sb="47" eb="49">
      <t>コウシン</t>
    </rPh>
    <rPh sb="49" eb="51">
      <t>コウジ</t>
    </rPh>
    <rPh sb="52" eb="54">
      <t>カンリョウ</t>
    </rPh>
    <rPh sb="56" eb="57">
      <t>アワ</t>
    </rPh>
    <rPh sb="65" eb="67">
      <t>バイデン</t>
    </rPh>
    <rPh sb="68" eb="70">
      <t>サイカイ</t>
    </rPh>
    <rPh sb="76" eb="79">
      <t>アンテイテキ</t>
    </rPh>
    <rPh sb="80" eb="82">
      <t>ケンゼン</t>
    </rPh>
    <rPh sb="83" eb="85">
      <t>ケイエイ</t>
    </rPh>
    <rPh sb="86" eb="87">
      <t>オコナ</t>
    </rPh>
    <rPh sb="121" eb="123">
      <t>レイワ</t>
    </rPh>
    <rPh sb="125" eb="127">
      <t>ネンド</t>
    </rPh>
    <rPh sb="215" eb="216">
      <t>ガツ</t>
    </rPh>
    <rPh sb="217" eb="219">
      <t>カンリョウ</t>
    </rPh>
    <rPh sb="225" eb="228">
      <t>キンジツチュウ</t>
    </rPh>
    <phoneticPr fontId="5"/>
  </si>
  <si>
    <t>　電気事業により生じた利益は、都城市電気事業特別会計準備基金条例に基づき、災害復旧、大規模な施設の更新その他電気事業会計の適正な管理運営に必要な財源の不足が生じたときに備えて、都城市電気事業特別会計準備基金に積み立てています。
　今後も事業運営に必要な財源を確保し、本市電気事業の健全経営、適正管理に努める方針としています。
○「基金積立」
　名称：都城市電気事業特別会計準備基金　平成30年度積立額　17,961千円　（平成30年度末基金残高　83,106千円）
　目的：災害復旧、大規模な施設の補修その他電気事業会計の適正な管理運営に必要な財源の不足時に対応するため。
○「一般会計への繰出し」
　無し</t>
    <rPh sb="49" eb="51">
      <t>コウシン</t>
    </rPh>
    <rPh sb="192" eb="194">
      <t>ヘイセイ</t>
    </rPh>
    <rPh sb="196" eb="198">
      <t>ネンド</t>
    </rPh>
    <rPh sb="198" eb="200">
      <t>ツミタテ</t>
    </rPh>
    <rPh sb="200" eb="201">
      <t>ガク</t>
    </rPh>
    <rPh sb="212" eb="214">
      <t>ヘイセイ</t>
    </rPh>
    <rPh sb="216" eb="218">
      <t>ネンド</t>
    </rPh>
    <rPh sb="218" eb="219">
      <t>マツ</t>
    </rPh>
    <rPh sb="219" eb="221">
      <t>キキン</t>
    </rPh>
    <rPh sb="221" eb="223">
      <t>ザンダカ</t>
    </rPh>
    <rPh sb="230" eb="232">
      <t>センエン</t>
    </rPh>
    <phoneticPr fontId="5"/>
  </si>
  <si>
    <t>○「収益的収支比率」及び「営業収支比率」
　収益的収支比率及び営業収支比率とも単年度の収支は黒字を示しています。
ＦＩＴの適用により今後も安定した売電収入が見込まれるとともに、余剰金を将来に備えて基金として積み立てており健全な経営を行っています。
○「供給原価」
　更新工事に係る地方債償還金の年割額が前年度に比べて増えたことにより供給原価が増加しています。
○「EBITDA」
　収入は売電収入のみであることから天候等の環境的要因に左右されやすいですが、本年度は倒木等による停電に伴う発電停止があったにも関わらずEBITDAは増加しており、収益性は向上しているといえます。</t>
    <rPh sb="39" eb="42">
      <t>タンネンド</t>
    </rPh>
    <rPh sb="43" eb="45">
      <t>シュウシ</t>
    </rPh>
    <rPh sb="46" eb="48">
      <t>クロジ</t>
    </rPh>
    <rPh sb="49" eb="50">
      <t>シメ</t>
    </rPh>
    <rPh sb="61" eb="63">
      <t>テキヨウ</t>
    </rPh>
    <rPh sb="66" eb="68">
      <t>コンゴ</t>
    </rPh>
    <rPh sb="69" eb="71">
      <t>アンテイ</t>
    </rPh>
    <rPh sb="73" eb="75">
      <t>バイデン</t>
    </rPh>
    <rPh sb="75" eb="77">
      <t>シュウニュウ</t>
    </rPh>
    <rPh sb="78" eb="80">
      <t>ミコ</t>
    </rPh>
    <rPh sb="88" eb="91">
      <t>ヨジョウキン</t>
    </rPh>
    <rPh sb="92" eb="94">
      <t>ショウライ</t>
    </rPh>
    <rPh sb="95" eb="96">
      <t>ソナ</t>
    </rPh>
    <rPh sb="98" eb="100">
      <t>キキン</t>
    </rPh>
    <rPh sb="103" eb="104">
      <t>ツ</t>
    </rPh>
    <rPh sb="105" eb="106">
      <t>タ</t>
    </rPh>
    <rPh sb="110" eb="112">
      <t>ケンゼン</t>
    </rPh>
    <rPh sb="113" eb="115">
      <t>ケイエイ</t>
    </rPh>
    <rPh sb="116" eb="117">
      <t>オコナ</t>
    </rPh>
    <rPh sb="193" eb="195">
      <t>シュウニュウ</t>
    </rPh>
    <rPh sb="196" eb="198">
      <t>バイデン</t>
    </rPh>
    <rPh sb="198" eb="200">
      <t>シュウニュウ</t>
    </rPh>
    <rPh sb="209" eb="212">
      <t>テンコウトウ</t>
    </rPh>
    <rPh sb="213" eb="216">
      <t>カンキョウテキ</t>
    </rPh>
    <rPh sb="216" eb="218">
      <t>ヨウイン</t>
    </rPh>
    <rPh sb="219" eb="221">
      <t>サユウ</t>
    </rPh>
    <rPh sb="230" eb="233">
      <t>ホンネンド</t>
    </rPh>
    <rPh sb="234" eb="236">
      <t>トウボク</t>
    </rPh>
    <rPh sb="236" eb="237">
      <t>トウ</t>
    </rPh>
    <rPh sb="240" eb="242">
      <t>テイデン</t>
    </rPh>
    <rPh sb="243" eb="244">
      <t>トモナ</t>
    </rPh>
    <rPh sb="245" eb="247">
      <t>ハツデン</t>
    </rPh>
    <rPh sb="247" eb="249">
      <t>テイシ</t>
    </rPh>
    <rPh sb="255" eb="256">
      <t>カカ</t>
    </rPh>
    <rPh sb="266" eb="268">
      <t>ゾウカ</t>
    </rPh>
    <rPh sb="277" eb="279">
      <t>コウジョウ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</si>
</sst>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
    <numFmt numFmtId="180" formatCode="#,##0.00;&quot;△ &quot;#,##0.00"/>
  </numFmts>
  <fonts count="3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0"/>
      <color theme="1"/>
      <name val="ＭＳ ゴシック"/>
      <family val="3"/>
      <charset val="128"/>
    </font>
    <font>
      <sz val="19"/>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35" fillId="0" borderId="13" xfId="2" applyNumberFormat="1" applyFont="1" applyFill="1" applyBorder="1" applyAlignment="1" applyProtection="1">
      <alignment horizontal="left" vertical="top" wrapText="1"/>
      <protection locked="0"/>
    </xf>
    <xf numFmtId="0" fontId="35" fillId="0" borderId="14" xfId="2" applyNumberFormat="1" applyFont="1" applyFill="1" applyBorder="1" applyAlignment="1" applyProtection="1">
      <alignment horizontal="left" vertical="top" wrapText="1"/>
      <protection locked="0"/>
    </xf>
    <xf numFmtId="0" fontId="35" fillId="0" borderId="15" xfId="2" applyNumberFormat="1" applyFont="1" applyFill="1" applyBorder="1" applyAlignment="1" applyProtection="1">
      <alignment horizontal="left" vertical="top" wrapText="1"/>
      <protection locked="0"/>
    </xf>
    <xf numFmtId="0" fontId="35" fillId="0" borderId="16" xfId="2" applyNumberFormat="1" applyFont="1" applyFill="1" applyBorder="1" applyAlignment="1" applyProtection="1">
      <alignment horizontal="left" vertical="top" wrapText="1"/>
      <protection locked="0"/>
    </xf>
    <xf numFmtId="0" fontId="35" fillId="0" borderId="0" xfId="2" applyNumberFormat="1" applyFont="1" applyFill="1" applyBorder="1" applyAlignment="1" applyProtection="1">
      <alignment horizontal="left" vertical="top" wrapText="1"/>
      <protection locked="0"/>
    </xf>
    <xf numFmtId="0" fontId="35" fillId="0" borderId="17" xfId="2" applyNumberFormat="1" applyFont="1" applyFill="1" applyBorder="1" applyAlignment="1" applyProtection="1">
      <alignment horizontal="left" vertical="top" wrapText="1"/>
      <protection locked="0"/>
    </xf>
    <xf numFmtId="0" fontId="35" fillId="0" borderId="36" xfId="2" applyNumberFormat="1" applyFont="1" applyFill="1" applyBorder="1" applyAlignment="1" applyProtection="1">
      <alignment horizontal="left" vertical="top" wrapText="1"/>
      <protection locked="0"/>
    </xf>
    <xf numFmtId="0" fontId="35" fillId="0" borderId="37" xfId="2" applyNumberFormat="1" applyFont="1" applyFill="1" applyBorder="1" applyAlignment="1" applyProtection="1">
      <alignment horizontal="left" vertical="top" wrapText="1"/>
      <protection locked="0"/>
    </xf>
    <xf numFmtId="0" fontId="35"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6" fillId="0" borderId="16" xfId="2" applyFont="1" applyBorder="1" applyAlignment="1" applyProtection="1">
      <alignment horizontal="left" vertical="top" wrapText="1"/>
      <protection locked="0"/>
    </xf>
    <xf numFmtId="0" fontId="36" fillId="0" borderId="0" xfId="2" applyFont="1" applyBorder="1" applyAlignment="1" applyProtection="1">
      <alignment horizontal="left" vertical="top" wrapText="1"/>
      <protection locked="0"/>
    </xf>
    <xf numFmtId="0" fontId="36" fillId="0" borderId="17" xfId="2" applyFont="1" applyBorder="1" applyAlignment="1" applyProtection="1">
      <alignment horizontal="left" vertical="top" wrapText="1"/>
      <protection locked="0"/>
    </xf>
    <xf numFmtId="0" fontId="36" fillId="0" borderId="36" xfId="2" applyFont="1" applyBorder="1" applyAlignment="1" applyProtection="1">
      <alignment horizontal="left" vertical="top" wrapText="1"/>
      <protection locked="0"/>
    </xf>
    <xf numFmtId="0" fontId="36" fillId="0" borderId="37" xfId="2" applyFont="1" applyBorder="1" applyAlignment="1" applyProtection="1">
      <alignment horizontal="left" vertical="top" wrapText="1"/>
      <protection locked="0"/>
    </xf>
    <xf numFmtId="0" fontId="36" fillId="0" borderId="38" xfId="2" applyFont="1" applyBorder="1" applyAlignment="1" applyProtection="1">
      <alignment horizontal="left" vertical="top" wrapText="1"/>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133</c:v>
                </c:pt>
                <c:pt idx="1">
                  <c:v>209</c:v>
                </c:pt>
                <c:pt idx="2">
                  <c:v>85.5</c:v>
                </c:pt>
                <c:pt idx="3">
                  <c:v>145</c:v>
                </c:pt>
                <c:pt idx="4">
                  <c:v>128</c:v>
                </c:pt>
              </c:numCache>
            </c:numRef>
          </c:val>
          <c:extLst>
            <c:ext xmlns:c16="http://schemas.microsoft.com/office/drawing/2014/chart" uri="{C3380CC4-5D6E-409C-BE32-E72D297353CC}">
              <c16:uniqueId val="{00000000-51D7-4D76-AAA1-DB43EBA408D7}"/>
            </c:ext>
          </c:extLst>
        </c:ser>
        <c:dLbls>
          <c:showLegendKey val="0"/>
          <c:showVal val="0"/>
          <c:showCatName val="0"/>
          <c:showSerName val="0"/>
          <c:showPercent val="0"/>
          <c:showBubbleSize val="0"/>
        </c:dLbls>
        <c:gapWidth val="180"/>
        <c:overlap val="-90"/>
        <c:axId val="-1618233360"/>
        <c:axId val="-16182360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c:ext xmlns:c16="http://schemas.microsoft.com/office/drawing/2014/chart" uri="{C3380CC4-5D6E-409C-BE32-E72D297353CC}">
              <c16:uniqueId val="{00000001-51D7-4D76-AAA1-DB43EBA408D7}"/>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1D7-4D76-AAA1-DB43EBA408D7}"/>
            </c:ext>
          </c:extLst>
        </c:ser>
        <c:dLbls>
          <c:showLegendKey val="0"/>
          <c:showVal val="0"/>
          <c:showCatName val="0"/>
          <c:showSerName val="0"/>
          <c:showPercent val="0"/>
          <c:showBubbleSize val="0"/>
        </c:dLbls>
        <c:marker val="1"/>
        <c:smooth val="0"/>
        <c:axId val="-1618233360"/>
        <c:axId val="-1618236080"/>
      </c:lineChart>
      <c:catAx>
        <c:axId val="-1618233360"/>
        <c:scaling>
          <c:orientation val="minMax"/>
        </c:scaling>
        <c:delete val="0"/>
        <c:axPos val="b"/>
        <c:numFmt formatCode="ge" sourceLinked="1"/>
        <c:majorTickMark val="none"/>
        <c:minorTickMark val="none"/>
        <c:tickLblPos val="none"/>
        <c:crossAx val="-1618236080"/>
        <c:crosses val="autoZero"/>
        <c:auto val="0"/>
        <c:lblAlgn val="ctr"/>
        <c:lblOffset val="100"/>
        <c:noMultiLvlLbl val="1"/>
      </c:catAx>
      <c:valAx>
        <c:axId val="-1618236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33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0</c:v>
                </c:pt>
                <c:pt idx="1">
                  <c:v>0</c:v>
                </c:pt>
                <c:pt idx="2">
                  <c:v>0</c:v>
                </c:pt>
                <c:pt idx="3">
                  <c:v>100</c:v>
                </c:pt>
                <c:pt idx="4">
                  <c:v>100</c:v>
                </c:pt>
              </c:numCache>
            </c:numRef>
          </c:val>
          <c:extLst>
            <c:ext xmlns:c16="http://schemas.microsoft.com/office/drawing/2014/chart" uri="{C3380CC4-5D6E-409C-BE32-E72D297353CC}">
              <c16:uniqueId val="{00000000-50F1-4662-BB96-C97746E618E8}"/>
            </c:ext>
          </c:extLst>
        </c:ser>
        <c:dLbls>
          <c:showLegendKey val="0"/>
          <c:showVal val="0"/>
          <c:showCatName val="0"/>
          <c:showSerName val="0"/>
          <c:showPercent val="0"/>
          <c:showBubbleSize val="0"/>
        </c:dLbls>
        <c:gapWidth val="180"/>
        <c:overlap val="-90"/>
        <c:axId val="-1618236624"/>
        <c:axId val="-161823172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c:ext xmlns:c16="http://schemas.microsoft.com/office/drawing/2014/chart" uri="{C3380CC4-5D6E-409C-BE32-E72D297353CC}">
              <c16:uniqueId val="{00000001-50F1-4662-BB96-C97746E618E8}"/>
            </c:ext>
          </c:extLst>
        </c:ser>
        <c:dLbls>
          <c:showLegendKey val="0"/>
          <c:showVal val="0"/>
          <c:showCatName val="0"/>
          <c:showSerName val="0"/>
          <c:showPercent val="0"/>
          <c:showBubbleSize val="0"/>
        </c:dLbls>
        <c:marker val="1"/>
        <c:smooth val="0"/>
        <c:axId val="-1618236624"/>
        <c:axId val="-1618231728"/>
      </c:lineChart>
      <c:catAx>
        <c:axId val="-1618236624"/>
        <c:scaling>
          <c:orientation val="minMax"/>
        </c:scaling>
        <c:delete val="0"/>
        <c:axPos val="b"/>
        <c:numFmt formatCode="ge" sourceLinked="1"/>
        <c:majorTickMark val="none"/>
        <c:minorTickMark val="none"/>
        <c:tickLblPos val="none"/>
        <c:crossAx val="-1618231728"/>
        <c:crosses val="autoZero"/>
        <c:auto val="0"/>
        <c:lblAlgn val="ctr"/>
        <c:lblOffset val="100"/>
        <c:noMultiLvlLbl val="1"/>
      </c:catAx>
      <c:valAx>
        <c:axId val="-1618231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36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76.900000000000006</c:v>
                </c:pt>
                <c:pt idx="1">
                  <c:v>82.1</c:v>
                </c:pt>
                <c:pt idx="2">
                  <c:v>36.4</c:v>
                </c:pt>
                <c:pt idx="3">
                  <c:v>53.5</c:v>
                </c:pt>
                <c:pt idx="4">
                  <c:v>64.8</c:v>
                </c:pt>
              </c:numCache>
            </c:numRef>
          </c:val>
          <c:extLst>
            <c:ext xmlns:c16="http://schemas.microsoft.com/office/drawing/2014/chart" uri="{C3380CC4-5D6E-409C-BE32-E72D297353CC}">
              <c16:uniqueId val="{00000000-1AEF-4E47-8677-1D328C5ABF19}"/>
            </c:ext>
          </c:extLst>
        </c:ser>
        <c:dLbls>
          <c:showLegendKey val="0"/>
          <c:showVal val="0"/>
          <c:showCatName val="0"/>
          <c:showSerName val="0"/>
          <c:showPercent val="0"/>
          <c:showBubbleSize val="0"/>
        </c:dLbls>
        <c:gapWidth val="180"/>
        <c:overlap val="-90"/>
        <c:axId val="-1618231184"/>
        <c:axId val="-161823444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56.1</c:v>
                </c:pt>
                <c:pt idx="1">
                  <c:v>61.8</c:v>
                </c:pt>
                <c:pt idx="2">
                  <c:v>61.6</c:v>
                </c:pt>
                <c:pt idx="3">
                  <c:v>57.7</c:v>
                </c:pt>
                <c:pt idx="4">
                  <c:v>57.6</c:v>
                </c:pt>
              </c:numCache>
            </c:numRef>
          </c:val>
          <c:smooth val="0"/>
          <c:extLst>
            <c:ext xmlns:c16="http://schemas.microsoft.com/office/drawing/2014/chart" uri="{C3380CC4-5D6E-409C-BE32-E72D297353CC}">
              <c16:uniqueId val="{00000001-1AEF-4E47-8677-1D328C5ABF19}"/>
            </c:ext>
          </c:extLst>
        </c:ser>
        <c:dLbls>
          <c:showLegendKey val="0"/>
          <c:showVal val="0"/>
          <c:showCatName val="0"/>
          <c:showSerName val="0"/>
          <c:showPercent val="0"/>
          <c:showBubbleSize val="0"/>
        </c:dLbls>
        <c:marker val="1"/>
        <c:smooth val="0"/>
        <c:axId val="-1618231184"/>
        <c:axId val="-1618234448"/>
      </c:lineChart>
      <c:catAx>
        <c:axId val="-1618231184"/>
        <c:scaling>
          <c:orientation val="minMax"/>
        </c:scaling>
        <c:delete val="0"/>
        <c:axPos val="b"/>
        <c:numFmt formatCode="ge" sourceLinked="1"/>
        <c:majorTickMark val="none"/>
        <c:minorTickMark val="none"/>
        <c:tickLblPos val="none"/>
        <c:crossAx val="-1618234448"/>
        <c:crosses val="autoZero"/>
        <c:auto val="0"/>
        <c:lblAlgn val="ctr"/>
        <c:lblOffset val="100"/>
        <c:noMultiLvlLbl val="1"/>
      </c:catAx>
      <c:valAx>
        <c:axId val="-161823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3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36.799999999999997</c:v>
                </c:pt>
                <c:pt idx="1">
                  <c:v>22.1</c:v>
                </c:pt>
                <c:pt idx="2">
                  <c:v>36.5</c:v>
                </c:pt>
                <c:pt idx="3">
                  <c:v>38.9</c:v>
                </c:pt>
                <c:pt idx="4">
                  <c:v>19.100000000000001</c:v>
                </c:pt>
              </c:numCache>
            </c:numRef>
          </c:val>
          <c:extLst>
            <c:ext xmlns:c16="http://schemas.microsoft.com/office/drawing/2014/chart" uri="{C3380CC4-5D6E-409C-BE32-E72D297353CC}">
              <c16:uniqueId val="{00000000-2F8D-4EBC-A57A-E10E925C81FC}"/>
            </c:ext>
          </c:extLst>
        </c:ser>
        <c:dLbls>
          <c:showLegendKey val="0"/>
          <c:showVal val="0"/>
          <c:showCatName val="0"/>
          <c:showSerName val="0"/>
          <c:showPercent val="0"/>
          <c:showBubbleSize val="0"/>
        </c:dLbls>
        <c:gapWidth val="180"/>
        <c:overlap val="-90"/>
        <c:axId val="-1614974960"/>
        <c:axId val="-161498312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16.7</c:v>
                </c:pt>
                <c:pt idx="1">
                  <c:v>8.6999999999999993</c:v>
                </c:pt>
                <c:pt idx="2">
                  <c:v>6.4</c:v>
                </c:pt>
                <c:pt idx="3">
                  <c:v>5.4</c:v>
                </c:pt>
                <c:pt idx="4">
                  <c:v>8.6999999999999993</c:v>
                </c:pt>
              </c:numCache>
            </c:numRef>
          </c:val>
          <c:smooth val="0"/>
          <c:extLst>
            <c:ext xmlns:c16="http://schemas.microsoft.com/office/drawing/2014/chart" uri="{C3380CC4-5D6E-409C-BE32-E72D297353CC}">
              <c16:uniqueId val="{00000001-2F8D-4EBC-A57A-E10E925C81FC}"/>
            </c:ext>
          </c:extLst>
        </c:ser>
        <c:dLbls>
          <c:showLegendKey val="0"/>
          <c:showVal val="0"/>
          <c:showCatName val="0"/>
          <c:showSerName val="0"/>
          <c:showPercent val="0"/>
          <c:showBubbleSize val="0"/>
        </c:dLbls>
        <c:marker val="1"/>
        <c:smooth val="0"/>
        <c:axId val="-1614974960"/>
        <c:axId val="-1614983120"/>
      </c:lineChart>
      <c:catAx>
        <c:axId val="-1614974960"/>
        <c:scaling>
          <c:orientation val="minMax"/>
        </c:scaling>
        <c:delete val="0"/>
        <c:axPos val="b"/>
        <c:numFmt formatCode="ge" sourceLinked="1"/>
        <c:majorTickMark val="none"/>
        <c:minorTickMark val="none"/>
        <c:tickLblPos val="none"/>
        <c:crossAx val="-1614983120"/>
        <c:crosses val="autoZero"/>
        <c:auto val="0"/>
        <c:lblAlgn val="ctr"/>
        <c:lblOffset val="100"/>
        <c:noMultiLvlLbl val="1"/>
      </c:catAx>
      <c:valAx>
        <c:axId val="-1614983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7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61.7</c:v>
                </c:pt>
                <c:pt idx="1">
                  <c:v>57.6</c:v>
                </c:pt>
                <c:pt idx="2">
                  <c:v>2170.6</c:v>
                </c:pt>
                <c:pt idx="3">
                  <c:v>1062.5999999999999</c:v>
                </c:pt>
                <c:pt idx="4">
                  <c:v>819.3</c:v>
                </c:pt>
              </c:numCache>
            </c:numRef>
          </c:val>
          <c:extLst>
            <c:ext xmlns:c16="http://schemas.microsoft.com/office/drawing/2014/chart" uri="{C3380CC4-5D6E-409C-BE32-E72D297353CC}">
              <c16:uniqueId val="{00000000-C0CE-4454-9B7B-C4219D657145}"/>
            </c:ext>
          </c:extLst>
        </c:ser>
        <c:dLbls>
          <c:showLegendKey val="0"/>
          <c:showVal val="0"/>
          <c:showCatName val="0"/>
          <c:showSerName val="0"/>
          <c:showPercent val="0"/>
          <c:showBubbleSize val="0"/>
        </c:dLbls>
        <c:gapWidth val="180"/>
        <c:overlap val="-90"/>
        <c:axId val="-1614986928"/>
        <c:axId val="-16149738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333.7</c:v>
                </c:pt>
                <c:pt idx="1">
                  <c:v>351.4</c:v>
                </c:pt>
                <c:pt idx="2">
                  <c:v>390.3</c:v>
                </c:pt>
                <c:pt idx="3">
                  <c:v>394.9</c:v>
                </c:pt>
                <c:pt idx="4">
                  <c:v>375</c:v>
                </c:pt>
              </c:numCache>
            </c:numRef>
          </c:val>
          <c:smooth val="0"/>
          <c:extLst>
            <c:ext xmlns:c16="http://schemas.microsoft.com/office/drawing/2014/chart" uri="{C3380CC4-5D6E-409C-BE32-E72D297353CC}">
              <c16:uniqueId val="{00000001-C0CE-4454-9B7B-C4219D657145}"/>
            </c:ext>
          </c:extLst>
        </c:ser>
        <c:dLbls>
          <c:showLegendKey val="0"/>
          <c:showVal val="0"/>
          <c:showCatName val="0"/>
          <c:showSerName val="0"/>
          <c:showPercent val="0"/>
          <c:showBubbleSize val="0"/>
        </c:dLbls>
        <c:marker val="1"/>
        <c:smooth val="0"/>
        <c:axId val="-1614986928"/>
        <c:axId val="-1614973872"/>
      </c:lineChart>
      <c:catAx>
        <c:axId val="-1614986928"/>
        <c:scaling>
          <c:orientation val="minMax"/>
        </c:scaling>
        <c:delete val="0"/>
        <c:axPos val="b"/>
        <c:numFmt formatCode="ge" sourceLinked="1"/>
        <c:majorTickMark val="none"/>
        <c:minorTickMark val="none"/>
        <c:tickLblPos val="none"/>
        <c:crossAx val="-1614973872"/>
        <c:crosses val="autoZero"/>
        <c:auto val="0"/>
        <c:lblAlgn val="ctr"/>
        <c:lblOffset val="100"/>
        <c:noMultiLvlLbl val="1"/>
      </c:catAx>
      <c:valAx>
        <c:axId val="-1614973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1498692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28B-4B8C-B957-0FEB5919A56A}"/>
            </c:ext>
          </c:extLst>
        </c:ser>
        <c:dLbls>
          <c:showLegendKey val="0"/>
          <c:showVal val="0"/>
          <c:showCatName val="0"/>
          <c:showSerName val="0"/>
          <c:showPercent val="0"/>
          <c:showBubbleSize val="0"/>
        </c:dLbls>
        <c:gapWidth val="180"/>
        <c:overlap val="-90"/>
        <c:axId val="-1614974416"/>
        <c:axId val="-161497876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8B-4B8C-B957-0FEB5919A56A}"/>
            </c:ext>
          </c:extLst>
        </c:ser>
        <c:dLbls>
          <c:showLegendKey val="0"/>
          <c:showVal val="0"/>
          <c:showCatName val="0"/>
          <c:showSerName val="0"/>
          <c:showPercent val="0"/>
          <c:showBubbleSize val="0"/>
        </c:dLbls>
        <c:marker val="1"/>
        <c:smooth val="0"/>
        <c:axId val="-1614974416"/>
        <c:axId val="-1614978768"/>
      </c:lineChart>
      <c:catAx>
        <c:axId val="-1614974416"/>
        <c:scaling>
          <c:orientation val="minMax"/>
        </c:scaling>
        <c:delete val="0"/>
        <c:axPos val="b"/>
        <c:numFmt formatCode="ge" sourceLinked="1"/>
        <c:majorTickMark val="none"/>
        <c:minorTickMark val="none"/>
        <c:tickLblPos val="none"/>
        <c:crossAx val="-1614978768"/>
        <c:crosses val="autoZero"/>
        <c:auto val="0"/>
        <c:lblAlgn val="ctr"/>
        <c:lblOffset val="100"/>
        <c:noMultiLvlLbl val="1"/>
      </c:catAx>
      <c:valAx>
        <c:axId val="-1614978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74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0</c:v>
                </c:pt>
                <c:pt idx="1">
                  <c:v>0</c:v>
                </c:pt>
                <c:pt idx="2">
                  <c:v>0</c:v>
                </c:pt>
                <c:pt idx="3">
                  <c:v>100</c:v>
                </c:pt>
                <c:pt idx="4">
                  <c:v>100</c:v>
                </c:pt>
              </c:numCache>
            </c:numRef>
          </c:val>
          <c:extLst>
            <c:ext xmlns:c16="http://schemas.microsoft.com/office/drawing/2014/chart" uri="{C3380CC4-5D6E-409C-BE32-E72D297353CC}">
              <c16:uniqueId val="{00000000-43C2-4390-9CA6-EE6E0DE045F3}"/>
            </c:ext>
          </c:extLst>
        </c:ser>
        <c:dLbls>
          <c:showLegendKey val="0"/>
          <c:showVal val="0"/>
          <c:showCatName val="0"/>
          <c:showSerName val="0"/>
          <c:showPercent val="0"/>
          <c:showBubbleSize val="0"/>
        </c:dLbls>
        <c:gapWidth val="180"/>
        <c:overlap val="-90"/>
        <c:axId val="-1614988016"/>
        <c:axId val="-161498257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58.4</c:v>
                </c:pt>
                <c:pt idx="1">
                  <c:v>80.599999999999994</c:v>
                </c:pt>
                <c:pt idx="2">
                  <c:v>85.6</c:v>
                </c:pt>
                <c:pt idx="3">
                  <c:v>92</c:v>
                </c:pt>
                <c:pt idx="4">
                  <c:v>94.7</c:v>
                </c:pt>
              </c:numCache>
            </c:numRef>
          </c:val>
          <c:smooth val="0"/>
          <c:extLst>
            <c:ext xmlns:c16="http://schemas.microsoft.com/office/drawing/2014/chart" uri="{C3380CC4-5D6E-409C-BE32-E72D297353CC}">
              <c16:uniqueId val="{00000001-43C2-4390-9CA6-EE6E0DE045F3}"/>
            </c:ext>
          </c:extLst>
        </c:ser>
        <c:dLbls>
          <c:showLegendKey val="0"/>
          <c:showVal val="0"/>
          <c:showCatName val="0"/>
          <c:showSerName val="0"/>
          <c:showPercent val="0"/>
          <c:showBubbleSize val="0"/>
        </c:dLbls>
        <c:marker val="1"/>
        <c:smooth val="0"/>
        <c:axId val="-1614988016"/>
        <c:axId val="-1614982576"/>
      </c:lineChart>
      <c:catAx>
        <c:axId val="-1614988016"/>
        <c:scaling>
          <c:orientation val="minMax"/>
        </c:scaling>
        <c:delete val="0"/>
        <c:axPos val="b"/>
        <c:numFmt formatCode="ge" sourceLinked="1"/>
        <c:majorTickMark val="none"/>
        <c:minorTickMark val="none"/>
        <c:tickLblPos val="none"/>
        <c:crossAx val="-1614982576"/>
        <c:crosses val="autoZero"/>
        <c:auto val="0"/>
        <c:lblAlgn val="ctr"/>
        <c:lblOffset val="100"/>
        <c:noMultiLvlLbl val="1"/>
      </c:catAx>
      <c:valAx>
        <c:axId val="-1614982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8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935-49AF-AFDF-BE8F3CF3F680}"/>
            </c:ext>
          </c:extLst>
        </c:ser>
        <c:dLbls>
          <c:showLegendKey val="0"/>
          <c:showVal val="0"/>
          <c:showCatName val="0"/>
          <c:showSerName val="0"/>
          <c:showPercent val="0"/>
          <c:showBubbleSize val="0"/>
        </c:dLbls>
        <c:gapWidth val="180"/>
        <c:overlap val="-90"/>
        <c:axId val="-1614982032"/>
        <c:axId val="-1614981488"/>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35-49AF-AFDF-BE8F3CF3F680}"/>
            </c:ext>
          </c:extLst>
        </c:ser>
        <c:dLbls>
          <c:showLegendKey val="0"/>
          <c:showVal val="0"/>
          <c:showCatName val="0"/>
          <c:showSerName val="0"/>
          <c:showPercent val="0"/>
          <c:showBubbleSize val="0"/>
        </c:dLbls>
        <c:marker val="1"/>
        <c:smooth val="0"/>
        <c:axId val="-1614982032"/>
        <c:axId val="-1614981488"/>
      </c:lineChart>
      <c:catAx>
        <c:axId val="-1614982032"/>
        <c:scaling>
          <c:orientation val="minMax"/>
        </c:scaling>
        <c:delete val="0"/>
        <c:axPos val="b"/>
        <c:numFmt formatCode="ge" sourceLinked="1"/>
        <c:majorTickMark val="none"/>
        <c:minorTickMark val="none"/>
        <c:tickLblPos val="none"/>
        <c:crossAx val="-1614981488"/>
        <c:crosses val="autoZero"/>
        <c:auto val="0"/>
        <c:lblAlgn val="ctr"/>
        <c:lblOffset val="100"/>
        <c:noMultiLvlLbl val="1"/>
      </c:catAx>
      <c:valAx>
        <c:axId val="-161498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82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5D-4290-B089-E207661C2129}"/>
            </c:ext>
          </c:extLst>
        </c:ser>
        <c:dLbls>
          <c:showLegendKey val="0"/>
          <c:showVal val="0"/>
          <c:showCatName val="0"/>
          <c:showSerName val="0"/>
          <c:showPercent val="0"/>
          <c:showBubbleSize val="0"/>
        </c:dLbls>
        <c:gapWidth val="180"/>
        <c:overlap val="-90"/>
        <c:axId val="-1614977680"/>
        <c:axId val="-161498040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5D-4290-B089-E207661C2129}"/>
            </c:ext>
          </c:extLst>
        </c:ser>
        <c:dLbls>
          <c:showLegendKey val="0"/>
          <c:showVal val="0"/>
          <c:showCatName val="0"/>
          <c:showSerName val="0"/>
          <c:showPercent val="0"/>
          <c:showBubbleSize val="0"/>
        </c:dLbls>
        <c:marker val="1"/>
        <c:smooth val="0"/>
        <c:axId val="-1614977680"/>
        <c:axId val="-1614980400"/>
      </c:lineChart>
      <c:catAx>
        <c:axId val="-1614977680"/>
        <c:scaling>
          <c:orientation val="minMax"/>
        </c:scaling>
        <c:delete val="0"/>
        <c:axPos val="b"/>
        <c:numFmt formatCode="ge" sourceLinked="1"/>
        <c:majorTickMark val="none"/>
        <c:minorTickMark val="none"/>
        <c:tickLblPos val="none"/>
        <c:crossAx val="-1614980400"/>
        <c:crosses val="autoZero"/>
        <c:auto val="0"/>
        <c:lblAlgn val="ctr"/>
        <c:lblOffset val="100"/>
        <c:noMultiLvlLbl val="1"/>
      </c:catAx>
      <c:valAx>
        <c:axId val="-1614980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77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55C-4696-BBC2-1F90B69B41D9}"/>
            </c:ext>
          </c:extLst>
        </c:ser>
        <c:dLbls>
          <c:showLegendKey val="0"/>
          <c:showVal val="0"/>
          <c:showCatName val="0"/>
          <c:showSerName val="0"/>
          <c:showPercent val="0"/>
          <c:showBubbleSize val="0"/>
        </c:dLbls>
        <c:gapWidth val="180"/>
        <c:overlap val="-90"/>
        <c:axId val="-1614987472"/>
        <c:axId val="-161498910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5C-4696-BBC2-1F90B69B41D9}"/>
            </c:ext>
          </c:extLst>
        </c:ser>
        <c:dLbls>
          <c:showLegendKey val="0"/>
          <c:showVal val="0"/>
          <c:showCatName val="0"/>
          <c:showSerName val="0"/>
          <c:showPercent val="0"/>
          <c:showBubbleSize val="0"/>
        </c:dLbls>
        <c:marker val="1"/>
        <c:smooth val="0"/>
        <c:axId val="-1614987472"/>
        <c:axId val="-1614989104"/>
      </c:lineChart>
      <c:catAx>
        <c:axId val="-1614987472"/>
        <c:scaling>
          <c:orientation val="minMax"/>
        </c:scaling>
        <c:delete val="0"/>
        <c:axPos val="b"/>
        <c:numFmt formatCode="ge" sourceLinked="1"/>
        <c:majorTickMark val="none"/>
        <c:minorTickMark val="none"/>
        <c:tickLblPos val="none"/>
        <c:crossAx val="-1614989104"/>
        <c:crosses val="autoZero"/>
        <c:auto val="0"/>
        <c:lblAlgn val="ctr"/>
        <c:lblOffset val="100"/>
        <c:noMultiLvlLbl val="1"/>
      </c:catAx>
      <c:valAx>
        <c:axId val="-161498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87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086-4BF9-B173-791DBC191BAD}"/>
            </c:ext>
          </c:extLst>
        </c:ser>
        <c:dLbls>
          <c:showLegendKey val="0"/>
          <c:showVal val="0"/>
          <c:showCatName val="0"/>
          <c:showSerName val="0"/>
          <c:showPercent val="0"/>
          <c:showBubbleSize val="0"/>
        </c:dLbls>
        <c:gapWidth val="180"/>
        <c:overlap val="-90"/>
        <c:axId val="-1614988560"/>
        <c:axId val="-161498094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86-4BF9-B173-791DBC191BAD}"/>
            </c:ext>
          </c:extLst>
        </c:ser>
        <c:dLbls>
          <c:showLegendKey val="0"/>
          <c:showVal val="0"/>
          <c:showCatName val="0"/>
          <c:showSerName val="0"/>
          <c:showPercent val="0"/>
          <c:showBubbleSize val="0"/>
        </c:dLbls>
        <c:marker val="1"/>
        <c:smooth val="0"/>
        <c:axId val="-1614988560"/>
        <c:axId val="-1614980944"/>
      </c:lineChart>
      <c:catAx>
        <c:axId val="-1614988560"/>
        <c:scaling>
          <c:orientation val="minMax"/>
        </c:scaling>
        <c:delete val="0"/>
        <c:axPos val="b"/>
        <c:numFmt formatCode="ge" sourceLinked="1"/>
        <c:majorTickMark val="none"/>
        <c:minorTickMark val="none"/>
        <c:tickLblPos val="none"/>
        <c:crossAx val="-1614980944"/>
        <c:crosses val="autoZero"/>
        <c:auto val="0"/>
        <c:lblAlgn val="ctr"/>
        <c:lblOffset val="100"/>
        <c:noMultiLvlLbl val="1"/>
      </c:catAx>
      <c:valAx>
        <c:axId val="-1614980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885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134.9</c:v>
                </c:pt>
                <c:pt idx="1">
                  <c:v>222.5</c:v>
                </c:pt>
                <c:pt idx="2">
                  <c:v>89.1</c:v>
                </c:pt>
                <c:pt idx="3">
                  <c:v>290.2</c:v>
                </c:pt>
                <c:pt idx="4">
                  <c:v>305.3</c:v>
                </c:pt>
              </c:numCache>
            </c:numRef>
          </c:val>
          <c:extLst>
            <c:ext xmlns:c16="http://schemas.microsoft.com/office/drawing/2014/chart" uri="{C3380CC4-5D6E-409C-BE32-E72D297353CC}">
              <c16:uniqueId val="{00000000-EB44-44CC-8D5A-D485E4474D63}"/>
            </c:ext>
          </c:extLst>
        </c:ser>
        <c:dLbls>
          <c:showLegendKey val="0"/>
          <c:showVal val="0"/>
          <c:showCatName val="0"/>
          <c:showSerName val="0"/>
          <c:showPercent val="0"/>
          <c:showBubbleSize val="0"/>
        </c:dLbls>
        <c:gapWidth val="180"/>
        <c:overlap val="-90"/>
        <c:axId val="-1618241520"/>
        <c:axId val="-161823064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c:ext xmlns:c16="http://schemas.microsoft.com/office/drawing/2014/chart" uri="{C3380CC4-5D6E-409C-BE32-E72D297353CC}">
              <c16:uniqueId val="{00000001-EB44-44CC-8D5A-D485E4474D63}"/>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B44-44CC-8D5A-D485E4474D63}"/>
            </c:ext>
          </c:extLst>
        </c:ser>
        <c:dLbls>
          <c:showLegendKey val="0"/>
          <c:showVal val="0"/>
          <c:showCatName val="0"/>
          <c:showSerName val="0"/>
          <c:showPercent val="0"/>
          <c:showBubbleSize val="0"/>
        </c:dLbls>
        <c:marker val="1"/>
        <c:smooth val="0"/>
        <c:axId val="-1618241520"/>
        <c:axId val="-1618230640"/>
      </c:lineChart>
      <c:catAx>
        <c:axId val="-1618241520"/>
        <c:scaling>
          <c:orientation val="minMax"/>
        </c:scaling>
        <c:delete val="0"/>
        <c:axPos val="b"/>
        <c:numFmt formatCode="ge" sourceLinked="1"/>
        <c:majorTickMark val="none"/>
        <c:minorTickMark val="none"/>
        <c:tickLblPos val="none"/>
        <c:crossAx val="-1618230640"/>
        <c:crosses val="autoZero"/>
        <c:auto val="0"/>
        <c:lblAlgn val="ctr"/>
        <c:lblOffset val="100"/>
        <c:noMultiLvlLbl val="1"/>
      </c:catAx>
      <c:valAx>
        <c:axId val="-1618230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415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431-4600-BB11-83148FEBDC32}"/>
            </c:ext>
          </c:extLst>
        </c:ser>
        <c:dLbls>
          <c:showLegendKey val="0"/>
          <c:showVal val="0"/>
          <c:showCatName val="0"/>
          <c:showSerName val="0"/>
          <c:showPercent val="0"/>
          <c:showBubbleSize val="0"/>
        </c:dLbls>
        <c:gapWidth val="180"/>
        <c:overlap val="-90"/>
        <c:axId val="-1614984208"/>
        <c:axId val="-161497985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1-4600-BB11-83148FEBDC32}"/>
            </c:ext>
          </c:extLst>
        </c:ser>
        <c:dLbls>
          <c:showLegendKey val="0"/>
          <c:showVal val="0"/>
          <c:showCatName val="0"/>
          <c:showSerName val="0"/>
          <c:showPercent val="0"/>
          <c:showBubbleSize val="0"/>
        </c:dLbls>
        <c:marker val="1"/>
        <c:smooth val="0"/>
        <c:axId val="-1614984208"/>
        <c:axId val="-1614979856"/>
      </c:lineChart>
      <c:catAx>
        <c:axId val="-1614984208"/>
        <c:scaling>
          <c:orientation val="minMax"/>
        </c:scaling>
        <c:delete val="0"/>
        <c:axPos val="b"/>
        <c:numFmt formatCode="ge" sourceLinked="1"/>
        <c:majorTickMark val="none"/>
        <c:minorTickMark val="none"/>
        <c:tickLblPos val="none"/>
        <c:crossAx val="-1614979856"/>
        <c:crosses val="autoZero"/>
        <c:auto val="0"/>
        <c:lblAlgn val="ctr"/>
        <c:lblOffset val="100"/>
        <c:noMultiLvlLbl val="1"/>
      </c:catAx>
      <c:valAx>
        <c:axId val="-1614979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84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20-4DD6-A737-5FBBB659B5D4}"/>
            </c:ext>
          </c:extLst>
        </c:ser>
        <c:dLbls>
          <c:showLegendKey val="0"/>
          <c:showVal val="0"/>
          <c:showCatName val="0"/>
          <c:showSerName val="0"/>
          <c:showPercent val="0"/>
          <c:showBubbleSize val="0"/>
        </c:dLbls>
        <c:gapWidth val="180"/>
        <c:overlap val="-90"/>
        <c:axId val="-1614986384"/>
        <c:axId val="-1614979312"/>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20-4DD6-A737-5FBBB659B5D4}"/>
            </c:ext>
          </c:extLst>
        </c:ser>
        <c:dLbls>
          <c:showLegendKey val="0"/>
          <c:showVal val="0"/>
          <c:showCatName val="0"/>
          <c:showSerName val="0"/>
          <c:showPercent val="0"/>
          <c:showBubbleSize val="0"/>
        </c:dLbls>
        <c:marker val="1"/>
        <c:smooth val="0"/>
        <c:axId val="-1614986384"/>
        <c:axId val="-1614979312"/>
      </c:lineChart>
      <c:catAx>
        <c:axId val="-1614986384"/>
        <c:scaling>
          <c:orientation val="minMax"/>
        </c:scaling>
        <c:delete val="0"/>
        <c:axPos val="b"/>
        <c:numFmt formatCode="ge" sourceLinked="1"/>
        <c:majorTickMark val="none"/>
        <c:minorTickMark val="none"/>
        <c:tickLblPos val="none"/>
        <c:crossAx val="-1614979312"/>
        <c:crosses val="autoZero"/>
        <c:auto val="0"/>
        <c:lblAlgn val="ctr"/>
        <c:lblOffset val="100"/>
        <c:noMultiLvlLbl val="1"/>
      </c:catAx>
      <c:valAx>
        <c:axId val="-16149793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863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C5-46DD-83A1-8F0420DB4C28}"/>
            </c:ext>
          </c:extLst>
        </c:ser>
        <c:dLbls>
          <c:showLegendKey val="0"/>
          <c:showVal val="0"/>
          <c:showCatName val="0"/>
          <c:showSerName val="0"/>
          <c:showPercent val="0"/>
          <c:showBubbleSize val="0"/>
        </c:dLbls>
        <c:gapWidth val="180"/>
        <c:overlap val="-90"/>
        <c:axId val="-1614978224"/>
        <c:axId val="-161498366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C5-46DD-83A1-8F0420DB4C28}"/>
            </c:ext>
          </c:extLst>
        </c:ser>
        <c:dLbls>
          <c:showLegendKey val="0"/>
          <c:showVal val="0"/>
          <c:showCatName val="0"/>
          <c:showSerName val="0"/>
          <c:showPercent val="0"/>
          <c:showBubbleSize val="0"/>
        </c:dLbls>
        <c:marker val="1"/>
        <c:smooth val="0"/>
        <c:axId val="-1614978224"/>
        <c:axId val="-1614983664"/>
      </c:lineChart>
      <c:catAx>
        <c:axId val="-1614978224"/>
        <c:scaling>
          <c:orientation val="minMax"/>
        </c:scaling>
        <c:delete val="0"/>
        <c:axPos val="b"/>
        <c:numFmt formatCode="ge" sourceLinked="1"/>
        <c:majorTickMark val="none"/>
        <c:minorTickMark val="none"/>
        <c:tickLblPos val="none"/>
        <c:crossAx val="-1614983664"/>
        <c:crosses val="autoZero"/>
        <c:auto val="0"/>
        <c:lblAlgn val="ctr"/>
        <c:lblOffset val="100"/>
        <c:noMultiLvlLbl val="1"/>
      </c:catAx>
      <c:valAx>
        <c:axId val="-1614983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78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0CC-4415-B6FA-6096EDA46AEE}"/>
            </c:ext>
          </c:extLst>
        </c:ser>
        <c:dLbls>
          <c:showLegendKey val="0"/>
          <c:showVal val="0"/>
          <c:showCatName val="0"/>
          <c:showSerName val="0"/>
          <c:showPercent val="0"/>
          <c:showBubbleSize val="0"/>
        </c:dLbls>
        <c:gapWidth val="180"/>
        <c:overlap val="-90"/>
        <c:axId val="-1614985840"/>
        <c:axId val="-1614985296"/>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CC-4415-B6FA-6096EDA46AEE}"/>
            </c:ext>
          </c:extLst>
        </c:ser>
        <c:dLbls>
          <c:showLegendKey val="0"/>
          <c:showVal val="0"/>
          <c:showCatName val="0"/>
          <c:showSerName val="0"/>
          <c:showPercent val="0"/>
          <c:showBubbleSize val="0"/>
        </c:dLbls>
        <c:marker val="1"/>
        <c:smooth val="0"/>
        <c:axId val="-1614985840"/>
        <c:axId val="-1614985296"/>
      </c:lineChart>
      <c:catAx>
        <c:axId val="-1614985840"/>
        <c:scaling>
          <c:orientation val="minMax"/>
        </c:scaling>
        <c:delete val="0"/>
        <c:axPos val="b"/>
        <c:numFmt formatCode="ge" sourceLinked="1"/>
        <c:majorTickMark val="none"/>
        <c:minorTickMark val="none"/>
        <c:tickLblPos val="none"/>
        <c:crossAx val="-1614985296"/>
        <c:crosses val="autoZero"/>
        <c:auto val="0"/>
        <c:lblAlgn val="ctr"/>
        <c:lblOffset val="100"/>
        <c:noMultiLvlLbl val="1"/>
      </c:catAx>
      <c:valAx>
        <c:axId val="-1614985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85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D22-4F80-970F-777C4585DED5}"/>
            </c:ext>
          </c:extLst>
        </c:ser>
        <c:dLbls>
          <c:showLegendKey val="0"/>
          <c:showVal val="0"/>
          <c:showCatName val="0"/>
          <c:showSerName val="0"/>
          <c:showPercent val="0"/>
          <c:showBubbleSize val="0"/>
        </c:dLbls>
        <c:gapWidth val="180"/>
        <c:overlap val="-90"/>
        <c:axId val="-1614977136"/>
        <c:axId val="-161497604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22-4F80-970F-777C4585DED5}"/>
            </c:ext>
          </c:extLst>
        </c:ser>
        <c:dLbls>
          <c:showLegendKey val="0"/>
          <c:showVal val="0"/>
          <c:showCatName val="0"/>
          <c:showSerName val="0"/>
          <c:showPercent val="0"/>
          <c:showBubbleSize val="0"/>
        </c:dLbls>
        <c:marker val="1"/>
        <c:smooth val="0"/>
        <c:axId val="-1614977136"/>
        <c:axId val="-1614976048"/>
      </c:lineChart>
      <c:catAx>
        <c:axId val="-1614977136"/>
        <c:scaling>
          <c:orientation val="minMax"/>
        </c:scaling>
        <c:delete val="0"/>
        <c:axPos val="b"/>
        <c:numFmt formatCode="ge" sourceLinked="1"/>
        <c:majorTickMark val="none"/>
        <c:minorTickMark val="none"/>
        <c:tickLblPos val="none"/>
        <c:crossAx val="-1614976048"/>
        <c:crosses val="autoZero"/>
        <c:auto val="0"/>
        <c:lblAlgn val="ctr"/>
        <c:lblOffset val="100"/>
        <c:noMultiLvlLbl val="1"/>
      </c:catAx>
      <c:valAx>
        <c:axId val="-161497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7713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7BF-44BB-A3D7-8A0053477C2C}"/>
            </c:ext>
          </c:extLst>
        </c:ser>
        <c:dLbls>
          <c:showLegendKey val="0"/>
          <c:showVal val="0"/>
          <c:showCatName val="0"/>
          <c:showSerName val="0"/>
          <c:showPercent val="0"/>
          <c:showBubbleSize val="0"/>
        </c:dLbls>
        <c:gapWidth val="180"/>
        <c:overlap val="-90"/>
        <c:axId val="-1614976592"/>
        <c:axId val="-1614975504"/>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BF-44BB-A3D7-8A0053477C2C}"/>
            </c:ext>
          </c:extLst>
        </c:ser>
        <c:dLbls>
          <c:showLegendKey val="0"/>
          <c:showVal val="0"/>
          <c:showCatName val="0"/>
          <c:showSerName val="0"/>
          <c:showPercent val="0"/>
          <c:showBubbleSize val="0"/>
        </c:dLbls>
        <c:marker val="1"/>
        <c:smooth val="0"/>
        <c:axId val="-1614976592"/>
        <c:axId val="-1614975504"/>
      </c:lineChart>
      <c:catAx>
        <c:axId val="-1614976592"/>
        <c:scaling>
          <c:orientation val="minMax"/>
        </c:scaling>
        <c:delete val="0"/>
        <c:axPos val="b"/>
        <c:numFmt formatCode="ge" sourceLinked="1"/>
        <c:majorTickMark val="none"/>
        <c:minorTickMark val="none"/>
        <c:tickLblPos val="none"/>
        <c:crossAx val="-1614975504"/>
        <c:crosses val="autoZero"/>
        <c:auto val="0"/>
        <c:lblAlgn val="ctr"/>
        <c:lblOffset val="100"/>
        <c:noMultiLvlLbl val="1"/>
      </c:catAx>
      <c:valAx>
        <c:axId val="-1614975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7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18E4-45AB-BDDE-E58285379DFB}"/>
            </c:ext>
          </c:extLst>
        </c:ser>
        <c:dLbls>
          <c:showLegendKey val="0"/>
          <c:showVal val="0"/>
          <c:showCatName val="0"/>
          <c:showSerName val="0"/>
          <c:showPercent val="0"/>
          <c:showBubbleSize val="0"/>
        </c:dLbls>
        <c:gapWidth val="180"/>
        <c:overlap val="-90"/>
        <c:axId val="-1614984752"/>
        <c:axId val="-16140534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8E4-45AB-BDDE-E58285379DFB}"/>
            </c:ext>
          </c:extLst>
        </c:ser>
        <c:dLbls>
          <c:showLegendKey val="0"/>
          <c:showVal val="0"/>
          <c:showCatName val="0"/>
          <c:showSerName val="0"/>
          <c:showPercent val="0"/>
          <c:showBubbleSize val="0"/>
        </c:dLbls>
        <c:marker val="1"/>
        <c:smooth val="0"/>
        <c:axId val="-1614984752"/>
        <c:axId val="-1614053488"/>
      </c:lineChart>
      <c:catAx>
        <c:axId val="-1614984752"/>
        <c:scaling>
          <c:orientation val="minMax"/>
        </c:scaling>
        <c:delete val="0"/>
        <c:axPos val="b"/>
        <c:numFmt formatCode="ge" sourceLinked="1"/>
        <c:majorTickMark val="none"/>
        <c:minorTickMark val="none"/>
        <c:tickLblPos val="none"/>
        <c:crossAx val="-1614053488"/>
        <c:crosses val="autoZero"/>
        <c:auto val="0"/>
        <c:lblAlgn val="ctr"/>
        <c:lblOffset val="100"/>
        <c:noMultiLvlLbl val="1"/>
      </c:catAx>
      <c:valAx>
        <c:axId val="-161405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98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6-4E4C-84D7-180BC8734EF8}"/>
            </c:ext>
          </c:extLst>
        </c:ser>
        <c:dLbls>
          <c:showLegendKey val="0"/>
          <c:showVal val="0"/>
          <c:showCatName val="0"/>
          <c:showSerName val="0"/>
          <c:showPercent val="0"/>
          <c:showBubbleSize val="0"/>
        </c:dLbls>
        <c:gapWidth val="180"/>
        <c:overlap val="-90"/>
        <c:axId val="-1614054576"/>
        <c:axId val="-161405620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6-4E4C-84D7-180BC8734EF8}"/>
            </c:ext>
          </c:extLst>
        </c:ser>
        <c:dLbls>
          <c:showLegendKey val="0"/>
          <c:showVal val="0"/>
          <c:showCatName val="0"/>
          <c:showSerName val="0"/>
          <c:showPercent val="0"/>
          <c:showBubbleSize val="0"/>
        </c:dLbls>
        <c:marker val="1"/>
        <c:smooth val="0"/>
        <c:axId val="-1614054576"/>
        <c:axId val="-1614056208"/>
      </c:lineChart>
      <c:catAx>
        <c:axId val="-1614054576"/>
        <c:scaling>
          <c:orientation val="minMax"/>
        </c:scaling>
        <c:delete val="0"/>
        <c:axPos val="b"/>
        <c:numFmt formatCode="ge" sourceLinked="1"/>
        <c:majorTickMark val="none"/>
        <c:minorTickMark val="none"/>
        <c:tickLblPos val="none"/>
        <c:crossAx val="-1614056208"/>
        <c:crosses val="autoZero"/>
        <c:auto val="0"/>
        <c:lblAlgn val="ctr"/>
        <c:lblOffset val="100"/>
        <c:noMultiLvlLbl val="1"/>
      </c:catAx>
      <c:valAx>
        <c:axId val="-161405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054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DBB-4971-B6D2-01D4C74572E5}"/>
            </c:ext>
          </c:extLst>
        </c:ser>
        <c:dLbls>
          <c:showLegendKey val="0"/>
          <c:showVal val="0"/>
          <c:showCatName val="0"/>
          <c:showSerName val="0"/>
          <c:showPercent val="0"/>
          <c:showBubbleSize val="0"/>
        </c:dLbls>
        <c:gapWidth val="180"/>
        <c:overlap val="-90"/>
        <c:axId val="-1614052400"/>
        <c:axId val="-1614049680"/>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BB-4971-B6D2-01D4C74572E5}"/>
            </c:ext>
          </c:extLst>
        </c:ser>
        <c:dLbls>
          <c:showLegendKey val="0"/>
          <c:showVal val="0"/>
          <c:showCatName val="0"/>
          <c:showSerName val="0"/>
          <c:showPercent val="0"/>
          <c:showBubbleSize val="0"/>
        </c:dLbls>
        <c:marker val="1"/>
        <c:smooth val="0"/>
        <c:axId val="-1614052400"/>
        <c:axId val="-1614049680"/>
      </c:lineChart>
      <c:catAx>
        <c:axId val="-1614052400"/>
        <c:scaling>
          <c:orientation val="minMax"/>
        </c:scaling>
        <c:delete val="0"/>
        <c:axPos val="b"/>
        <c:numFmt formatCode="ge" sourceLinked="1"/>
        <c:majorTickMark val="none"/>
        <c:minorTickMark val="none"/>
        <c:tickLblPos val="none"/>
        <c:crossAx val="-1614049680"/>
        <c:crosses val="autoZero"/>
        <c:auto val="0"/>
        <c:lblAlgn val="ctr"/>
        <c:lblOffset val="100"/>
        <c:noMultiLvlLbl val="1"/>
      </c:catAx>
      <c:valAx>
        <c:axId val="-161404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0524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B6-48B6-AE7D-1097F42C2D65}"/>
            </c:ext>
          </c:extLst>
        </c:ser>
        <c:dLbls>
          <c:showLegendKey val="0"/>
          <c:showVal val="0"/>
          <c:showCatName val="0"/>
          <c:showSerName val="0"/>
          <c:showPercent val="0"/>
          <c:showBubbleSize val="0"/>
        </c:dLbls>
        <c:gapWidth val="180"/>
        <c:overlap val="-90"/>
        <c:axId val="-1614052944"/>
        <c:axId val="-1614055120"/>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B6-48B6-AE7D-1097F42C2D65}"/>
            </c:ext>
          </c:extLst>
        </c:ser>
        <c:dLbls>
          <c:showLegendKey val="0"/>
          <c:showVal val="0"/>
          <c:showCatName val="0"/>
          <c:showSerName val="0"/>
          <c:showPercent val="0"/>
          <c:showBubbleSize val="0"/>
        </c:dLbls>
        <c:marker val="1"/>
        <c:smooth val="0"/>
        <c:axId val="-1614052944"/>
        <c:axId val="-1614055120"/>
      </c:lineChart>
      <c:catAx>
        <c:axId val="-1614052944"/>
        <c:scaling>
          <c:orientation val="minMax"/>
        </c:scaling>
        <c:delete val="0"/>
        <c:axPos val="b"/>
        <c:numFmt formatCode="ge" sourceLinked="1"/>
        <c:majorTickMark val="none"/>
        <c:minorTickMark val="none"/>
        <c:tickLblPos val="none"/>
        <c:crossAx val="-1614055120"/>
        <c:crosses val="autoZero"/>
        <c:auto val="0"/>
        <c:lblAlgn val="ctr"/>
        <c:lblOffset val="100"/>
        <c:noMultiLvlLbl val="1"/>
      </c:catAx>
      <c:valAx>
        <c:axId val="-16140551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05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83A-4E89-9624-53AFBFD80785}"/>
            </c:ext>
          </c:extLst>
        </c:ser>
        <c:dLbls>
          <c:showLegendKey val="0"/>
          <c:showVal val="0"/>
          <c:showCatName val="0"/>
          <c:showSerName val="0"/>
          <c:showPercent val="0"/>
          <c:showBubbleSize val="0"/>
        </c:dLbls>
        <c:gapWidth val="180"/>
        <c:overlap val="-90"/>
        <c:axId val="-1618240432"/>
        <c:axId val="-1618232816"/>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3A-4E89-9624-53AFBFD80785}"/>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283A-4E89-9624-53AFBFD80785}"/>
            </c:ext>
          </c:extLst>
        </c:ser>
        <c:dLbls>
          <c:showLegendKey val="0"/>
          <c:showVal val="0"/>
          <c:showCatName val="0"/>
          <c:showSerName val="0"/>
          <c:showPercent val="0"/>
          <c:showBubbleSize val="0"/>
        </c:dLbls>
        <c:marker val="1"/>
        <c:smooth val="0"/>
        <c:axId val="-1618240432"/>
        <c:axId val="-1618232816"/>
      </c:lineChart>
      <c:catAx>
        <c:axId val="-1618240432"/>
        <c:scaling>
          <c:orientation val="minMax"/>
        </c:scaling>
        <c:delete val="0"/>
        <c:axPos val="b"/>
        <c:numFmt formatCode="ge" sourceLinked="1"/>
        <c:majorTickMark val="none"/>
        <c:minorTickMark val="none"/>
        <c:tickLblPos val="none"/>
        <c:crossAx val="-1618232816"/>
        <c:crosses val="autoZero"/>
        <c:auto val="0"/>
        <c:lblAlgn val="ctr"/>
        <c:lblOffset val="100"/>
        <c:noMultiLvlLbl val="1"/>
      </c:catAx>
      <c:valAx>
        <c:axId val="-1618232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40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D67-448F-81BF-95232013E4F9}"/>
            </c:ext>
          </c:extLst>
        </c:ser>
        <c:dLbls>
          <c:showLegendKey val="0"/>
          <c:showVal val="0"/>
          <c:showCatName val="0"/>
          <c:showSerName val="0"/>
          <c:showPercent val="0"/>
          <c:showBubbleSize val="0"/>
        </c:dLbls>
        <c:gapWidth val="180"/>
        <c:overlap val="-90"/>
        <c:axId val="-1614051856"/>
        <c:axId val="-161406001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67-448F-81BF-95232013E4F9}"/>
            </c:ext>
          </c:extLst>
        </c:ser>
        <c:dLbls>
          <c:showLegendKey val="0"/>
          <c:showVal val="0"/>
          <c:showCatName val="0"/>
          <c:showSerName val="0"/>
          <c:showPercent val="0"/>
          <c:showBubbleSize val="0"/>
        </c:dLbls>
        <c:marker val="1"/>
        <c:smooth val="0"/>
        <c:axId val="-1614051856"/>
        <c:axId val="-1614060016"/>
      </c:lineChart>
      <c:catAx>
        <c:axId val="-1614051856"/>
        <c:scaling>
          <c:orientation val="minMax"/>
        </c:scaling>
        <c:delete val="0"/>
        <c:axPos val="b"/>
        <c:numFmt formatCode="ge" sourceLinked="1"/>
        <c:majorTickMark val="none"/>
        <c:minorTickMark val="none"/>
        <c:tickLblPos val="none"/>
        <c:crossAx val="-1614060016"/>
        <c:crosses val="autoZero"/>
        <c:auto val="0"/>
        <c:lblAlgn val="ctr"/>
        <c:lblOffset val="100"/>
        <c:noMultiLvlLbl val="1"/>
      </c:catAx>
      <c:valAx>
        <c:axId val="-1614060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40518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7816.2</c:v>
                </c:pt>
                <c:pt idx="1">
                  <c:v>4989.3999999999996</c:v>
                </c:pt>
                <c:pt idx="2">
                  <c:v>12207.5</c:v>
                </c:pt>
                <c:pt idx="3">
                  <c:v>15490.4</c:v>
                </c:pt>
                <c:pt idx="4">
                  <c:v>17724.5</c:v>
                </c:pt>
              </c:numCache>
            </c:numRef>
          </c:val>
          <c:extLst>
            <c:ext xmlns:c16="http://schemas.microsoft.com/office/drawing/2014/chart" uri="{C3380CC4-5D6E-409C-BE32-E72D297353CC}">
              <c16:uniqueId val="{00000000-3182-4055-A869-9E95CE9EE75D}"/>
            </c:ext>
          </c:extLst>
        </c:ser>
        <c:dLbls>
          <c:showLegendKey val="0"/>
          <c:showVal val="0"/>
          <c:showCatName val="0"/>
          <c:showSerName val="0"/>
          <c:showPercent val="0"/>
          <c:showBubbleSize val="0"/>
        </c:dLbls>
        <c:gapWidth val="180"/>
        <c:overlap val="-90"/>
        <c:axId val="-1618229552"/>
        <c:axId val="-161824097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c:ext xmlns:c16="http://schemas.microsoft.com/office/drawing/2014/chart" uri="{C3380CC4-5D6E-409C-BE32-E72D297353CC}">
              <c16:uniqueId val="{00000001-3182-4055-A869-9E95CE9EE75D}"/>
            </c:ext>
          </c:extLst>
        </c:ser>
        <c:dLbls>
          <c:showLegendKey val="0"/>
          <c:showVal val="0"/>
          <c:showCatName val="0"/>
          <c:showSerName val="0"/>
          <c:showPercent val="0"/>
          <c:showBubbleSize val="0"/>
        </c:dLbls>
        <c:marker val="1"/>
        <c:smooth val="0"/>
        <c:axId val="-1618229552"/>
        <c:axId val="-1618240976"/>
      </c:lineChart>
      <c:catAx>
        <c:axId val="-1618229552"/>
        <c:scaling>
          <c:orientation val="minMax"/>
        </c:scaling>
        <c:delete val="0"/>
        <c:axPos val="b"/>
        <c:numFmt formatCode="ge" sourceLinked="1"/>
        <c:majorTickMark val="none"/>
        <c:minorTickMark val="none"/>
        <c:tickLblPos val="none"/>
        <c:crossAx val="-1618240976"/>
        <c:crosses val="autoZero"/>
        <c:auto val="0"/>
        <c:lblAlgn val="ctr"/>
        <c:lblOffset val="100"/>
        <c:noMultiLvlLbl val="1"/>
      </c:catAx>
      <c:valAx>
        <c:axId val="-16182409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29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7291</c:v>
                </c:pt>
                <c:pt idx="1">
                  <c:v>16499</c:v>
                </c:pt>
                <c:pt idx="2">
                  <c:v>-2340</c:v>
                </c:pt>
                <c:pt idx="3">
                  <c:v>29090</c:v>
                </c:pt>
                <c:pt idx="4">
                  <c:v>36417</c:v>
                </c:pt>
              </c:numCache>
            </c:numRef>
          </c:val>
          <c:extLst>
            <c:ext xmlns:c16="http://schemas.microsoft.com/office/drawing/2014/chart" uri="{C3380CC4-5D6E-409C-BE32-E72D297353CC}">
              <c16:uniqueId val="{00000000-C26E-4781-AA2A-D26092C2B746}"/>
            </c:ext>
          </c:extLst>
        </c:ser>
        <c:dLbls>
          <c:showLegendKey val="0"/>
          <c:showVal val="0"/>
          <c:showCatName val="0"/>
          <c:showSerName val="0"/>
          <c:showPercent val="0"/>
          <c:showBubbleSize val="0"/>
        </c:dLbls>
        <c:gapWidth val="180"/>
        <c:overlap val="-90"/>
        <c:axId val="-1618238256"/>
        <c:axId val="-1618229008"/>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c:ext xmlns:c16="http://schemas.microsoft.com/office/drawing/2014/chart" uri="{C3380CC4-5D6E-409C-BE32-E72D297353CC}">
              <c16:uniqueId val="{00000001-C26E-4781-AA2A-D26092C2B746}"/>
            </c:ext>
          </c:extLst>
        </c:ser>
        <c:dLbls>
          <c:showLegendKey val="0"/>
          <c:showVal val="0"/>
          <c:showCatName val="0"/>
          <c:showSerName val="0"/>
          <c:showPercent val="0"/>
          <c:showBubbleSize val="0"/>
        </c:dLbls>
        <c:marker val="1"/>
        <c:smooth val="0"/>
        <c:axId val="-1618238256"/>
        <c:axId val="-1618229008"/>
      </c:lineChart>
      <c:catAx>
        <c:axId val="-1618238256"/>
        <c:scaling>
          <c:orientation val="minMax"/>
        </c:scaling>
        <c:delete val="0"/>
        <c:axPos val="b"/>
        <c:numFmt formatCode="ge" sourceLinked="1"/>
        <c:majorTickMark val="none"/>
        <c:minorTickMark val="none"/>
        <c:tickLblPos val="none"/>
        <c:crossAx val="-1618229008"/>
        <c:crosses val="autoZero"/>
        <c:auto val="0"/>
        <c:lblAlgn val="ctr"/>
        <c:lblOffset val="100"/>
        <c:noMultiLvlLbl val="1"/>
      </c:catAx>
      <c:valAx>
        <c:axId val="-161822900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3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76.900000000000006</c:v>
                </c:pt>
                <c:pt idx="1">
                  <c:v>82.1</c:v>
                </c:pt>
                <c:pt idx="2">
                  <c:v>36.4</c:v>
                </c:pt>
                <c:pt idx="3">
                  <c:v>53.5</c:v>
                </c:pt>
                <c:pt idx="4">
                  <c:v>64.8</c:v>
                </c:pt>
              </c:numCache>
            </c:numRef>
          </c:val>
          <c:extLst>
            <c:ext xmlns:c16="http://schemas.microsoft.com/office/drawing/2014/chart" uri="{C3380CC4-5D6E-409C-BE32-E72D297353CC}">
              <c16:uniqueId val="{00000000-626F-4B90-A2AB-C2012D91D736}"/>
            </c:ext>
          </c:extLst>
        </c:ser>
        <c:dLbls>
          <c:showLegendKey val="0"/>
          <c:showVal val="0"/>
          <c:showCatName val="0"/>
          <c:showSerName val="0"/>
          <c:showPercent val="0"/>
          <c:showBubbleSize val="0"/>
        </c:dLbls>
        <c:gapWidth val="180"/>
        <c:overlap val="-90"/>
        <c:axId val="-1618242064"/>
        <c:axId val="-1618237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c:ext xmlns:c16="http://schemas.microsoft.com/office/drawing/2014/chart" uri="{C3380CC4-5D6E-409C-BE32-E72D297353CC}">
              <c16:uniqueId val="{00000001-626F-4B90-A2AB-C2012D91D736}"/>
            </c:ext>
          </c:extLst>
        </c:ser>
        <c:dLbls>
          <c:showLegendKey val="0"/>
          <c:showVal val="0"/>
          <c:showCatName val="0"/>
          <c:showSerName val="0"/>
          <c:showPercent val="0"/>
          <c:showBubbleSize val="0"/>
        </c:dLbls>
        <c:marker val="1"/>
        <c:smooth val="0"/>
        <c:axId val="-1618242064"/>
        <c:axId val="-1618237712"/>
      </c:lineChart>
      <c:catAx>
        <c:axId val="-1618242064"/>
        <c:scaling>
          <c:orientation val="minMax"/>
        </c:scaling>
        <c:delete val="0"/>
        <c:axPos val="b"/>
        <c:numFmt formatCode="ge" sourceLinked="1"/>
        <c:majorTickMark val="none"/>
        <c:minorTickMark val="none"/>
        <c:tickLblPos val="none"/>
        <c:crossAx val="-1618237712"/>
        <c:crosses val="autoZero"/>
        <c:auto val="0"/>
        <c:lblAlgn val="ctr"/>
        <c:lblOffset val="100"/>
        <c:noMultiLvlLbl val="1"/>
      </c:catAx>
      <c:valAx>
        <c:axId val="-1618237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42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36.799999999999997</c:v>
                </c:pt>
                <c:pt idx="1">
                  <c:v>22.1</c:v>
                </c:pt>
                <c:pt idx="2">
                  <c:v>36.5</c:v>
                </c:pt>
                <c:pt idx="3">
                  <c:v>38.9</c:v>
                </c:pt>
                <c:pt idx="4">
                  <c:v>19.100000000000001</c:v>
                </c:pt>
              </c:numCache>
            </c:numRef>
          </c:val>
          <c:extLst>
            <c:ext xmlns:c16="http://schemas.microsoft.com/office/drawing/2014/chart" uri="{C3380CC4-5D6E-409C-BE32-E72D297353CC}">
              <c16:uniqueId val="{00000000-B7CF-436A-BC9F-C5457360CEA0}"/>
            </c:ext>
          </c:extLst>
        </c:ser>
        <c:dLbls>
          <c:showLegendKey val="0"/>
          <c:showVal val="0"/>
          <c:showCatName val="0"/>
          <c:showSerName val="0"/>
          <c:showPercent val="0"/>
          <c:showBubbleSize val="0"/>
        </c:dLbls>
        <c:gapWidth val="180"/>
        <c:overlap val="-90"/>
        <c:axId val="-1618239344"/>
        <c:axId val="-161823716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c:ext xmlns:c16="http://schemas.microsoft.com/office/drawing/2014/chart" uri="{C3380CC4-5D6E-409C-BE32-E72D297353CC}">
              <c16:uniqueId val="{00000001-B7CF-436A-BC9F-C5457360CEA0}"/>
            </c:ext>
          </c:extLst>
        </c:ser>
        <c:dLbls>
          <c:showLegendKey val="0"/>
          <c:showVal val="0"/>
          <c:showCatName val="0"/>
          <c:showSerName val="0"/>
          <c:showPercent val="0"/>
          <c:showBubbleSize val="0"/>
        </c:dLbls>
        <c:marker val="1"/>
        <c:smooth val="0"/>
        <c:axId val="-1618239344"/>
        <c:axId val="-1618237168"/>
      </c:lineChart>
      <c:catAx>
        <c:axId val="-1618239344"/>
        <c:scaling>
          <c:orientation val="minMax"/>
        </c:scaling>
        <c:delete val="0"/>
        <c:axPos val="b"/>
        <c:numFmt formatCode="ge" sourceLinked="1"/>
        <c:majorTickMark val="none"/>
        <c:minorTickMark val="none"/>
        <c:tickLblPos val="none"/>
        <c:crossAx val="-1618237168"/>
        <c:crosses val="autoZero"/>
        <c:auto val="0"/>
        <c:lblAlgn val="ctr"/>
        <c:lblOffset val="100"/>
        <c:noMultiLvlLbl val="1"/>
      </c:catAx>
      <c:valAx>
        <c:axId val="-1618237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3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61.7</c:v>
                </c:pt>
                <c:pt idx="1">
                  <c:v>57.6</c:v>
                </c:pt>
                <c:pt idx="2">
                  <c:v>2170.6</c:v>
                </c:pt>
                <c:pt idx="3">
                  <c:v>1062.5999999999999</c:v>
                </c:pt>
                <c:pt idx="4">
                  <c:v>819.3</c:v>
                </c:pt>
              </c:numCache>
            </c:numRef>
          </c:val>
          <c:extLst>
            <c:ext xmlns:c16="http://schemas.microsoft.com/office/drawing/2014/chart" uri="{C3380CC4-5D6E-409C-BE32-E72D297353CC}">
              <c16:uniqueId val="{00000000-9233-4B47-84B3-A26DA36AB9B5}"/>
            </c:ext>
          </c:extLst>
        </c:ser>
        <c:dLbls>
          <c:showLegendKey val="0"/>
          <c:showVal val="0"/>
          <c:showCatName val="0"/>
          <c:showSerName val="0"/>
          <c:showPercent val="0"/>
          <c:showBubbleSize val="0"/>
        </c:dLbls>
        <c:gapWidth val="180"/>
        <c:overlap val="-90"/>
        <c:axId val="-1618228464"/>
        <c:axId val="-1618243696"/>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c:ext xmlns:c16="http://schemas.microsoft.com/office/drawing/2014/chart" uri="{C3380CC4-5D6E-409C-BE32-E72D297353CC}">
              <c16:uniqueId val="{00000001-9233-4B47-84B3-A26DA36AB9B5}"/>
            </c:ext>
          </c:extLst>
        </c:ser>
        <c:dLbls>
          <c:showLegendKey val="0"/>
          <c:showVal val="0"/>
          <c:showCatName val="0"/>
          <c:showSerName val="0"/>
          <c:showPercent val="0"/>
          <c:showBubbleSize val="0"/>
        </c:dLbls>
        <c:marker val="1"/>
        <c:smooth val="0"/>
        <c:axId val="-1618228464"/>
        <c:axId val="-1618243696"/>
      </c:lineChart>
      <c:catAx>
        <c:axId val="-1618228464"/>
        <c:scaling>
          <c:orientation val="minMax"/>
        </c:scaling>
        <c:delete val="0"/>
        <c:axPos val="b"/>
        <c:numFmt formatCode="ge" sourceLinked="1"/>
        <c:majorTickMark val="none"/>
        <c:minorTickMark val="none"/>
        <c:tickLblPos val="none"/>
        <c:crossAx val="-1618243696"/>
        <c:crosses val="autoZero"/>
        <c:auto val="0"/>
        <c:lblAlgn val="ctr"/>
        <c:lblOffset val="100"/>
        <c:noMultiLvlLbl val="1"/>
      </c:catAx>
      <c:valAx>
        <c:axId val="-1618243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182284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50-4109-A3E1-CC018DBDEC13}"/>
            </c:ext>
          </c:extLst>
        </c:ser>
        <c:dLbls>
          <c:showLegendKey val="0"/>
          <c:showVal val="0"/>
          <c:showCatName val="0"/>
          <c:showSerName val="0"/>
          <c:showPercent val="0"/>
          <c:showBubbleSize val="0"/>
        </c:dLbls>
        <c:gapWidth val="180"/>
        <c:overlap val="-90"/>
        <c:axId val="-1618234992"/>
        <c:axId val="-161823227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50-4109-A3E1-CC018DBDEC13}"/>
            </c:ext>
          </c:extLst>
        </c:ser>
        <c:dLbls>
          <c:showLegendKey val="0"/>
          <c:showVal val="0"/>
          <c:showCatName val="0"/>
          <c:showSerName val="0"/>
          <c:showPercent val="0"/>
          <c:showBubbleSize val="0"/>
        </c:dLbls>
        <c:marker val="1"/>
        <c:smooth val="0"/>
        <c:axId val="-1618234992"/>
        <c:axId val="-1618232272"/>
      </c:lineChart>
      <c:catAx>
        <c:axId val="-1618234992"/>
        <c:scaling>
          <c:orientation val="minMax"/>
        </c:scaling>
        <c:delete val="0"/>
        <c:axPos val="b"/>
        <c:numFmt formatCode="ge" sourceLinked="1"/>
        <c:majorTickMark val="none"/>
        <c:minorTickMark val="none"/>
        <c:tickLblPos val="none"/>
        <c:crossAx val="-1618232272"/>
        <c:crosses val="autoZero"/>
        <c:auto val="0"/>
        <c:lblAlgn val="ctr"/>
        <c:lblOffset val="100"/>
        <c:noMultiLvlLbl val="1"/>
      </c:catAx>
      <c:valAx>
        <c:axId val="-16182322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1823499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55" Type="http://schemas.openxmlformats.org/officeDocument/2006/relationships/image" Target="../media/image25.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54" Type="http://schemas.openxmlformats.org/officeDocument/2006/relationships/image" Target="../media/image24.emf"/><Relationship Id="rId62" Type="http://schemas.openxmlformats.org/officeDocument/2006/relationships/image" Target="../media/image32.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8" Type="http://schemas.openxmlformats.org/officeDocument/2006/relationships/image" Target="../media/image28.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57" Type="http://schemas.openxmlformats.org/officeDocument/2006/relationships/image" Target="../media/image27.emf"/><Relationship Id="rId61" Type="http://schemas.openxmlformats.org/officeDocument/2006/relationships/image" Target="../media/image31.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60" Type="http://schemas.openxmlformats.org/officeDocument/2006/relationships/image" Target="../media/image30.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56" Type="http://schemas.openxmlformats.org/officeDocument/2006/relationships/image" Target="../media/image26.emf"/><Relationship Id="rId8" Type="http://schemas.openxmlformats.org/officeDocument/2006/relationships/chart" Target="../charts/chart8.xml"/><Relationship Id="rId51" Type="http://schemas.openxmlformats.org/officeDocument/2006/relationships/image" Target="../media/image21.emf"/><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59" Type="http://schemas.openxmlformats.org/officeDocument/2006/relationships/image" Target="../media/image29.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40.emf"/><Relationship Id="rId13" Type="http://schemas.openxmlformats.org/officeDocument/2006/relationships/image" Target="../media/image45.emf"/><Relationship Id="rId18" Type="http://schemas.openxmlformats.org/officeDocument/2006/relationships/image" Target="../media/image50.emf"/><Relationship Id="rId26" Type="http://schemas.openxmlformats.org/officeDocument/2006/relationships/image" Target="../media/image58.emf"/><Relationship Id="rId3" Type="http://schemas.openxmlformats.org/officeDocument/2006/relationships/image" Target="../media/image35.emf"/><Relationship Id="rId21" Type="http://schemas.openxmlformats.org/officeDocument/2006/relationships/image" Target="../media/image53.emf"/><Relationship Id="rId7" Type="http://schemas.openxmlformats.org/officeDocument/2006/relationships/image" Target="../media/image39.emf"/><Relationship Id="rId12" Type="http://schemas.openxmlformats.org/officeDocument/2006/relationships/image" Target="../media/image44.emf"/><Relationship Id="rId17" Type="http://schemas.openxmlformats.org/officeDocument/2006/relationships/image" Target="../media/image49.emf"/><Relationship Id="rId25" Type="http://schemas.openxmlformats.org/officeDocument/2006/relationships/image" Target="../media/image57.emf"/><Relationship Id="rId2" Type="http://schemas.openxmlformats.org/officeDocument/2006/relationships/image" Target="../media/image34.emf"/><Relationship Id="rId16" Type="http://schemas.openxmlformats.org/officeDocument/2006/relationships/image" Target="../media/image48.emf"/><Relationship Id="rId20" Type="http://schemas.openxmlformats.org/officeDocument/2006/relationships/image" Target="../media/image52.emf"/><Relationship Id="rId29" Type="http://schemas.openxmlformats.org/officeDocument/2006/relationships/image" Target="../media/image61.emf"/><Relationship Id="rId1" Type="http://schemas.openxmlformats.org/officeDocument/2006/relationships/image" Target="../media/image33.emf"/><Relationship Id="rId6" Type="http://schemas.openxmlformats.org/officeDocument/2006/relationships/image" Target="../media/image38.emf"/><Relationship Id="rId11" Type="http://schemas.openxmlformats.org/officeDocument/2006/relationships/image" Target="../media/image43.emf"/><Relationship Id="rId24" Type="http://schemas.openxmlformats.org/officeDocument/2006/relationships/image" Target="../media/image56.emf"/><Relationship Id="rId32" Type="http://schemas.openxmlformats.org/officeDocument/2006/relationships/image" Target="../media/image64.emf"/><Relationship Id="rId5" Type="http://schemas.openxmlformats.org/officeDocument/2006/relationships/image" Target="../media/image37.emf"/><Relationship Id="rId15" Type="http://schemas.openxmlformats.org/officeDocument/2006/relationships/image" Target="../media/image47.emf"/><Relationship Id="rId23" Type="http://schemas.openxmlformats.org/officeDocument/2006/relationships/image" Target="../media/image55.emf"/><Relationship Id="rId28" Type="http://schemas.openxmlformats.org/officeDocument/2006/relationships/image" Target="../media/image60.emf"/><Relationship Id="rId10" Type="http://schemas.openxmlformats.org/officeDocument/2006/relationships/image" Target="../media/image42.emf"/><Relationship Id="rId19" Type="http://schemas.openxmlformats.org/officeDocument/2006/relationships/image" Target="../media/image51.emf"/><Relationship Id="rId31" Type="http://schemas.openxmlformats.org/officeDocument/2006/relationships/image" Target="../media/image63.emf"/><Relationship Id="rId4" Type="http://schemas.openxmlformats.org/officeDocument/2006/relationships/image" Target="../media/image36.emf"/><Relationship Id="rId9" Type="http://schemas.openxmlformats.org/officeDocument/2006/relationships/image" Target="../media/image41.emf"/><Relationship Id="rId14" Type="http://schemas.openxmlformats.org/officeDocument/2006/relationships/image" Target="../media/image46.emf"/><Relationship Id="rId22" Type="http://schemas.openxmlformats.org/officeDocument/2006/relationships/image" Target="../media/image54.emf"/><Relationship Id="rId27" Type="http://schemas.openxmlformats.org/officeDocument/2006/relationships/image" Target="../media/image59.emf"/><Relationship Id="rId30"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54391" y="7328025"/>
          <a:ext cx="517373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5899970" y="7328025"/>
          <a:ext cx="5081209"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1253020" y="7328025"/>
          <a:ext cx="517373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6687441" y="7328025"/>
          <a:ext cx="5105973"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2082945" y="7328025"/>
          <a:ext cx="518326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（最大出力合計420kW）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581892" y="12235295"/>
          <a:ext cx="5171915" cy="294796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581892" y="15340446"/>
          <a:ext cx="5171915" cy="29341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581892" y="18449059"/>
          <a:ext cx="5171915" cy="29341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581892" y="21540355"/>
          <a:ext cx="5171915" cy="29341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581892" y="24595283"/>
          <a:ext cx="5171915" cy="29341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356773" y="12235295"/>
          <a:ext cx="4668103" cy="294796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356773" y="15340446"/>
          <a:ext cx="4668103" cy="29341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356773" y="18449059"/>
          <a:ext cx="4668103" cy="29341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356773" y="21540355"/>
          <a:ext cx="4668103" cy="29341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356773" y="24595283"/>
          <a:ext cx="4668103" cy="29341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1718233" y="12235295"/>
          <a:ext cx="4677627" cy="294796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1718233" y="15340446"/>
          <a:ext cx="4677627" cy="29341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1718233" y="18449059"/>
          <a:ext cx="4677627" cy="29341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1718233" y="21540355"/>
          <a:ext cx="4677627" cy="29341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1718233" y="24595283"/>
          <a:ext cx="4677627" cy="29341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6972319" y="12235295"/>
          <a:ext cx="4677628" cy="294796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6972319" y="15340446"/>
          <a:ext cx="4677628" cy="29341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6972319" y="18449059"/>
          <a:ext cx="4677628" cy="29341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6972319" y="21540355"/>
          <a:ext cx="4677628" cy="29341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6972319" y="24595283"/>
          <a:ext cx="4677628" cy="29341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2369652" y="12235295"/>
          <a:ext cx="4677627" cy="294796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2369652" y="15340446"/>
          <a:ext cx="4677627" cy="29341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2369652" y="18449059"/>
          <a:ext cx="4677627" cy="29341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2369652" y="21540355"/>
          <a:ext cx="4677627" cy="29341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2369652" y="24595283"/>
          <a:ext cx="4677627" cy="29341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537"/>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538"/>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539"/>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540"/>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541"/>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542"/>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543"/>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544"/>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545"/>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546"/>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547"/>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548"/>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549"/>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550"/>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551"/>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552"/>
                </a:ext>
              </a:extLst>
            </xdr:cNvPicPr>
          </xdr:nvPicPr>
          <xdr:blipFill>
            <a:blip xmlns:r="http://schemas.openxmlformats.org/officeDocument/2006/relationships" r:embed="rId46"/>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553"/>
                </a:ext>
              </a:extLst>
            </xdr:cNvPicPr>
          </xdr:nvPicPr>
          <xdr:blipFill>
            <a:blip xmlns:r="http://schemas.openxmlformats.org/officeDocument/2006/relationships" r:embed="rId47"/>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554"/>
                </a:ext>
              </a:extLst>
            </xdr:cNvPicPr>
          </xdr:nvPicPr>
          <xdr:blipFill>
            <a:blip xmlns:r="http://schemas.openxmlformats.org/officeDocument/2006/relationships" r:embed="rId48"/>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555"/>
                </a:ext>
              </a:extLst>
            </xdr:cNvPicPr>
          </xdr:nvPicPr>
          <xdr:blipFill>
            <a:blip xmlns:r="http://schemas.openxmlformats.org/officeDocument/2006/relationships" r:embed="rId49"/>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556"/>
                </a:ext>
              </a:extLst>
            </xdr:cNvPicPr>
          </xdr:nvPicPr>
          <xdr:blipFill>
            <a:blip xmlns:r="http://schemas.openxmlformats.org/officeDocument/2006/relationships" r:embed="rId50"/>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557"/>
                </a:ext>
              </a:extLst>
            </xdr:cNvPicPr>
          </xdr:nvPicPr>
          <xdr:blipFill>
            <a:blip xmlns:r="http://schemas.openxmlformats.org/officeDocument/2006/relationships" r:embed="rId5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558"/>
                </a:ext>
              </a:extLst>
            </xdr:cNvPicPr>
          </xdr:nvPicPr>
          <xdr:blipFill>
            <a:blip xmlns:r="http://schemas.openxmlformats.org/officeDocument/2006/relationships" r:embed="rId5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559"/>
                </a:ext>
              </a:extLst>
            </xdr:cNvPicPr>
          </xdr:nvPicPr>
          <xdr:blipFill>
            <a:blip xmlns:r="http://schemas.openxmlformats.org/officeDocument/2006/relationships" r:embed="rId53"/>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560"/>
                </a:ext>
              </a:extLst>
            </xdr:cNvPicPr>
          </xdr:nvPicPr>
          <xdr:blipFill>
            <a:blip xmlns:r="http://schemas.openxmlformats.org/officeDocument/2006/relationships" r:embed="rId5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561"/>
                </a:ext>
              </a:extLst>
            </xdr:cNvPicPr>
          </xdr:nvPicPr>
          <xdr:blipFill>
            <a:blip xmlns:r="http://schemas.openxmlformats.org/officeDocument/2006/relationships" r:embed="rId55"/>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562"/>
                </a:ext>
              </a:extLst>
            </xdr:cNvPicPr>
          </xdr:nvPicPr>
          <xdr:blipFill>
            <a:blip xmlns:r="http://schemas.openxmlformats.org/officeDocument/2006/relationships" r:embed="rId5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563"/>
                </a:ext>
              </a:extLst>
            </xdr:cNvPicPr>
          </xdr:nvPicPr>
          <xdr:blipFill>
            <a:blip xmlns:r="http://schemas.openxmlformats.org/officeDocument/2006/relationships" r:embed="rId5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564"/>
                </a:ext>
              </a:extLst>
            </xdr:cNvPicPr>
          </xdr:nvPicPr>
          <xdr:blipFill>
            <a:blip xmlns:r="http://schemas.openxmlformats.org/officeDocument/2006/relationships" r:embed="rId5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565"/>
                </a:ext>
              </a:extLst>
            </xdr:cNvPicPr>
          </xdr:nvPicPr>
          <xdr:blipFill>
            <a:blip xmlns:r="http://schemas.openxmlformats.org/officeDocument/2006/relationships" r:embed="rId5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566"/>
                </a:ext>
              </a:extLst>
            </xdr:cNvPicPr>
          </xdr:nvPicPr>
          <xdr:blipFill>
            <a:blip xmlns:r="http://schemas.openxmlformats.org/officeDocument/2006/relationships" r:embed="rId6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567"/>
                </a:ext>
              </a:extLst>
            </xdr:cNvPicPr>
          </xdr:nvPicPr>
          <xdr:blipFill>
            <a:blip xmlns:r="http://schemas.openxmlformats.org/officeDocument/2006/relationships" r:embed="rId6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568"/>
                </a:ext>
              </a:extLst>
            </xdr:cNvPicPr>
          </xdr:nvPicPr>
          <xdr:blipFill>
            <a:blip xmlns:r="http://schemas.openxmlformats.org/officeDocument/2006/relationships" r:embed="rId6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569"/>
                </a:ext>
              </a:extLst>
            </xdr:cNvPicPr>
          </xdr:nvPicPr>
          <xdr:blipFill>
            <a:blip xmlns:r="http://schemas.openxmlformats.org/officeDocument/2006/relationships" r:embed="rId6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570"/>
                </a:ext>
              </a:extLst>
            </xdr:cNvPicPr>
          </xdr:nvPicPr>
          <xdr:blipFill>
            <a:blip xmlns:r="http://schemas.openxmlformats.org/officeDocument/2006/relationships" r:embed="rId6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571"/>
                </a:ext>
              </a:extLst>
            </xdr:cNvPicPr>
          </xdr:nvPicPr>
          <xdr:blipFill>
            <a:blip xmlns:r="http://schemas.openxmlformats.org/officeDocument/2006/relationships" r:embed="rId6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572"/>
                </a:ext>
              </a:extLst>
            </xdr:cNvPicPr>
          </xdr:nvPicPr>
          <xdr:blipFill>
            <a:blip xmlns:r="http://schemas.openxmlformats.org/officeDocument/2006/relationships" r:embed="rId6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573"/>
                </a:ext>
              </a:extLst>
            </xdr:cNvPicPr>
          </xdr:nvPicPr>
          <xdr:blipFill>
            <a:blip xmlns:r="http://schemas.openxmlformats.org/officeDocument/2006/relationships" r:embed="rId6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574"/>
                </a:ext>
              </a:extLst>
            </xdr:cNvPicPr>
          </xdr:nvPicPr>
          <xdr:blipFill>
            <a:blip xmlns:r="http://schemas.openxmlformats.org/officeDocument/2006/relationships" r:embed="rId6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575"/>
                </a:ext>
              </a:extLst>
            </xdr:cNvPicPr>
          </xdr:nvPicPr>
          <xdr:blipFill>
            <a:blip xmlns:r="http://schemas.openxmlformats.org/officeDocument/2006/relationships" r:embed="rId6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576"/>
                </a:ext>
              </a:extLst>
            </xdr:cNvPicPr>
          </xdr:nvPicPr>
          <xdr:blipFill>
            <a:blip xmlns:r="http://schemas.openxmlformats.org/officeDocument/2006/relationships" r:embed="rId6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577"/>
                </a:ext>
              </a:extLst>
            </xdr:cNvPicPr>
          </xdr:nvPicPr>
          <xdr:blipFill>
            <a:blip xmlns:r="http://schemas.openxmlformats.org/officeDocument/2006/relationships" r:embed="rId6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3578"/>
                </a:ext>
              </a:extLst>
            </xdr:cNvPicPr>
          </xdr:nvPicPr>
          <xdr:blipFill>
            <a:blip xmlns:r="http://schemas.openxmlformats.org/officeDocument/2006/relationships" r:embed="rId6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3579"/>
                </a:ext>
              </a:extLst>
            </xdr:cNvPicPr>
          </xdr:nvPicPr>
          <xdr:blipFill>
            <a:blip xmlns:r="http://schemas.openxmlformats.org/officeDocument/2006/relationships" r:embed="rId6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3580"/>
                </a:ext>
              </a:extLst>
            </xdr:cNvPicPr>
          </xdr:nvPicPr>
          <xdr:blipFill>
            <a:blip xmlns:r="http://schemas.openxmlformats.org/officeDocument/2006/relationships" r:embed="rId6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581"/>
                </a:ext>
              </a:extLst>
            </xdr:cNvPicPr>
          </xdr:nvPicPr>
          <xdr:blipFill>
            <a:blip xmlns:r="http://schemas.openxmlformats.org/officeDocument/2006/relationships" r:embed="rId6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3582"/>
                </a:ext>
              </a:extLst>
            </xdr:cNvPicPr>
          </xdr:nvPicPr>
          <xdr:blipFill>
            <a:blip xmlns:r="http://schemas.openxmlformats.org/officeDocument/2006/relationships" r:embed="rId6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583"/>
                </a:ext>
              </a:extLst>
            </xdr:cNvPicPr>
          </xdr:nvPicPr>
          <xdr:blipFill>
            <a:blip xmlns:r="http://schemas.openxmlformats.org/officeDocument/2006/relationships" r:embed="rId6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584"/>
                </a:ext>
              </a:extLst>
            </xdr:cNvPicPr>
          </xdr:nvPicPr>
          <xdr:blipFill>
            <a:blip xmlns:r="http://schemas.openxmlformats.org/officeDocument/2006/relationships" r:embed="rId6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18"/>
  <sheetViews>
    <sheetView showGridLines="0" tabSelected="1" zoomScale="40" zoomScaleNormal="40" workbookViewId="0">
      <selection activeCell="C1" sqref="C1"/>
    </sheetView>
  </sheetViews>
  <sheetFormatPr defaultColWidth="9" defaultRowHeight="18" x14ac:dyDescent="0.2"/>
  <cols>
    <col min="1" max="1" width="4.44140625" style="5" customWidth="1"/>
    <col min="2" max="34" width="11.88671875" style="5" customWidth="1"/>
    <col min="35" max="35" width="4.109375" style="5" customWidth="1"/>
    <col min="36" max="36" width="4.6640625" style="5" customWidth="1"/>
    <col min="37" max="42" width="9" style="5"/>
    <col min="43" max="43" width="41.109375" style="5" customWidth="1"/>
    <col min="44" max="16384" width="9" style="5"/>
  </cols>
  <sheetData>
    <row r="1" spans="1:43" ht="52.5" customHeight="1" thickBot="1" x14ac:dyDescent="0.3">
      <c r="A1" s="1"/>
      <c r="B1" s="2" t="str">
        <f>データ!H6</f>
        <v>宮崎県　都城市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2">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2">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266</v>
      </c>
      <c r="T3" s="132"/>
      <c r="U3" s="132"/>
      <c r="V3" s="132"/>
      <c r="W3" s="132"/>
      <c r="X3" s="132"/>
      <c r="Y3" s="132"/>
      <c r="Z3" s="132"/>
      <c r="AA3" s="132"/>
      <c r="AB3" s="132"/>
      <c r="AC3" s="132"/>
      <c r="AD3" s="132"/>
      <c r="AE3" s="132"/>
      <c r="AF3" s="132"/>
      <c r="AG3" s="132"/>
      <c r="AH3" s="133"/>
      <c r="AI3" s="1"/>
      <c r="AJ3" s="1"/>
      <c r="AK3" s="118" t="s">
        <v>267</v>
      </c>
      <c r="AL3" s="119"/>
      <c r="AM3" s="119"/>
      <c r="AN3" s="119"/>
      <c r="AO3" s="119"/>
      <c r="AP3" s="119"/>
      <c r="AQ3" s="120"/>
    </row>
    <row r="4" spans="1:43" ht="23.1" customHeight="1" x14ac:dyDescent="0.2">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2">
      <c r="A5" s="1"/>
      <c r="B5" s="140">
        <f>データ!M6</f>
        <v>1</v>
      </c>
      <c r="C5" s="141"/>
      <c r="D5" s="141"/>
      <c r="E5" s="141"/>
      <c r="F5" s="142" t="str">
        <f>データ!N6</f>
        <v>-</v>
      </c>
      <c r="G5" s="142"/>
      <c r="H5" s="142"/>
      <c r="I5" s="142"/>
      <c r="J5" s="142" t="str">
        <f>データ!O6</f>
        <v>-</v>
      </c>
      <c r="K5" s="142"/>
      <c r="L5" s="142"/>
      <c r="M5" s="142"/>
      <c r="N5" s="142" t="str">
        <f>データ!P6</f>
        <v>-</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2">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2">
      <c r="A7" s="1"/>
      <c r="B7" s="144" t="str">
        <f>データ!Q6</f>
        <v>-</v>
      </c>
      <c r="C7" s="142"/>
      <c r="D7" s="142"/>
      <c r="E7" s="142"/>
      <c r="F7" s="145" t="s">
        <v>126</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2">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5">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5">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2">
      <c r="A11" s="1"/>
      <c r="B11" s="112" t="s">
        <v>19</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2">
      <c r="A12" s="1"/>
      <c r="B12" s="124" t="s">
        <v>20</v>
      </c>
      <c r="C12" s="125"/>
      <c r="D12" s="125"/>
      <c r="E12" s="125"/>
      <c r="F12" s="161">
        <f>データ!W6</f>
        <v>2829</v>
      </c>
      <c r="G12" s="162"/>
      <c r="H12" s="161">
        <f>データ!X6</f>
        <v>3029</v>
      </c>
      <c r="I12" s="162"/>
      <c r="J12" s="161">
        <f>データ!Y6</f>
        <v>1340</v>
      </c>
      <c r="K12" s="162"/>
      <c r="L12" s="161">
        <f>データ!Z6</f>
        <v>1970</v>
      </c>
      <c r="M12" s="162"/>
      <c r="N12" s="150">
        <f>データ!AA6</f>
        <v>2385</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2">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2">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2">
      <c r="A15" s="1"/>
      <c r="B15" s="168" t="s">
        <v>23</v>
      </c>
      <c r="C15" s="169"/>
      <c r="D15" s="169"/>
      <c r="E15" s="170"/>
      <c r="F15" s="171" t="str">
        <f>データ!AL6</f>
        <v>-</v>
      </c>
      <c r="G15" s="171"/>
      <c r="H15" s="171" t="str">
        <f>データ!AM6</f>
        <v>-</v>
      </c>
      <c r="I15" s="171"/>
      <c r="J15" s="171" t="str">
        <f>データ!AN6</f>
        <v>-</v>
      </c>
      <c r="K15" s="171"/>
      <c r="L15" s="171" t="str">
        <f>データ!AO6</f>
        <v>-</v>
      </c>
      <c r="M15" s="171"/>
      <c r="N15" s="172" t="str">
        <f>データ!AP6</f>
        <v>-</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5">
      <c r="A16" s="1"/>
      <c r="B16" s="174" t="s">
        <v>24</v>
      </c>
      <c r="C16" s="175"/>
      <c r="D16" s="175"/>
      <c r="E16" s="176"/>
      <c r="F16" s="177">
        <f>データ!AQ6</f>
        <v>2829</v>
      </c>
      <c r="G16" s="177"/>
      <c r="H16" s="177">
        <f>データ!AR6</f>
        <v>3029</v>
      </c>
      <c r="I16" s="177"/>
      <c r="J16" s="177">
        <f>データ!AS6</f>
        <v>1340</v>
      </c>
      <c r="K16" s="177"/>
      <c r="L16" s="177">
        <f>データ!AT6</f>
        <v>1970</v>
      </c>
      <c r="M16" s="177"/>
      <c r="N16" s="166">
        <f>データ!AU6</f>
        <v>2385</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5">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2">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5">
      <c r="A19" s="1"/>
      <c r="B19" s="174" t="s">
        <v>27</v>
      </c>
      <c r="C19" s="175"/>
      <c r="D19" s="175"/>
      <c r="E19" s="176"/>
      <c r="F19" s="180" t="str">
        <f>データ!AV6</f>
        <v>-</v>
      </c>
      <c r="G19" s="180"/>
      <c r="H19" s="180"/>
      <c r="I19" s="180">
        <f>データ!AW6</f>
        <v>54084</v>
      </c>
      <c r="J19" s="180"/>
      <c r="K19" s="180"/>
      <c r="L19" s="180">
        <f>データ!AX6</f>
        <v>54084</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2">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5">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2">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 customHeight="1" x14ac:dyDescent="0.2">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2">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2">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2">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2">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2">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2">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2">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2">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2">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2">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2">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2">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2">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2">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5">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 customHeight="1" x14ac:dyDescent="0.2">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x14ac:dyDescent="0.25">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264</v>
      </c>
      <c r="AL40" s="119"/>
      <c r="AM40" s="119"/>
      <c r="AN40" s="119"/>
      <c r="AO40" s="119"/>
      <c r="AP40" s="119"/>
      <c r="AQ40" s="120"/>
    </row>
    <row r="41" spans="1:43" ht="29.4" customHeight="1" x14ac:dyDescent="0.2">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2">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2">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2">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2">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2">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2">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2">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2">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2">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2">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2">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2">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2">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2">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2">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2">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2">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2">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2">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2">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2">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2">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2">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2">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2">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2">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2">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2">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2">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2">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2">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2">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2">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2">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2">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2">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2">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2">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2">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2">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2">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2">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2">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2">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2">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2">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2">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2">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2">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2">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2">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2">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2">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2">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2">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2">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x14ac:dyDescent="0.2">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2">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201" t="s">
        <v>265</v>
      </c>
      <c r="AL99" s="202"/>
      <c r="AM99" s="202"/>
      <c r="AN99" s="202"/>
      <c r="AO99" s="202"/>
      <c r="AP99" s="202"/>
      <c r="AQ99" s="203"/>
    </row>
    <row r="100" spans="1:43" ht="16.350000000000001" customHeight="1" x14ac:dyDescent="0.2">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201"/>
      <c r="AL100" s="202"/>
      <c r="AM100" s="202"/>
      <c r="AN100" s="202"/>
      <c r="AO100" s="202"/>
      <c r="AP100" s="202"/>
      <c r="AQ100" s="203"/>
    </row>
    <row r="101" spans="1:43" ht="16.350000000000001" customHeight="1" x14ac:dyDescent="0.2">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201"/>
      <c r="AL101" s="202"/>
      <c r="AM101" s="202"/>
      <c r="AN101" s="202"/>
      <c r="AO101" s="202"/>
      <c r="AP101" s="202"/>
      <c r="AQ101" s="203"/>
    </row>
    <row r="102" spans="1:43" ht="16.350000000000001" customHeight="1" x14ac:dyDescent="0.2">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201"/>
      <c r="AL102" s="202"/>
      <c r="AM102" s="202"/>
      <c r="AN102" s="202"/>
      <c r="AO102" s="202"/>
      <c r="AP102" s="202"/>
      <c r="AQ102" s="203"/>
    </row>
    <row r="103" spans="1:43" ht="16.350000000000001" customHeight="1" x14ac:dyDescent="0.2">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201"/>
      <c r="AL103" s="202"/>
      <c r="AM103" s="202"/>
      <c r="AN103" s="202"/>
      <c r="AO103" s="202"/>
      <c r="AP103" s="202"/>
      <c r="AQ103" s="203"/>
    </row>
    <row r="104" spans="1:43" ht="16.350000000000001" customHeight="1" x14ac:dyDescent="0.2">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201"/>
      <c r="AL104" s="202"/>
      <c r="AM104" s="202"/>
      <c r="AN104" s="202"/>
      <c r="AO104" s="202"/>
      <c r="AP104" s="202"/>
      <c r="AQ104" s="203"/>
    </row>
    <row r="105" spans="1:43" ht="16.350000000000001" customHeight="1" x14ac:dyDescent="0.2">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201"/>
      <c r="AL105" s="202"/>
      <c r="AM105" s="202"/>
      <c r="AN105" s="202"/>
      <c r="AO105" s="202"/>
      <c r="AP105" s="202"/>
      <c r="AQ105" s="203"/>
    </row>
    <row r="106" spans="1:43" ht="16.350000000000001" customHeight="1" x14ac:dyDescent="0.2">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201"/>
      <c r="AL106" s="202"/>
      <c r="AM106" s="202"/>
      <c r="AN106" s="202"/>
      <c r="AO106" s="202"/>
      <c r="AP106" s="202"/>
      <c r="AQ106" s="203"/>
    </row>
    <row r="107" spans="1:43" ht="16.350000000000001" customHeight="1" x14ac:dyDescent="0.2">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201"/>
      <c r="AL107" s="202"/>
      <c r="AM107" s="202"/>
      <c r="AN107" s="202"/>
      <c r="AO107" s="202"/>
      <c r="AP107" s="202"/>
      <c r="AQ107" s="203"/>
    </row>
    <row r="108" spans="1:43" ht="16.350000000000001" customHeight="1" x14ac:dyDescent="0.2">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201"/>
      <c r="AL108" s="202"/>
      <c r="AM108" s="202"/>
      <c r="AN108" s="202"/>
      <c r="AO108" s="202"/>
      <c r="AP108" s="202"/>
      <c r="AQ108" s="203"/>
    </row>
    <row r="109" spans="1:43" ht="16.350000000000001" customHeight="1" x14ac:dyDescent="0.2">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201"/>
      <c r="AL109" s="202"/>
      <c r="AM109" s="202"/>
      <c r="AN109" s="202"/>
      <c r="AO109" s="202"/>
      <c r="AP109" s="202"/>
      <c r="AQ109" s="203"/>
    </row>
    <row r="110" spans="1:43" ht="16.350000000000001" customHeight="1" x14ac:dyDescent="0.2">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201"/>
      <c r="AL110" s="202"/>
      <c r="AM110" s="202"/>
      <c r="AN110" s="202"/>
      <c r="AO110" s="202"/>
      <c r="AP110" s="202"/>
      <c r="AQ110" s="203"/>
    </row>
    <row r="111" spans="1:43" ht="16.350000000000001" customHeight="1" x14ac:dyDescent="0.2">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201"/>
      <c r="AL111" s="202"/>
      <c r="AM111" s="202"/>
      <c r="AN111" s="202"/>
      <c r="AO111" s="202"/>
      <c r="AP111" s="202"/>
      <c r="AQ111" s="203"/>
    </row>
    <row r="112" spans="1:43" ht="16.350000000000001" customHeight="1" x14ac:dyDescent="0.2">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201"/>
      <c r="AL112" s="202"/>
      <c r="AM112" s="202"/>
      <c r="AN112" s="202"/>
      <c r="AO112" s="202"/>
      <c r="AP112" s="202"/>
      <c r="AQ112" s="203"/>
    </row>
    <row r="113" spans="1:43" ht="16.350000000000001" customHeight="1" x14ac:dyDescent="0.2">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201"/>
      <c r="AL113" s="202"/>
      <c r="AM113" s="202"/>
      <c r="AN113" s="202"/>
      <c r="AO113" s="202"/>
      <c r="AP113" s="202"/>
      <c r="AQ113" s="203"/>
    </row>
    <row r="114" spans="1:43" ht="16.350000000000001" customHeight="1" x14ac:dyDescent="0.2">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201"/>
      <c r="AL114" s="202"/>
      <c r="AM114" s="202"/>
      <c r="AN114" s="202"/>
      <c r="AO114" s="202"/>
      <c r="AP114" s="202"/>
      <c r="AQ114" s="203"/>
    </row>
    <row r="115" spans="1:43" ht="16.350000000000001" customHeight="1" x14ac:dyDescent="0.2">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201"/>
      <c r="AL115" s="202"/>
      <c r="AM115" s="202"/>
      <c r="AN115" s="202"/>
      <c r="AO115" s="202"/>
      <c r="AP115" s="202"/>
      <c r="AQ115" s="203"/>
    </row>
    <row r="116" spans="1:43" ht="13.5" customHeight="1" x14ac:dyDescent="0.2">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201"/>
      <c r="AL116" s="202"/>
      <c r="AM116" s="202"/>
      <c r="AN116" s="202"/>
      <c r="AO116" s="202"/>
      <c r="AP116" s="202"/>
      <c r="AQ116" s="203"/>
    </row>
    <row r="117" spans="1:43" ht="24.6" customHeight="1" thickBot="1" x14ac:dyDescent="0.25">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4"/>
      <c r="AL117" s="205"/>
      <c r="AM117" s="205"/>
      <c r="AN117" s="205"/>
      <c r="AO117" s="205"/>
      <c r="AP117" s="205"/>
      <c r="AQ117" s="206"/>
    </row>
    <row r="118" spans="1:43" ht="21" customHeight="1" x14ac:dyDescent="0.2">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pmGKouoiC2DoRfs36Klh5G6nuO9l4mGfymjhQHF6UF4yICUGcuGfz5tb0j9ZzPp439srJP+C17kEIwhPlxpMgQ==" saltValue="ZaXd5YF8Mnlr4sg2NzmzGg=="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2" x14ac:dyDescent="0.2"/>
  <cols>
    <col min="2" max="6" width="11.88671875" customWidth="1"/>
    <col min="7" max="7" width="18.33203125" bestFit="1" customWidth="1"/>
    <col min="8" max="8" width="12.109375" customWidth="1"/>
    <col min="9" max="9" width="14.77734375" customWidth="1"/>
    <col min="10" max="15" width="12.109375" customWidth="1"/>
    <col min="16" max="16" width="27" customWidth="1"/>
    <col min="17" max="17" width="27.109375" customWidth="1"/>
    <col min="18" max="18" width="28" customWidth="1"/>
    <col min="19" max="19" width="12.109375" customWidth="1"/>
    <col min="20" max="20" width="17.109375" customWidth="1"/>
    <col min="21" max="49" width="12.109375" customWidth="1"/>
    <col min="50" max="50" width="9.44140625" customWidth="1"/>
    <col min="51" max="55" width="12.88671875" customWidth="1"/>
    <col min="56" max="60" width="12.44140625" customWidth="1"/>
    <col min="61" max="61" width="9.44140625" customWidth="1"/>
    <col min="62" max="66" width="12.88671875" customWidth="1"/>
    <col min="67" max="71" width="12.44140625" customWidth="1"/>
    <col min="72" max="72" width="9.44140625" customWidth="1"/>
    <col min="73" max="77" width="12.88671875" customWidth="1"/>
    <col min="78" max="82" width="12.44140625" customWidth="1"/>
    <col min="83" max="83" width="9.44140625" customWidth="1"/>
    <col min="84" max="88" width="12.88671875" customWidth="1"/>
    <col min="89" max="92" width="12.44140625" customWidth="1"/>
    <col min="93" max="93" width="9.44140625" customWidth="1"/>
    <col min="94" max="98" width="12.88671875" customWidth="1"/>
    <col min="99" max="103" width="12.44140625" customWidth="1"/>
    <col min="104" max="104" width="9.33203125" customWidth="1"/>
    <col min="105" max="109" width="12.88671875" customWidth="1"/>
    <col min="110" max="113" width="12.44140625" customWidth="1"/>
    <col min="114" max="114" width="9.33203125" customWidth="1"/>
    <col min="115" max="119" width="12.88671875" customWidth="1"/>
    <col min="120" max="123" width="12.44140625" customWidth="1"/>
    <col min="124" max="124" width="9.33203125" customWidth="1"/>
    <col min="125" max="129" width="12.88671875" customWidth="1"/>
    <col min="130" max="133" width="12.44140625" customWidth="1"/>
    <col min="134" max="134" width="9.33203125" customWidth="1"/>
    <col min="135" max="139" width="12.88671875" customWidth="1"/>
    <col min="140" max="143" width="12.44140625" customWidth="1"/>
    <col min="144" max="144" width="9.33203125" customWidth="1"/>
    <col min="145" max="149" width="12.88671875" customWidth="1"/>
    <col min="150" max="154" width="12.44140625" customWidth="1"/>
    <col min="155" max="155" width="9.109375" customWidth="1"/>
    <col min="156" max="160" width="11.6640625" customWidth="1"/>
    <col min="161" max="164" width="12.44140625" customWidth="1"/>
    <col min="165" max="165" width="9.109375" customWidth="1"/>
    <col min="166" max="170" width="11.6640625" customWidth="1"/>
    <col min="171" max="174" width="12.44140625" customWidth="1"/>
    <col min="175" max="175" width="9.109375" customWidth="1"/>
    <col min="176" max="180" width="11.6640625" customWidth="1"/>
    <col min="181" max="184" width="12.44140625" customWidth="1"/>
    <col min="185" max="185" width="9.109375" customWidth="1"/>
    <col min="186" max="190" width="11.6640625" customWidth="1"/>
    <col min="191" max="194" width="12.44140625" customWidth="1"/>
    <col min="195" max="195" width="9.109375" customWidth="1"/>
    <col min="196" max="200" width="11.6640625" customWidth="1"/>
    <col min="201" max="205" width="12.44140625" customWidth="1"/>
    <col min="206" max="206" width="9.109375" customWidth="1"/>
    <col min="207" max="211" width="11.6640625" customWidth="1"/>
    <col min="212" max="215" width="12.44140625" customWidth="1"/>
    <col min="216" max="216" width="9.109375" customWidth="1"/>
    <col min="217" max="221" width="11.6640625" customWidth="1"/>
    <col min="222" max="225" width="12.44140625" customWidth="1"/>
    <col min="226" max="226" width="9.109375" customWidth="1"/>
    <col min="227" max="231" width="11.6640625" customWidth="1"/>
    <col min="232" max="235" width="12.44140625" customWidth="1"/>
    <col min="236" max="236" width="9.109375" customWidth="1"/>
    <col min="237" max="241" width="11.6640625" customWidth="1"/>
    <col min="242" max="245" width="12.44140625" customWidth="1"/>
    <col min="246" max="246" width="9.109375" customWidth="1"/>
    <col min="247" max="251" width="11.6640625" customWidth="1"/>
    <col min="252" max="256" width="12.44140625" customWidth="1"/>
    <col min="257" max="257" width="9.109375" customWidth="1"/>
    <col min="258" max="262" width="11.6640625" customWidth="1"/>
    <col min="263" max="266" width="12.44140625" customWidth="1"/>
    <col min="267" max="267" width="9.109375" customWidth="1"/>
    <col min="268" max="272" width="11.6640625" customWidth="1"/>
    <col min="273" max="276" width="12.44140625" customWidth="1"/>
    <col min="277" max="277" width="9.109375" customWidth="1"/>
    <col min="278" max="282" width="11.6640625" customWidth="1"/>
    <col min="283" max="286" width="12.44140625" customWidth="1"/>
    <col min="287" max="287" width="9.109375" customWidth="1"/>
    <col min="288" max="292" width="11.6640625" customWidth="1"/>
    <col min="293" max="296" width="12.44140625" customWidth="1"/>
    <col min="297" max="297" width="9.109375" customWidth="1"/>
    <col min="298" max="302" width="11.6640625" customWidth="1"/>
    <col min="303" max="307" width="12.44140625" customWidth="1"/>
    <col min="308" max="308" width="9.109375" customWidth="1"/>
    <col min="309" max="313" width="11.6640625" customWidth="1"/>
    <col min="314" max="317" width="12.44140625" customWidth="1"/>
    <col min="318" max="318" width="9.109375" customWidth="1"/>
    <col min="319" max="323" width="11.6640625" customWidth="1"/>
    <col min="324" max="327" width="12.44140625" customWidth="1"/>
    <col min="328" max="328" width="9.109375" customWidth="1"/>
    <col min="329" max="333" width="11.6640625" customWidth="1"/>
    <col min="334" max="337" width="12.44140625" customWidth="1"/>
    <col min="338" max="338" width="9.109375" customWidth="1"/>
    <col min="339" max="343" width="11.6640625" customWidth="1"/>
    <col min="344" max="347" width="12.44140625" customWidth="1"/>
    <col min="348" max="348" width="9.109375" customWidth="1"/>
    <col min="349" max="353" width="11.6640625" customWidth="1"/>
    <col min="354" max="357" width="12.44140625" customWidth="1"/>
    <col min="358" max="374" width="17" customWidth="1"/>
  </cols>
  <sheetData>
    <row r="1" spans="1:374" x14ac:dyDescent="0.2">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2">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2">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x14ac:dyDescent="0.2">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x14ac:dyDescent="0.2">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52.8" x14ac:dyDescent="0.2">
      <c r="A6" s="49" t="s">
        <v>114</v>
      </c>
      <c r="B6" s="67" t="str">
        <f>B7</f>
        <v>2018</v>
      </c>
      <c r="C6" s="67" t="str">
        <f t="shared" ref="C6:AX6" si="6">C7</f>
        <v>452025</v>
      </c>
      <c r="D6" s="67" t="str">
        <f t="shared" si="6"/>
        <v>47</v>
      </c>
      <c r="E6" s="67" t="str">
        <f t="shared" si="6"/>
        <v>04</v>
      </c>
      <c r="F6" s="67" t="str">
        <f t="shared" si="6"/>
        <v>0</v>
      </c>
      <c r="G6" s="67" t="str">
        <f t="shared" si="6"/>
        <v>000</v>
      </c>
      <c r="H6" s="67" t="str">
        <f t="shared" si="6"/>
        <v>宮崎県　都城市</v>
      </c>
      <c r="I6" s="67" t="str">
        <f t="shared" si="6"/>
        <v>法非適用</v>
      </c>
      <c r="J6" s="67" t="str">
        <f t="shared" si="6"/>
        <v>電気事業</v>
      </c>
      <c r="K6" s="67" t="str">
        <f t="shared" si="6"/>
        <v>非設置</v>
      </c>
      <c r="L6" s="68" t="str">
        <f t="shared" si="6"/>
        <v>該当数値なし</v>
      </c>
      <c r="M6" s="69">
        <f t="shared" si="6"/>
        <v>1</v>
      </c>
      <c r="N6" s="69" t="str">
        <f t="shared" si="6"/>
        <v>-</v>
      </c>
      <c r="O6" s="69" t="str">
        <f t="shared" si="6"/>
        <v>-</v>
      </c>
      <c r="P6" s="69" t="str">
        <f t="shared" si="6"/>
        <v>-</v>
      </c>
      <c r="Q6" s="69" t="str">
        <f t="shared" si="6"/>
        <v>-</v>
      </c>
      <c r="R6" s="70" t="str">
        <f>R7</f>
        <v>-</v>
      </c>
      <c r="S6" s="71" t="str">
        <f t="shared" si="6"/>
        <v>令和19年8月31日　都城市営駒発電所</v>
      </c>
      <c r="T6" s="67" t="str">
        <f t="shared" si="6"/>
        <v>無</v>
      </c>
      <c r="U6" s="71" t="str">
        <f t="shared" si="6"/>
        <v>九州電力株式会社</v>
      </c>
      <c r="V6" s="68" t="str">
        <f t="shared" si="6"/>
        <v>-</v>
      </c>
      <c r="W6" s="69">
        <f>W7</f>
        <v>2829</v>
      </c>
      <c r="X6" s="69">
        <f t="shared" si="6"/>
        <v>3029</v>
      </c>
      <c r="Y6" s="69">
        <f t="shared" si="6"/>
        <v>1340</v>
      </c>
      <c r="Z6" s="69">
        <f t="shared" si="6"/>
        <v>1970</v>
      </c>
      <c r="AA6" s="69">
        <f t="shared" si="6"/>
        <v>2385</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2829</v>
      </c>
      <c r="AR6" s="69">
        <f t="shared" si="6"/>
        <v>3029</v>
      </c>
      <c r="AS6" s="69">
        <f t="shared" si="6"/>
        <v>1340</v>
      </c>
      <c r="AT6" s="69">
        <f t="shared" si="6"/>
        <v>1970</v>
      </c>
      <c r="AU6" s="69">
        <f t="shared" si="6"/>
        <v>2385</v>
      </c>
      <c r="AV6" s="69" t="str">
        <f t="shared" si="6"/>
        <v>-</v>
      </c>
      <c r="AW6" s="69">
        <f t="shared" si="6"/>
        <v>54084</v>
      </c>
      <c r="AX6" s="69">
        <f t="shared" si="6"/>
        <v>54084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2.8" x14ac:dyDescent="0.2">
      <c r="A7" s="49"/>
      <c r="B7" s="77" t="s">
        <v>115</v>
      </c>
      <c r="C7" s="77" t="s">
        <v>116</v>
      </c>
      <c r="D7" s="77" t="s">
        <v>117</v>
      </c>
      <c r="E7" s="77" t="s">
        <v>118</v>
      </c>
      <c r="F7" s="77" t="s">
        <v>119</v>
      </c>
      <c r="G7" s="77" t="s">
        <v>120</v>
      </c>
      <c r="H7" s="77" t="s">
        <v>121</v>
      </c>
      <c r="I7" s="77" t="s">
        <v>122</v>
      </c>
      <c r="J7" s="77" t="s">
        <v>123</v>
      </c>
      <c r="K7" s="77" t="s">
        <v>124</v>
      </c>
      <c r="L7" s="78" t="s">
        <v>125</v>
      </c>
      <c r="M7" s="79">
        <v>1</v>
      </c>
      <c r="N7" s="79" t="s">
        <v>126</v>
      </c>
      <c r="O7" s="80" t="s">
        <v>126</v>
      </c>
      <c r="P7" s="80" t="s">
        <v>126</v>
      </c>
      <c r="Q7" s="80" t="s">
        <v>126</v>
      </c>
      <c r="R7" s="81" t="s">
        <v>126</v>
      </c>
      <c r="S7" s="81" t="s">
        <v>127</v>
      </c>
      <c r="T7" s="82" t="s">
        <v>128</v>
      </c>
      <c r="U7" s="81" t="s">
        <v>129</v>
      </c>
      <c r="V7" s="78" t="s">
        <v>126</v>
      </c>
      <c r="W7" s="80">
        <v>2829</v>
      </c>
      <c r="X7" s="80">
        <v>3029</v>
      </c>
      <c r="Y7" s="80">
        <v>1340</v>
      </c>
      <c r="Z7" s="80">
        <v>1970</v>
      </c>
      <c r="AA7" s="80">
        <v>2385</v>
      </c>
      <c r="AB7" s="80" t="s">
        <v>126</v>
      </c>
      <c r="AC7" s="80" t="s">
        <v>126</v>
      </c>
      <c r="AD7" s="80" t="s">
        <v>126</v>
      </c>
      <c r="AE7" s="80" t="s">
        <v>126</v>
      </c>
      <c r="AF7" s="80" t="s">
        <v>126</v>
      </c>
      <c r="AG7" s="80" t="s">
        <v>126</v>
      </c>
      <c r="AH7" s="80" t="s">
        <v>126</v>
      </c>
      <c r="AI7" s="80" t="s">
        <v>126</v>
      </c>
      <c r="AJ7" s="80" t="s">
        <v>126</v>
      </c>
      <c r="AK7" s="80" t="s">
        <v>126</v>
      </c>
      <c r="AL7" s="80" t="s">
        <v>126</v>
      </c>
      <c r="AM7" s="80" t="s">
        <v>126</v>
      </c>
      <c r="AN7" s="80" t="s">
        <v>126</v>
      </c>
      <c r="AO7" s="80" t="s">
        <v>126</v>
      </c>
      <c r="AP7" s="80" t="s">
        <v>126</v>
      </c>
      <c r="AQ7" s="80">
        <v>2829</v>
      </c>
      <c r="AR7" s="80">
        <v>3029</v>
      </c>
      <c r="AS7" s="80">
        <v>1340</v>
      </c>
      <c r="AT7" s="80">
        <v>1970</v>
      </c>
      <c r="AU7" s="80">
        <v>2385</v>
      </c>
      <c r="AV7" s="80" t="s">
        <v>126</v>
      </c>
      <c r="AW7" s="80">
        <v>54084</v>
      </c>
      <c r="AX7" s="80">
        <v>54084</v>
      </c>
      <c r="AY7" s="83">
        <v>133</v>
      </c>
      <c r="AZ7" s="83">
        <v>209</v>
      </c>
      <c r="BA7" s="83">
        <v>85.5</v>
      </c>
      <c r="BB7" s="83">
        <v>145</v>
      </c>
      <c r="BC7" s="83">
        <v>128</v>
      </c>
      <c r="BD7" s="83">
        <v>124.4</v>
      </c>
      <c r="BE7" s="83">
        <v>118.8</v>
      </c>
      <c r="BF7" s="83">
        <v>88.8</v>
      </c>
      <c r="BG7" s="83">
        <v>121.3</v>
      </c>
      <c r="BH7" s="83">
        <v>123.2</v>
      </c>
      <c r="BI7" s="83">
        <v>100</v>
      </c>
      <c r="BJ7" s="83">
        <v>134.9</v>
      </c>
      <c r="BK7" s="83">
        <v>222.5</v>
      </c>
      <c r="BL7" s="83">
        <v>89.1</v>
      </c>
      <c r="BM7" s="83">
        <v>290.2</v>
      </c>
      <c r="BN7" s="83">
        <v>305.3</v>
      </c>
      <c r="BO7" s="83">
        <v>324.60000000000002</v>
      </c>
      <c r="BP7" s="83">
        <v>255.4</v>
      </c>
      <c r="BQ7" s="83">
        <v>269.8</v>
      </c>
      <c r="BR7" s="83">
        <v>247.9</v>
      </c>
      <c r="BS7" s="83">
        <v>240.1</v>
      </c>
      <c r="BT7" s="83">
        <v>100</v>
      </c>
      <c r="BU7" s="83" t="s">
        <v>126</v>
      </c>
      <c r="BV7" s="83" t="s">
        <v>126</v>
      </c>
      <c r="BW7" s="83" t="s">
        <v>126</v>
      </c>
      <c r="BX7" s="83" t="s">
        <v>126</v>
      </c>
      <c r="BY7" s="83" t="s">
        <v>126</v>
      </c>
      <c r="BZ7" s="83" t="s">
        <v>126</v>
      </c>
      <c r="CA7" s="83" t="s">
        <v>126</v>
      </c>
      <c r="CB7" s="83" t="s">
        <v>126</v>
      </c>
      <c r="CC7" s="83" t="s">
        <v>126</v>
      </c>
      <c r="CD7" s="83" t="s">
        <v>126</v>
      </c>
      <c r="CE7" s="83" t="s">
        <v>126</v>
      </c>
      <c r="CF7" s="83">
        <v>7816.2</v>
      </c>
      <c r="CG7" s="83">
        <v>4989.3999999999996</v>
      </c>
      <c r="CH7" s="83">
        <v>12207.5</v>
      </c>
      <c r="CI7" s="83">
        <v>15490.4</v>
      </c>
      <c r="CJ7" s="83">
        <v>17724.5</v>
      </c>
      <c r="CK7" s="83">
        <v>17642.5</v>
      </c>
      <c r="CL7" s="83">
        <v>18815.8</v>
      </c>
      <c r="CM7" s="83">
        <v>22847.9</v>
      </c>
      <c r="CN7" s="83">
        <v>19199</v>
      </c>
      <c r="CO7" s="83">
        <v>19830.400000000001</v>
      </c>
      <c r="CP7" s="80">
        <v>7291</v>
      </c>
      <c r="CQ7" s="80">
        <v>16499</v>
      </c>
      <c r="CR7" s="80">
        <v>-2340</v>
      </c>
      <c r="CS7" s="80">
        <v>29090</v>
      </c>
      <c r="CT7" s="80">
        <v>36417</v>
      </c>
      <c r="CU7" s="80">
        <v>58539</v>
      </c>
      <c r="CV7" s="80">
        <v>37685</v>
      </c>
      <c r="CW7" s="80">
        <v>2390</v>
      </c>
      <c r="CX7" s="80">
        <v>32739</v>
      </c>
      <c r="CY7" s="80">
        <v>34140</v>
      </c>
      <c r="CZ7" s="80">
        <v>420</v>
      </c>
      <c r="DA7" s="83">
        <v>76.900000000000006</v>
      </c>
      <c r="DB7" s="83">
        <v>82.1</v>
      </c>
      <c r="DC7" s="83">
        <v>36.4</v>
      </c>
      <c r="DD7" s="83">
        <v>53.5</v>
      </c>
      <c r="DE7" s="83">
        <v>64.8</v>
      </c>
      <c r="DF7" s="83">
        <v>33.9</v>
      </c>
      <c r="DG7" s="83">
        <v>31</v>
      </c>
      <c r="DH7" s="83">
        <v>34.700000000000003</v>
      </c>
      <c r="DI7" s="83">
        <v>30</v>
      </c>
      <c r="DJ7" s="83">
        <v>30.2</v>
      </c>
      <c r="DK7" s="83">
        <v>36.799999999999997</v>
      </c>
      <c r="DL7" s="83">
        <v>22.1</v>
      </c>
      <c r="DM7" s="83">
        <v>36.5</v>
      </c>
      <c r="DN7" s="83">
        <v>38.9</v>
      </c>
      <c r="DO7" s="83">
        <v>19.100000000000001</v>
      </c>
      <c r="DP7" s="83">
        <v>14.6</v>
      </c>
      <c r="DQ7" s="83">
        <v>17.5</v>
      </c>
      <c r="DR7" s="83">
        <v>14.4</v>
      </c>
      <c r="DS7" s="83">
        <v>11.8</v>
      </c>
      <c r="DT7" s="83">
        <v>14.2</v>
      </c>
      <c r="DU7" s="83">
        <v>61.7</v>
      </c>
      <c r="DV7" s="83">
        <v>57.6</v>
      </c>
      <c r="DW7" s="83">
        <v>2170.6</v>
      </c>
      <c r="DX7" s="83">
        <v>1062.5999999999999</v>
      </c>
      <c r="DY7" s="83">
        <v>819.3</v>
      </c>
      <c r="DZ7" s="83">
        <v>109.9</v>
      </c>
      <c r="EA7" s="83">
        <v>107.3</v>
      </c>
      <c r="EB7" s="83">
        <v>104.1</v>
      </c>
      <c r="EC7" s="83">
        <v>136</v>
      </c>
      <c r="ED7" s="83">
        <v>133.5</v>
      </c>
      <c r="EE7" s="83" t="s">
        <v>126</v>
      </c>
      <c r="EF7" s="83" t="s">
        <v>126</v>
      </c>
      <c r="EG7" s="83" t="s">
        <v>126</v>
      </c>
      <c r="EH7" s="83" t="s">
        <v>126</v>
      </c>
      <c r="EI7" s="83" t="s">
        <v>126</v>
      </c>
      <c r="EJ7" s="83" t="s">
        <v>126</v>
      </c>
      <c r="EK7" s="83" t="s">
        <v>126</v>
      </c>
      <c r="EL7" s="83" t="s">
        <v>126</v>
      </c>
      <c r="EM7" s="83" t="s">
        <v>126</v>
      </c>
      <c r="EN7" s="83" t="s">
        <v>126</v>
      </c>
      <c r="EO7" s="83">
        <v>0</v>
      </c>
      <c r="EP7" s="83">
        <v>0</v>
      </c>
      <c r="EQ7" s="83">
        <v>0</v>
      </c>
      <c r="ER7" s="83">
        <v>100</v>
      </c>
      <c r="ES7" s="83">
        <v>100</v>
      </c>
      <c r="ET7" s="83">
        <v>72.5</v>
      </c>
      <c r="EU7" s="83">
        <v>75.599999999999994</v>
      </c>
      <c r="EV7" s="83">
        <v>78.8</v>
      </c>
      <c r="EW7" s="83">
        <v>87.3</v>
      </c>
      <c r="EX7" s="83">
        <v>82.1</v>
      </c>
      <c r="EY7" s="80">
        <v>420</v>
      </c>
      <c r="EZ7" s="83">
        <v>76.900000000000006</v>
      </c>
      <c r="FA7" s="83">
        <v>82.1</v>
      </c>
      <c r="FB7" s="83">
        <v>36.4</v>
      </c>
      <c r="FC7" s="83">
        <v>53.5</v>
      </c>
      <c r="FD7" s="83">
        <v>64.8</v>
      </c>
      <c r="FE7" s="83">
        <v>56.1</v>
      </c>
      <c r="FF7" s="83">
        <v>61.8</v>
      </c>
      <c r="FG7" s="83">
        <v>61.6</v>
      </c>
      <c r="FH7" s="83">
        <v>57.7</v>
      </c>
      <c r="FI7" s="83">
        <v>57.6</v>
      </c>
      <c r="FJ7" s="83">
        <v>36.799999999999997</v>
      </c>
      <c r="FK7" s="83">
        <v>22.1</v>
      </c>
      <c r="FL7" s="83">
        <v>36.5</v>
      </c>
      <c r="FM7" s="83">
        <v>38.9</v>
      </c>
      <c r="FN7" s="83">
        <v>19.100000000000001</v>
      </c>
      <c r="FO7" s="83">
        <v>16.7</v>
      </c>
      <c r="FP7" s="83">
        <v>8.6999999999999993</v>
      </c>
      <c r="FQ7" s="83">
        <v>6.4</v>
      </c>
      <c r="FR7" s="83">
        <v>5.4</v>
      </c>
      <c r="FS7" s="83">
        <v>8.6999999999999993</v>
      </c>
      <c r="FT7" s="83">
        <v>61.7</v>
      </c>
      <c r="FU7" s="83">
        <v>57.6</v>
      </c>
      <c r="FV7" s="83">
        <v>2170.6</v>
      </c>
      <c r="FW7" s="83">
        <v>1062.5999999999999</v>
      </c>
      <c r="FX7" s="83">
        <v>819.3</v>
      </c>
      <c r="FY7" s="83">
        <v>333.7</v>
      </c>
      <c r="FZ7" s="83">
        <v>351.4</v>
      </c>
      <c r="GA7" s="83">
        <v>390.3</v>
      </c>
      <c r="GB7" s="83">
        <v>394.9</v>
      </c>
      <c r="GC7" s="83">
        <v>375</v>
      </c>
      <c r="GD7" s="83" t="s">
        <v>126</v>
      </c>
      <c r="GE7" s="83" t="s">
        <v>126</v>
      </c>
      <c r="GF7" s="83" t="s">
        <v>126</v>
      </c>
      <c r="GG7" s="83" t="s">
        <v>126</v>
      </c>
      <c r="GH7" s="83" t="s">
        <v>126</v>
      </c>
      <c r="GI7" s="83" t="s">
        <v>126</v>
      </c>
      <c r="GJ7" s="83" t="s">
        <v>126</v>
      </c>
      <c r="GK7" s="83" t="s">
        <v>126</v>
      </c>
      <c r="GL7" s="83" t="s">
        <v>126</v>
      </c>
      <c r="GM7" s="83" t="s">
        <v>126</v>
      </c>
      <c r="GN7" s="83">
        <v>0</v>
      </c>
      <c r="GO7" s="83">
        <v>0</v>
      </c>
      <c r="GP7" s="83">
        <v>0</v>
      </c>
      <c r="GQ7" s="83">
        <v>100</v>
      </c>
      <c r="GR7" s="83">
        <v>100</v>
      </c>
      <c r="GS7" s="83">
        <v>58.4</v>
      </c>
      <c r="GT7" s="83">
        <v>80.599999999999994</v>
      </c>
      <c r="GU7" s="83">
        <v>85.6</v>
      </c>
      <c r="GV7" s="83">
        <v>92</v>
      </c>
      <c r="GW7" s="83">
        <v>94.7</v>
      </c>
      <c r="GX7" s="80" t="s">
        <v>126</v>
      </c>
      <c r="GY7" s="83" t="s">
        <v>126</v>
      </c>
      <c r="GZ7" s="83" t="s">
        <v>126</v>
      </c>
      <c r="HA7" s="83" t="s">
        <v>126</v>
      </c>
      <c r="HB7" s="83" t="s">
        <v>126</v>
      </c>
      <c r="HC7" s="83" t="s">
        <v>126</v>
      </c>
      <c r="HD7" s="83">
        <v>47.4</v>
      </c>
      <c r="HE7" s="83">
        <v>46.6</v>
      </c>
      <c r="HF7" s="83">
        <v>53.1</v>
      </c>
      <c r="HG7" s="83">
        <v>63.3</v>
      </c>
      <c r="HH7" s="83">
        <v>65.099999999999994</v>
      </c>
      <c r="HI7" s="83" t="s">
        <v>126</v>
      </c>
      <c r="HJ7" s="83" t="s">
        <v>126</v>
      </c>
      <c r="HK7" s="83" t="s">
        <v>126</v>
      </c>
      <c r="HL7" s="83" t="s">
        <v>126</v>
      </c>
      <c r="HM7" s="83" t="s">
        <v>126</v>
      </c>
      <c r="HN7" s="83">
        <v>5.0999999999999996</v>
      </c>
      <c r="HO7" s="83">
        <v>14</v>
      </c>
      <c r="HP7" s="83">
        <v>8.9</v>
      </c>
      <c r="HQ7" s="83">
        <v>7.4</v>
      </c>
      <c r="HR7" s="83">
        <v>6.8</v>
      </c>
      <c r="HS7" s="83" t="s">
        <v>126</v>
      </c>
      <c r="HT7" s="83" t="s">
        <v>126</v>
      </c>
      <c r="HU7" s="83" t="s">
        <v>126</v>
      </c>
      <c r="HV7" s="83" t="s">
        <v>126</v>
      </c>
      <c r="HW7" s="83" t="s">
        <v>126</v>
      </c>
      <c r="HX7" s="83">
        <v>15.5</v>
      </c>
      <c r="HY7" s="83">
        <v>12.4</v>
      </c>
      <c r="HZ7" s="83">
        <v>0.5</v>
      </c>
      <c r="IA7" s="83">
        <v>21.4</v>
      </c>
      <c r="IB7" s="83">
        <v>35</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v>48.2</v>
      </c>
      <c r="IS7" s="83">
        <v>50.8</v>
      </c>
      <c r="IT7" s="83">
        <v>47.7</v>
      </c>
      <c r="IU7" s="83">
        <v>46.5</v>
      </c>
      <c r="IV7" s="83">
        <v>27.1</v>
      </c>
      <c r="IW7" s="80" t="s">
        <v>126</v>
      </c>
      <c r="IX7" s="83" t="s">
        <v>126</v>
      </c>
      <c r="IY7" s="83" t="s">
        <v>126</v>
      </c>
      <c r="IZ7" s="83" t="s">
        <v>126</v>
      </c>
      <c r="JA7" s="83" t="s">
        <v>126</v>
      </c>
      <c r="JB7" s="83" t="s">
        <v>126</v>
      </c>
      <c r="JC7" s="83">
        <v>18.5</v>
      </c>
      <c r="JD7" s="83">
        <v>16.100000000000001</v>
      </c>
      <c r="JE7" s="83">
        <v>19.600000000000001</v>
      </c>
      <c r="JF7" s="83">
        <v>17.899999999999999</v>
      </c>
      <c r="JG7" s="83">
        <v>16.399999999999999</v>
      </c>
      <c r="JH7" s="83" t="s">
        <v>126</v>
      </c>
      <c r="JI7" s="83" t="s">
        <v>126</v>
      </c>
      <c r="JJ7" s="83" t="s">
        <v>126</v>
      </c>
      <c r="JK7" s="83" t="s">
        <v>126</v>
      </c>
      <c r="JL7" s="83" t="s">
        <v>126</v>
      </c>
      <c r="JM7" s="83">
        <v>46.6</v>
      </c>
      <c r="JN7" s="83">
        <v>48.3</v>
      </c>
      <c r="JO7" s="83">
        <v>48.2</v>
      </c>
      <c r="JP7" s="83">
        <v>34.5</v>
      </c>
      <c r="JQ7" s="83">
        <v>45.8</v>
      </c>
      <c r="JR7" s="83" t="s">
        <v>126</v>
      </c>
      <c r="JS7" s="83" t="s">
        <v>126</v>
      </c>
      <c r="JT7" s="83" t="s">
        <v>126</v>
      </c>
      <c r="JU7" s="83" t="s">
        <v>126</v>
      </c>
      <c r="JV7" s="83" t="s">
        <v>126</v>
      </c>
      <c r="JW7" s="83">
        <v>146.19999999999999</v>
      </c>
      <c r="JX7" s="83">
        <v>137.1</v>
      </c>
      <c r="JY7" s="83">
        <v>83.3</v>
      </c>
      <c r="JZ7" s="83">
        <v>61.6</v>
      </c>
      <c r="KA7" s="83">
        <v>64.400000000000006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v>98.4</v>
      </c>
      <c r="KR7" s="83">
        <v>98.4</v>
      </c>
      <c r="KS7" s="83">
        <v>99.1</v>
      </c>
      <c r="KT7" s="83">
        <v>98.8</v>
      </c>
      <c r="KU7" s="83">
        <v>94.9</v>
      </c>
      <c r="KV7" s="80" t="s">
        <v>126</v>
      </c>
      <c r="KW7" s="83" t="s">
        <v>126</v>
      </c>
      <c r="KX7" s="83" t="s">
        <v>126</v>
      </c>
      <c r="KY7" s="83" t="s">
        <v>126</v>
      </c>
      <c r="KZ7" s="83" t="s">
        <v>126</v>
      </c>
      <c r="LA7" s="83" t="s">
        <v>126</v>
      </c>
      <c r="LB7" s="83">
        <v>13.7</v>
      </c>
      <c r="LC7" s="83">
        <v>12</v>
      </c>
      <c r="LD7" s="83">
        <v>14.5</v>
      </c>
      <c r="LE7" s="83">
        <v>14.9</v>
      </c>
      <c r="LF7" s="83">
        <v>15.2</v>
      </c>
      <c r="LG7" s="83" t="s">
        <v>126</v>
      </c>
      <c r="LH7" s="83" t="s">
        <v>126</v>
      </c>
      <c r="LI7" s="83" t="s">
        <v>126</v>
      </c>
      <c r="LJ7" s="83" t="s">
        <v>126</v>
      </c>
      <c r="LK7" s="83" t="s">
        <v>126</v>
      </c>
      <c r="LL7" s="83">
        <v>2.5</v>
      </c>
      <c r="LM7" s="83">
        <v>0.3</v>
      </c>
      <c r="LN7" s="83">
        <v>0.3</v>
      </c>
      <c r="LO7" s="83">
        <v>0.3</v>
      </c>
      <c r="LP7" s="83">
        <v>0.7</v>
      </c>
      <c r="LQ7" s="83" t="s">
        <v>126</v>
      </c>
      <c r="LR7" s="83" t="s">
        <v>126</v>
      </c>
      <c r="LS7" s="83" t="s">
        <v>126</v>
      </c>
      <c r="LT7" s="83" t="s">
        <v>126</v>
      </c>
      <c r="LU7" s="83" t="s">
        <v>126</v>
      </c>
      <c r="LV7" s="83">
        <v>259</v>
      </c>
      <c r="LW7" s="83">
        <v>197.2</v>
      </c>
      <c r="LX7" s="83">
        <v>181.3</v>
      </c>
      <c r="LY7" s="83">
        <v>164.9</v>
      </c>
      <c r="LZ7" s="83">
        <v>146.19999999999999</v>
      </c>
      <c r="MA7" s="83" t="s">
        <v>126</v>
      </c>
      <c r="MB7" s="83" t="s">
        <v>126</v>
      </c>
      <c r="MC7" s="83" t="s">
        <v>126</v>
      </c>
      <c r="MD7" s="83" t="s">
        <v>126</v>
      </c>
      <c r="ME7" s="83" t="s">
        <v>126</v>
      </c>
      <c r="MF7" s="83" t="s">
        <v>126</v>
      </c>
      <c r="MG7" s="83" t="s">
        <v>126</v>
      </c>
      <c r="MH7" s="83" t="s">
        <v>126</v>
      </c>
      <c r="MI7" s="83" t="s">
        <v>126</v>
      </c>
      <c r="MJ7" s="83" t="s">
        <v>126</v>
      </c>
      <c r="MK7" s="83" t="s">
        <v>126</v>
      </c>
      <c r="ML7" s="83" t="s">
        <v>126</v>
      </c>
      <c r="MM7" s="83" t="s">
        <v>126</v>
      </c>
      <c r="MN7" s="83" t="s">
        <v>126</v>
      </c>
      <c r="MO7" s="83" t="s">
        <v>126</v>
      </c>
      <c r="MP7" s="83">
        <v>100</v>
      </c>
      <c r="MQ7" s="83">
        <v>98.2</v>
      </c>
      <c r="MR7" s="83">
        <v>98.8</v>
      </c>
      <c r="MS7" s="83">
        <v>98.3</v>
      </c>
      <c r="MT7" s="83">
        <v>98.7</v>
      </c>
      <c r="MU7" s="83">
        <v>1</v>
      </c>
      <c r="MV7" s="83">
        <v>1</v>
      </c>
      <c r="MW7" s="83">
        <v>1</v>
      </c>
      <c r="MX7" s="83">
        <v>1</v>
      </c>
      <c r="MY7" s="83" t="s">
        <v>126</v>
      </c>
      <c r="MZ7" s="83" t="s">
        <v>126</v>
      </c>
      <c r="NA7" s="83" t="s">
        <v>126</v>
      </c>
      <c r="NB7" s="83" t="s">
        <v>126</v>
      </c>
      <c r="NC7" s="83" t="s">
        <v>126</v>
      </c>
      <c r="ND7" s="83" t="s">
        <v>126</v>
      </c>
      <c r="NE7" s="83" t="s">
        <v>126</v>
      </c>
      <c r="NF7" s="83" t="s">
        <v>126</v>
      </c>
      <c r="NG7" s="83" t="s">
        <v>126</v>
      </c>
      <c r="NH7" s="83" t="s">
        <v>126</v>
      </c>
      <c r="NI7" s="83" t="s">
        <v>126</v>
      </c>
      <c r="NJ7" s="83" t="s">
        <v>126</v>
      </c>
    </row>
    <row r="8" spans="1:374" x14ac:dyDescent="0.2">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130</v>
      </c>
      <c r="FB8" s="85"/>
      <c r="FC8" s="85"/>
      <c r="FD8" s="85"/>
      <c r="FE8" s="85"/>
      <c r="FF8" s="86"/>
      <c r="FG8" s="85"/>
      <c r="FH8" s="85"/>
      <c r="FI8" s="85" t="str">
        <f>FJ4</f>
        <v>修繕費比率（％）</v>
      </c>
      <c r="FJ8" s="85" t="b">
        <f>IF(SUM($M$6,$MU$7:$MX$7)=0,FALSE,TRUE)</f>
        <v>1</v>
      </c>
      <c r="FK8" s="87" t="s">
        <v>130</v>
      </c>
      <c r="FL8" s="85"/>
      <c r="FM8" s="85"/>
      <c r="FN8" s="85"/>
      <c r="FO8" s="85"/>
      <c r="FP8" s="85"/>
      <c r="FQ8" s="86"/>
      <c r="FR8" s="85"/>
      <c r="FS8" s="85" t="str">
        <f>FT4</f>
        <v>企業債残高対料金収入比率（％）</v>
      </c>
      <c r="FT8" s="85" t="b">
        <f>IF(SUM($M$6,$MU$7:$MX$7)=0,FALSE,TRUE)</f>
        <v>1</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1</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0</v>
      </c>
      <c r="KX8" s="87" t="s">
        <v>130</v>
      </c>
      <c r="KY8" s="85"/>
      <c r="KZ8" s="85"/>
      <c r="LA8" s="85"/>
      <c r="LB8" s="85"/>
      <c r="LC8" s="86"/>
      <c r="LD8" s="85"/>
      <c r="LE8" s="85"/>
      <c r="LF8" s="85" t="str">
        <f>LG4</f>
        <v>修繕費比率（％）</v>
      </c>
      <c r="LG8" s="85" t="b">
        <f>IF(SUM($P$7,$NG$7:$NJ$7)=0,FALSE,TRUE)</f>
        <v>0</v>
      </c>
      <c r="LH8" s="87" t="s">
        <v>130</v>
      </c>
      <c r="LI8" s="85"/>
      <c r="LJ8" s="85"/>
      <c r="LK8" s="85"/>
      <c r="LL8" s="85"/>
      <c r="LM8" s="85"/>
      <c r="LN8" s="86"/>
      <c r="LO8" s="85"/>
      <c r="LP8" s="85" t="str">
        <f>LQ4</f>
        <v>企業債残高対料金収入比率（％）</v>
      </c>
      <c r="LQ8" s="85" t="b">
        <f>IF(SUM($P$7,$NG$7:$NJ$7)=0,FALSE,TRUE)</f>
        <v>0</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0</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2">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（最大出力合計420kW）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（最大出力合計420kW）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2">
      <c r="A10" s="88" t="s">
        <v>138</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2">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f>AY7</f>
        <v>133</v>
      </c>
      <c r="AZ11" s="95">
        <f>AZ7</f>
        <v>209</v>
      </c>
      <c r="BA11" s="95">
        <f>BA7</f>
        <v>85.5</v>
      </c>
      <c r="BB11" s="95">
        <f>BB7</f>
        <v>145</v>
      </c>
      <c r="BC11" s="95">
        <f>BC7</f>
        <v>128</v>
      </c>
      <c r="BD11" s="84"/>
      <c r="BE11" s="84"/>
      <c r="BF11" s="84"/>
      <c r="BG11" s="84"/>
      <c r="BH11" s="84"/>
      <c r="BI11" s="94" t="s">
        <v>140</v>
      </c>
      <c r="BJ11" s="95">
        <f>BJ7</f>
        <v>134.9</v>
      </c>
      <c r="BK11" s="95">
        <f>BK7</f>
        <v>222.5</v>
      </c>
      <c r="BL11" s="95">
        <f>BL7</f>
        <v>89.1</v>
      </c>
      <c r="BM11" s="95">
        <f>BM7</f>
        <v>290.2</v>
      </c>
      <c r="BN11" s="95">
        <f>BN7</f>
        <v>305.3</v>
      </c>
      <c r="BO11" s="84"/>
      <c r="BP11" s="84"/>
      <c r="BQ11" s="84"/>
      <c r="BR11" s="84"/>
      <c r="BS11" s="84"/>
      <c r="BT11" s="94" t="s">
        <v>141</v>
      </c>
      <c r="BU11" s="95" t="str">
        <f>BU7</f>
        <v>-</v>
      </c>
      <c r="BV11" s="95" t="str">
        <f>BV7</f>
        <v>-</v>
      </c>
      <c r="BW11" s="95" t="str">
        <f>BW7</f>
        <v>-</v>
      </c>
      <c r="BX11" s="95" t="str">
        <f>BX7</f>
        <v>-</v>
      </c>
      <c r="BY11" s="95" t="str">
        <f>BY7</f>
        <v>-</v>
      </c>
      <c r="BZ11" s="84"/>
      <c r="CA11" s="84"/>
      <c r="CB11" s="84"/>
      <c r="CC11" s="84"/>
      <c r="CD11" s="84"/>
      <c r="CE11" s="94" t="s">
        <v>141</v>
      </c>
      <c r="CF11" s="95">
        <f>CF7</f>
        <v>7816.2</v>
      </c>
      <c r="CG11" s="95">
        <f>CG7</f>
        <v>4989.3999999999996</v>
      </c>
      <c r="CH11" s="95">
        <f>CH7</f>
        <v>12207.5</v>
      </c>
      <c r="CI11" s="95">
        <f>CI7</f>
        <v>15490.4</v>
      </c>
      <c r="CJ11" s="95">
        <f>CJ7</f>
        <v>17724.5</v>
      </c>
      <c r="CK11" s="84"/>
      <c r="CL11" s="84"/>
      <c r="CM11" s="84"/>
      <c r="CN11" s="84"/>
      <c r="CO11" s="94" t="s">
        <v>142</v>
      </c>
      <c r="CP11" s="96">
        <f>CP7</f>
        <v>7291</v>
      </c>
      <c r="CQ11" s="96">
        <f>CQ7</f>
        <v>16499</v>
      </c>
      <c r="CR11" s="96">
        <f>CR7</f>
        <v>-2340</v>
      </c>
      <c r="CS11" s="96">
        <f>CS7</f>
        <v>29090</v>
      </c>
      <c r="CT11" s="96">
        <f>CT7</f>
        <v>36417</v>
      </c>
      <c r="CU11" s="84"/>
      <c r="CV11" s="84"/>
      <c r="CW11" s="84"/>
      <c r="CX11" s="84"/>
      <c r="CY11" s="84"/>
      <c r="CZ11" s="94" t="s">
        <v>141</v>
      </c>
      <c r="DA11" s="95">
        <f>DA7</f>
        <v>76.900000000000006</v>
      </c>
      <c r="DB11" s="95">
        <f>DB7</f>
        <v>82.1</v>
      </c>
      <c r="DC11" s="95">
        <f>DC7</f>
        <v>36.4</v>
      </c>
      <c r="DD11" s="95">
        <f>DD7</f>
        <v>53.5</v>
      </c>
      <c r="DE11" s="95">
        <f>DE7</f>
        <v>64.8</v>
      </c>
      <c r="DF11" s="84"/>
      <c r="DG11" s="84"/>
      <c r="DH11" s="84"/>
      <c r="DI11" s="84"/>
      <c r="DJ11" s="94" t="s">
        <v>143</v>
      </c>
      <c r="DK11" s="95">
        <f>DK7</f>
        <v>36.799999999999997</v>
      </c>
      <c r="DL11" s="95">
        <f>DL7</f>
        <v>22.1</v>
      </c>
      <c r="DM11" s="95">
        <f>DM7</f>
        <v>36.5</v>
      </c>
      <c r="DN11" s="95">
        <f>DN7</f>
        <v>38.9</v>
      </c>
      <c r="DO11" s="95">
        <f>DO7</f>
        <v>19.100000000000001</v>
      </c>
      <c r="DP11" s="84"/>
      <c r="DQ11" s="84"/>
      <c r="DR11" s="84"/>
      <c r="DS11" s="84"/>
      <c r="DT11" s="94" t="s">
        <v>141</v>
      </c>
      <c r="DU11" s="95">
        <f>DU7</f>
        <v>61.7</v>
      </c>
      <c r="DV11" s="95">
        <f>DV7</f>
        <v>57.6</v>
      </c>
      <c r="DW11" s="95">
        <f>DW7</f>
        <v>2170.6</v>
      </c>
      <c r="DX11" s="95">
        <f>DX7</f>
        <v>1062.5999999999999</v>
      </c>
      <c r="DY11" s="95">
        <f>DY7</f>
        <v>819.3</v>
      </c>
      <c r="DZ11" s="84"/>
      <c r="EA11" s="84"/>
      <c r="EB11" s="84"/>
      <c r="EC11" s="84"/>
      <c r="ED11" s="94" t="s">
        <v>141</v>
      </c>
      <c r="EE11" s="95" t="str">
        <f>EE7</f>
        <v>-</v>
      </c>
      <c r="EF11" s="95" t="str">
        <f>EF7</f>
        <v>-</v>
      </c>
      <c r="EG11" s="95" t="str">
        <f>EG7</f>
        <v>-</v>
      </c>
      <c r="EH11" s="95" t="str">
        <f>EH7</f>
        <v>-</v>
      </c>
      <c r="EI11" s="95" t="str">
        <f>EI7</f>
        <v>-</v>
      </c>
      <c r="EJ11" s="84"/>
      <c r="EK11" s="84"/>
      <c r="EL11" s="84"/>
      <c r="EM11" s="84"/>
      <c r="EN11" s="94" t="s">
        <v>141</v>
      </c>
      <c r="EO11" s="95">
        <f>EO7</f>
        <v>0</v>
      </c>
      <c r="EP11" s="95">
        <f>EP7</f>
        <v>0</v>
      </c>
      <c r="EQ11" s="95">
        <f>EQ7</f>
        <v>0</v>
      </c>
      <c r="ER11" s="95">
        <f>ER7</f>
        <v>100</v>
      </c>
      <c r="ES11" s="95">
        <f>ES7</f>
        <v>100</v>
      </c>
      <c r="ET11" s="84"/>
      <c r="EU11" s="84"/>
      <c r="EV11" s="84"/>
      <c r="EW11" s="84"/>
      <c r="EX11" s="84"/>
      <c r="EY11" s="94" t="s">
        <v>141</v>
      </c>
      <c r="EZ11" s="95">
        <f>EZ7</f>
        <v>76.900000000000006</v>
      </c>
      <c r="FA11" s="95">
        <f>FA7</f>
        <v>82.1</v>
      </c>
      <c r="FB11" s="95">
        <f>FB7</f>
        <v>36.4</v>
      </c>
      <c r="FC11" s="95">
        <f>FC7</f>
        <v>53.5</v>
      </c>
      <c r="FD11" s="95">
        <f>FD7</f>
        <v>64.8</v>
      </c>
      <c r="FE11" s="84"/>
      <c r="FF11" s="84"/>
      <c r="FG11" s="84"/>
      <c r="FH11" s="84"/>
      <c r="FI11" s="94" t="s">
        <v>141</v>
      </c>
      <c r="FJ11" s="95">
        <f>FJ7</f>
        <v>36.799999999999997</v>
      </c>
      <c r="FK11" s="95">
        <f>FK7</f>
        <v>22.1</v>
      </c>
      <c r="FL11" s="95">
        <f>FL7</f>
        <v>36.5</v>
      </c>
      <c r="FM11" s="95">
        <f>FM7</f>
        <v>38.9</v>
      </c>
      <c r="FN11" s="95">
        <f>FN7</f>
        <v>19.100000000000001</v>
      </c>
      <c r="FO11" s="84"/>
      <c r="FP11" s="84"/>
      <c r="FQ11" s="84"/>
      <c r="FR11" s="84"/>
      <c r="FS11" s="94" t="s">
        <v>141</v>
      </c>
      <c r="FT11" s="95">
        <f>FT7</f>
        <v>61.7</v>
      </c>
      <c r="FU11" s="95">
        <f>FU7</f>
        <v>57.6</v>
      </c>
      <c r="FV11" s="95">
        <f>FV7</f>
        <v>2170.6</v>
      </c>
      <c r="FW11" s="95">
        <f>FW7</f>
        <v>1062.5999999999999</v>
      </c>
      <c r="FX11" s="95">
        <f>FX7</f>
        <v>819.3</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141</v>
      </c>
      <c r="GN11" s="95">
        <f>GN7</f>
        <v>0</v>
      </c>
      <c r="GO11" s="95">
        <f>GO7</f>
        <v>0</v>
      </c>
      <c r="GP11" s="95">
        <f>GP7</f>
        <v>0</v>
      </c>
      <c r="GQ11" s="95">
        <f>GQ7</f>
        <v>100</v>
      </c>
      <c r="GR11" s="95">
        <f>GR7</f>
        <v>100</v>
      </c>
      <c r="GS11" s="84"/>
      <c r="GT11" s="84"/>
      <c r="GU11" s="84"/>
      <c r="GV11" s="84"/>
      <c r="GW11" s="84"/>
      <c r="GX11" s="94" t="s">
        <v>141</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141</v>
      </c>
      <c r="HS11" s="95" t="str">
        <f>HS7</f>
        <v>-</v>
      </c>
      <c r="HT11" s="95" t="str">
        <f>HT7</f>
        <v>-</v>
      </c>
      <c r="HU11" s="95" t="str">
        <f>HU7</f>
        <v>-</v>
      </c>
      <c r="HV11" s="95" t="str">
        <f>HV7</f>
        <v>-</v>
      </c>
      <c r="HW11" s="95" t="str">
        <f>HW7</f>
        <v>-</v>
      </c>
      <c r="HX11" s="84"/>
      <c r="HY11" s="84"/>
      <c r="HZ11" s="84"/>
      <c r="IA11" s="84"/>
      <c r="IB11" s="94" t="s">
        <v>141</v>
      </c>
      <c r="IC11" s="95" t="str">
        <f>IC7</f>
        <v>-</v>
      </c>
      <c r="ID11" s="95" t="str">
        <f>ID7</f>
        <v>-</v>
      </c>
      <c r="IE11" s="95" t="str">
        <f>IE7</f>
        <v>-</v>
      </c>
      <c r="IF11" s="95" t="str">
        <f>IF7</f>
        <v>-</v>
      </c>
      <c r="IG11" s="95" t="str">
        <f>IG7</f>
        <v>-</v>
      </c>
      <c r="IH11" s="84"/>
      <c r="II11" s="84"/>
      <c r="IJ11" s="84"/>
      <c r="IK11" s="84"/>
      <c r="IL11" s="94" t="s">
        <v>141</v>
      </c>
      <c r="IM11" s="95" t="str">
        <f>IM7</f>
        <v>-</v>
      </c>
      <c r="IN11" s="95" t="str">
        <f>IN7</f>
        <v>-</v>
      </c>
      <c r="IO11" s="95" t="str">
        <f>IO7</f>
        <v>-</v>
      </c>
      <c r="IP11" s="95" t="str">
        <f>IP7</f>
        <v>-</v>
      </c>
      <c r="IQ11" s="95" t="str">
        <f>IQ7</f>
        <v>-</v>
      </c>
      <c r="IR11" s="84"/>
      <c r="IS11" s="84"/>
      <c r="IT11" s="84"/>
      <c r="IU11" s="84"/>
      <c r="IV11" s="84"/>
      <c r="IW11" s="94" t="s">
        <v>141</v>
      </c>
      <c r="IX11" s="95" t="str">
        <f>IX7</f>
        <v>-</v>
      </c>
      <c r="IY11" s="95" t="str">
        <f>IY7</f>
        <v>-</v>
      </c>
      <c r="IZ11" s="95" t="str">
        <f>IZ7</f>
        <v>-</v>
      </c>
      <c r="JA11" s="95" t="str">
        <f>JA7</f>
        <v>-</v>
      </c>
      <c r="JB11" s="95" t="str">
        <f>JB7</f>
        <v>-</v>
      </c>
      <c r="JC11" s="84"/>
      <c r="JD11" s="84"/>
      <c r="JE11" s="84"/>
      <c r="JF11" s="84"/>
      <c r="JG11" s="94" t="s">
        <v>141</v>
      </c>
      <c r="JH11" s="95" t="str">
        <f>JH7</f>
        <v>-</v>
      </c>
      <c r="JI11" s="95" t="str">
        <f>JI7</f>
        <v>-</v>
      </c>
      <c r="JJ11" s="95" t="str">
        <f>JJ7</f>
        <v>-</v>
      </c>
      <c r="JK11" s="95" t="str">
        <f>JK7</f>
        <v>-</v>
      </c>
      <c r="JL11" s="95" t="str">
        <f>JL7</f>
        <v>-</v>
      </c>
      <c r="JM11" s="84"/>
      <c r="JN11" s="84"/>
      <c r="JO11" s="84"/>
      <c r="JP11" s="84"/>
      <c r="JQ11" s="94" t="s">
        <v>141</v>
      </c>
      <c r="JR11" s="95" t="str">
        <f>JR7</f>
        <v>-</v>
      </c>
      <c r="JS11" s="95" t="str">
        <f>JS7</f>
        <v>-</v>
      </c>
      <c r="JT11" s="95" t="str">
        <f>JT7</f>
        <v>-</v>
      </c>
      <c r="JU11" s="95" t="str">
        <f>JU7</f>
        <v>-</v>
      </c>
      <c r="JV11" s="95" t="str">
        <f>JV7</f>
        <v>-</v>
      </c>
      <c r="JW11" s="84"/>
      <c r="JX11" s="84"/>
      <c r="JY11" s="84"/>
      <c r="JZ11" s="84"/>
      <c r="KA11" s="94" t="s">
        <v>141</v>
      </c>
      <c r="KB11" s="95" t="str">
        <f>KB7</f>
        <v>-</v>
      </c>
      <c r="KC11" s="95" t="str">
        <f>KC7</f>
        <v>-</v>
      </c>
      <c r="KD11" s="95" t="str">
        <f>KD7</f>
        <v>-</v>
      </c>
      <c r="KE11" s="95" t="str">
        <f>KE7</f>
        <v>-</v>
      </c>
      <c r="KF11" s="95" t="str">
        <f>KF7</f>
        <v>-</v>
      </c>
      <c r="KG11" s="84"/>
      <c r="KH11" s="84"/>
      <c r="KI11" s="84"/>
      <c r="KJ11" s="84"/>
      <c r="KK11" s="94" t="s">
        <v>141</v>
      </c>
      <c r="KL11" s="95" t="str">
        <f>KL7</f>
        <v>-</v>
      </c>
      <c r="KM11" s="95" t="str">
        <f>KM7</f>
        <v>-</v>
      </c>
      <c r="KN11" s="95" t="str">
        <f>KN7</f>
        <v>-</v>
      </c>
      <c r="KO11" s="95" t="str">
        <f>KO7</f>
        <v>-</v>
      </c>
      <c r="KP11" s="95" t="str">
        <f>KP7</f>
        <v>-</v>
      </c>
      <c r="KQ11" s="84"/>
      <c r="KR11" s="84"/>
      <c r="KS11" s="84"/>
      <c r="KT11" s="84"/>
      <c r="KU11" s="84"/>
      <c r="KV11" s="94" t="s">
        <v>141</v>
      </c>
      <c r="KW11" s="95" t="str">
        <f>KW7</f>
        <v>-</v>
      </c>
      <c r="KX11" s="95" t="str">
        <f>KX7</f>
        <v>-</v>
      </c>
      <c r="KY11" s="95" t="str">
        <f>KY7</f>
        <v>-</v>
      </c>
      <c r="KZ11" s="95" t="str">
        <f>KZ7</f>
        <v>-</v>
      </c>
      <c r="LA11" s="95" t="str">
        <f>LA7</f>
        <v>-</v>
      </c>
      <c r="LB11" s="84"/>
      <c r="LC11" s="84"/>
      <c r="LD11" s="84"/>
      <c r="LE11" s="84"/>
      <c r="LF11" s="94" t="s">
        <v>141</v>
      </c>
      <c r="LG11" s="95" t="str">
        <f>LG7</f>
        <v>-</v>
      </c>
      <c r="LH11" s="95" t="str">
        <f>LH7</f>
        <v>-</v>
      </c>
      <c r="LI11" s="95" t="str">
        <f>LI7</f>
        <v>-</v>
      </c>
      <c r="LJ11" s="95" t="str">
        <f>LJ7</f>
        <v>-</v>
      </c>
      <c r="LK11" s="95" t="str">
        <f>LK7</f>
        <v>-</v>
      </c>
      <c r="LL11" s="84"/>
      <c r="LM11" s="84"/>
      <c r="LN11" s="84"/>
      <c r="LO11" s="84"/>
      <c r="LP11" s="94" t="s">
        <v>141</v>
      </c>
      <c r="LQ11" s="95" t="str">
        <f>LQ7</f>
        <v>-</v>
      </c>
      <c r="LR11" s="95" t="str">
        <f>LR7</f>
        <v>-</v>
      </c>
      <c r="LS11" s="95" t="str">
        <f>LS7</f>
        <v>-</v>
      </c>
      <c r="LT11" s="95" t="str">
        <f>LT7</f>
        <v>-</v>
      </c>
      <c r="LU11" s="95" t="str">
        <f>LU7</f>
        <v>-</v>
      </c>
      <c r="LV11" s="84"/>
      <c r="LW11" s="84"/>
      <c r="LX11" s="84"/>
      <c r="LY11" s="84"/>
      <c r="LZ11" s="94" t="s">
        <v>141</v>
      </c>
      <c r="MA11" s="95" t="str">
        <f>MA7</f>
        <v>-</v>
      </c>
      <c r="MB11" s="95" t="str">
        <f>MB7</f>
        <v>-</v>
      </c>
      <c r="MC11" s="95" t="str">
        <f>MC7</f>
        <v>-</v>
      </c>
      <c r="MD11" s="95" t="str">
        <f>MD7</f>
        <v>-</v>
      </c>
      <c r="ME11" s="95" t="str">
        <f>ME7</f>
        <v>-</v>
      </c>
      <c r="MF11" s="84"/>
      <c r="MG11" s="84"/>
      <c r="MH11" s="84"/>
      <c r="MI11" s="84"/>
      <c r="MJ11" s="94" t="s">
        <v>141</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2">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144</v>
      </c>
      <c r="AY12" s="95">
        <f>BD7</f>
        <v>124.4</v>
      </c>
      <c r="AZ12" s="95">
        <f>BE7</f>
        <v>118.8</v>
      </c>
      <c r="BA12" s="95">
        <f>BF7</f>
        <v>88.8</v>
      </c>
      <c r="BB12" s="95">
        <f>BG7</f>
        <v>121.3</v>
      </c>
      <c r="BC12" s="95">
        <f>BH7</f>
        <v>123.2</v>
      </c>
      <c r="BD12" s="84"/>
      <c r="BE12" s="84"/>
      <c r="BF12" s="84"/>
      <c r="BG12" s="84"/>
      <c r="BH12" s="84"/>
      <c r="BI12" s="94" t="s">
        <v>144</v>
      </c>
      <c r="BJ12" s="95">
        <f>BO7</f>
        <v>324.60000000000002</v>
      </c>
      <c r="BK12" s="95">
        <f>BP7</f>
        <v>255.4</v>
      </c>
      <c r="BL12" s="95">
        <f>BQ7</f>
        <v>269.8</v>
      </c>
      <c r="BM12" s="95">
        <f>BR7</f>
        <v>247.9</v>
      </c>
      <c r="BN12" s="95">
        <f>BS7</f>
        <v>240.1</v>
      </c>
      <c r="BO12" s="84"/>
      <c r="BP12" s="84"/>
      <c r="BQ12" s="84"/>
      <c r="BR12" s="84"/>
      <c r="BS12" s="84"/>
      <c r="BT12" s="94" t="s">
        <v>144</v>
      </c>
      <c r="BU12" s="95" t="str">
        <f>BZ7</f>
        <v>-</v>
      </c>
      <c r="BV12" s="95" t="str">
        <f>CA7</f>
        <v>-</v>
      </c>
      <c r="BW12" s="95" t="str">
        <f>CB7</f>
        <v>-</v>
      </c>
      <c r="BX12" s="95" t="str">
        <f>CC7</f>
        <v>-</v>
      </c>
      <c r="BY12" s="95" t="str">
        <f>CD7</f>
        <v>-</v>
      </c>
      <c r="BZ12" s="84"/>
      <c r="CA12" s="84"/>
      <c r="CB12" s="84"/>
      <c r="CC12" s="84"/>
      <c r="CD12" s="84"/>
      <c r="CE12" s="94" t="s">
        <v>145</v>
      </c>
      <c r="CF12" s="95">
        <f>CK7</f>
        <v>17642.5</v>
      </c>
      <c r="CG12" s="95">
        <f>CL7</f>
        <v>18815.8</v>
      </c>
      <c r="CH12" s="95">
        <f>CM7</f>
        <v>22847.9</v>
      </c>
      <c r="CI12" s="95">
        <f>CN7</f>
        <v>19199</v>
      </c>
      <c r="CJ12" s="95">
        <f>CO7</f>
        <v>19830.400000000001</v>
      </c>
      <c r="CK12" s="84"/>
      <c r="CL12" s="84"/>
      <c r="CM12" s="84"/>
      <c r="CN12" s="84"/>
      <c r="CO12" s="94" t="s">
        <v>146</v>
      </c>
      <c r="CP12" s="96">
        <f>CU7</f>
        <v>58539</v>
      </c>
      <c r="CQ12" s="96">
        <f>CV7</f>
        <v>37685</v>
      </c>
      <c r="CR12" s="96">
        <f>CW7</f>
        <v>2390</v>
      </c>
      <c r="CS12" s="96">
        <f>CX7</f>
        <v>32739</v>
      </c>
      <c r="CT12" s="96">
        <f>CY7</f>
        <v>34140</v>
      </c>
      <c r="CU12" s="84"/>
      <c r="CV12" s="84"/>
      <c r="CW12" s="84"/>
      <c r="CX12" s="84"/>
      <c r="CY12" s="84"/>
      <c r="CZ12" s="94" t="s">
        <v>144</v>
      </c>
      <c r="DA12" s="95">
        <f>DF7</f>
        <v>33.9</v>
      </c>
      <c r="DB12" s="95">
        <f>DG7</f>
        <v>31</v>
      </c>
      <c r="DC12" s="95">
        <f>DH7</f>
        <v>34.700000000000003</v>
      </c>
      <c r="DD12" s="95">
        <f>DI7</f>
        <v>30</v>
      </c>
      <c r="DE12" s="95">
        <f>DJ7</f>
        <v>30.2</v>
      </c>
      <c r="DF12" s="84"/>
      <c r="DG12" s="84"/>
      <c r="DH12" s="84"/>
      <c r="DI12" s="84"/>
      <c r="DJ12" s="94" t="s">
        <v>144</v>
      </c>
      <c r="DK12" s="95">
        <f>DP7</f>
        <v>14.6</v>
      </c>
      <c r="DL12" s="95">
        <f>DQ7</f>
        <v>17.5</v>
      </c>
      <c r="DM12" s="95">
        <f>DR7</f>
        <v>14.4</v>
      </c>
      <c r="DN12" s="95">
        <f>DS7</f>
        <v>11.8</v>
      </c>
      <c r="DO12" s="95">
        <f>DT7</f>
        <v>14.2</v>
      </c>
      <c r="DP12" s="84"/>
      <c r="DQ12" s="84"/>
      <c r="DR12" s="84"/>
      <c r="DS12" s="84"/>
      <c r="DT12" s="94" t="s">
        <v>144</v>
      </c>
      <c r="DU12" s="95">
        <f>DZ7</f>
        <v>109.9</v>
      </c>
      <c r="DV12" s="95">
        <f>EA7</f>
        <v>107.3</v>
      </c>
      <c r="DW12" s="95">
        <f>EB7</f>
        <v>104.1</v>
      </c>
      <c r="DX12" s="95">
        <f>EC7</f>
        <v>136</v>
      </c>
      <c r="DY12" s="95">
        <f>ED7</f>
        <v>133.5</v>
      </c>
      <c r="DZ12" s="84"/>
      <c r="EA12" s="84"/>
      <c r="EB12" s="84"/>
      <c r="EC12" s="84"/>
      <c r="ED12" s="94" t="s">
        <v>144</v>
      </c>
      <c r="EE12" s="95" t="str">
        <f>EJ7</f>
        <v>-</v>
      </c>
      <c r="EF12" s="95" t="str">
        <f>EK7</f>
        <v>-</v>
      </c>
      <c r="EG12" s="95" t="str">
        <f>EL7</f>
        <v>-</v>
      </c>
      <c r="EH12" s="95" t="str">
        <f>EM7</f>
        <v>-</v>
      </c>
      <c r="EI12" s="95" t="str">
        <f>EN7</f>
        <v>-</v>
      </c>
      <c r="EJ12" s="84"/>
      <c r="EK12" s="84"/>
      <c r="EL12" s="84"/>
      <c r="EM12" s="84"/>
      <c r="EN12" s="94" t="s">
        <v>146</v>
      </c>
      <c r="EO12" s="95">
        <f>ET7</f>
        <v>72.5</v>
      </c>
      <c r="EP12" s="95">
        <f>EU7</f>
        <v>75.599999999999994</v>
      </c>
      <c r="EQ12" s="95">
        <f>EV7</f>
        <v>78.8</v>
      </c>
      <c r="ER12" s="95">
        <f>EW7</f>
        <v>87.3</v>
      </c>
      <c r="ES12" s="95">
        <f>EX7</f>
        <v>82.1</v>
      </c>
      <c r="ET12" s="84"/>
      <c r="EU12" s="84"/>
      <c r="EV12" s="84"/>
      <c r="EW12" s="84"/>
      <c r="EX12" s="84"/>
      <c r="EY12" s="94" t="s">
        <v>144</v>
      </c>
      <c r="EZ12" s="95">
        <f>IF($EZ$8,FE7,"-")</f>
        <v>56.1</v>
      </c>
      <c r="FA12" s="95">
        <f>IF($EZ$8,FF7,"-")</f>
        <v>61.8</v>
      </c>
      <c r="FB12" s="95">
        <f>IF($EZ$8,FG7,"-")</f>
        <v>61.6</v>
      </c>
      <c r="FC12" s="95">
        <f>IF($EZ$8,FH7,"-")</f>
        <v>57.7</v>
      </c>
      <c r="FD12" s="95">
        <f>IF($EZ$8,FI7,"-")</f>
        <v>57.6</v>
      </c>
      <c r="FE12" s="84"/>
      <c r="FF12" s="84"/>
      <c r="FG12" s="84"/>
      <c r="FH12" s="84"/>
      <c r="FI12" s="94" t="s">
        <v>147</v>
      </c>
      <c r="FJ12" s="95">
        <f>IF($FJ$8,FO7,"-")</f>
        <v>16.7</v>
      </c>
      <c r="FK12" s="95">
        <f>IF($FJ$8,FP7,"-")</f>
        <v>8.6999999999999993</v>
      </c>
      <c r="FL12" s="95">
        <f>IF($FJ$8,FQ7,"-")</f>
        <v>6.4</v>
      </c>
      <c r="FM12" s="95">
        <f>IF($FJ$8,FR7,"-")</f>
        <v>5.4</v>
      </c>
      <c r="FN12" s="95">
        <f>IF($FJ$8,FS7,"-")</f>
        <v>8.6999999999999993</v>
      </c>
      <c r="FO12" s="84"/>
      <c r="FP12" s="84"/>
      <c r="FQ12" s="84"/>
      <c r="FR12" s="84"/>
      <c r="FS12" s="94" t="s">
        <v>147</v>
      </c>
      <c r="FT12" s="95">
        <f>IF($FT$8,FY7,"-")</f>
        <v>333.7</v>
      </c>
      <c r="FU12" s="95">
        <f>IF($FT$8,FZ7,"-")</f>
        <v>351.4</v>
      </c>
      <c r="FV12" s="95">
        <f>IF($FT$8,GA7,"-")</f>
        <v>390.3</v>
      </c>
      <c r="FW12" s="95">
        <f>IF($FT$8,GB7,"-")</f>
        <v>394.9</v>
      </c>
      <c r="FX12" s="95">
        <f>IF($FT$8,GC7,"-")</f>
        <v>375</v>
      </c>
      <c r="FY12" s="84"/>
      <c r="FZ12" s="84"/>
      <c r="GA12" s="84"/>
      <c r="GB12" s="84"/>
      <c r="GC12" s="94" t="s">
        <v>144</v>
      </c>
      <c r="GD12" s="95" t="str">
        <f>IF($GD$8,GI7,"-")</f>
        <v>-</v>
      </c>
      <c r="GE12" s="95" t="str">
        <f>IF($GD$8,GJ7,"-")</f>
        <v>-</v>
      </c>
      <c r="GF12" s="95" t="str">
        <f>IF($GD$8,GK7,"-")</f>
        <v>-</v>
      </c>
      <c r="GG12" s="95" t="str">
        <f>IF($GD$8,GL7,"-")</f>
        <v>-</v>
      </c>
      <c r="GH12" s="95" t="str">
        <f>IF($GD$8,GM7,"-")</f>
        <v>-</v>
      </c>
      <c r="GI12" s="84"/>
      <c r="GJ12" s="84"/>
      <c r="GK12" s="84"/>
      <c r="GL12" s="84"/>
      <c r="GM12" s="94" t="s">
        <v>144</v>
      </c>
      <c r="GN12" s="95">
        <f>IF($GN$8,GS7,"-")</f>
        <v>58.4</v>
      </c>
      <c r="GO12" s="95">
        <f>IF($GN$8,GT7,"-")</f>
        <v>80.599999999999994</v>
      </c>
      <c r="GP12" s="95">
        <f>IF($GN$8,GU7,"-")</f>
        <v>85.6</v>
      </c>
      <c r="GQ12" s="95">
        <f>IF($GN$8,GV7,"-")</f>
        <v>92</v>
      </c>
      <c r="GR12" s="95">
        <f>IF($GN$8,GW7,"-")</f>
        <v>94.7</v>
      </c>
      <c r="GS12" s="84"/>
      <c r="GT12" s="84"/>
      <c r="GU12" s="84"/>
      <c r="GV12" s="84"/>
      <c r="GW12" s="84"/>
      <c r="GX12" s="94" t="s">
        <v>144</v>
      </c>
      <c r="GY12" s="95" t="str">
        <f>IF($GY$8,HD7,"-")</f>
        <v>-</v>
      </c>
      <c r="GZ12" s="95" t="str">
        <f>IF($GY$8,HE7,"-")</f>
        <v>-</v>
      </c>
      <c r="HA12" s="95" t="str">
        <f>IF($GY$8,HF7,"-")</f>
        <v>-</v>
      </c>
      <c r="HB12" s="95" t="str">
        <f>IF($GY$8,HG7,"-")</f>
        <v>-</v>
      </c>
      <c r="HC12" s="95" t="str">
        <f>IF($GY$8,HH7,"-")</f>
        <v>-</v>
      </c>
      <c r="HD12" s="84"/>
      <c r="HE12" s="84"/>
      <c r="HF12" s="84"/>
      <c r="HG12" s="84"/>
      <c r="HH12" s="94" t="s">
        <v>144</v>
      </c>
      <c r="HI12" s="95" t="str">
        <f>IF($HI$8,HN7,"-")</f>
        <v>-</v>
      </c>
      <c r="HJ12" s="95" t="str">
        <f>IF($HI$8,HO7,"-")</f>
        <v>-</v>
      </c>
      <c r="HK12" s="95" t="str">
        <f>IF($HI$8,HP7,"-")</f>
        <v>-</v>
      </c>
      <c r="HL12" s="95" t="str">
        <f>IF($HI$8,HQ7,"-")</f>
        <v>-</v>
      </c>
      <c r="HM12" s="95" t="str">
        <f>IF($HI$8,HR7,"-")</f>
        <v>-</v>
      </c>
      <c r="HN12" s="84"/>
      <c r="HO12" s="84"/>
      <c r="HP12" s="84"/>
      <c r="HQ12" s="84"/>
      <c r="HR12" s="94" t="s">
        <v>144</v>
      </c>
      <c r="HS12" s="95" t="str">
        <f>IF($HS$8,HX7,"-")</f>
        <v>-</v>
      </c>
      <c r="HT12" s="95" t="str">
        <f>IF($HS$8,HY7,"-")</f>
        <v>-</v>
      </c>
      <c r="HU12" s="95" t="str">
        <f>IF($HS$8,HZ7,"-")</f>
        <v>-</v>
      </c>
      <c r="HV12" s="95" t="str">
        <f>IF($HS$8,IA7,"-")</f>
        <v>-</v>
      </c>
      <c r="HW12" s="95" t="str">
        <f>IF($HS$8,IB7,"-")</f>
        <v>-</v>
      </c>
      <c r="HX12" s="84"/>
      <c r="HY12" s="84"/>
      <c r="HZ12" s="84"/>
      <c r="IA12" s="84"/>
      <c r="IB12" s="94" t="s">
        <v>144</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144</v>
      </c>
      <c r="IX12" s="95" t="str">
        <f>IF($IX$8,JC7,"-")</f>
        <v>-</v>
      </c>
      <c r="IY12" s="95" t="str">
        <f>IF($IX$8,JD7,"-")</f>
        <v>-</v>
      </c>
      <c r="IZ12" s="95" t="str">
        <f>IF($IX$8,JE7,"-")</f>
        <v>-</v>
      </c>
      <c r="JA12" s="95" t="str">
        <f>IF($IX$8,JF7,"-")</f>
        <v>-</v>
      </c>
      <c r="JB12" s="95" t="str">
        <f>IF($IX$8,JG7,"-")</f>
        <v>-</v>
      </c>
      <c r="JC12" s="84"/>
      <c r="JD12" s="84"/>
      <c r="JE12" s="84"/>
      <c r="JF12" s="84"/>
      <c r="JG12" s="94" t="s">
        <v>144</v>
      </c>
      <c r="JH12" s="95" t="str">
        <f>IF($JH$8,JM7,"-")</f>
        <v>-</v>
      </c>
      <c r="JI12" s="95" t="str">
        <f>IF($JH$8,JN7,"-")</f>
        <v>-</v>
      </c>
      <c r="JJ12" s="95" t="str">
        <f>IF($JH$8,JO7,"-")</f>
        <v>-</v>
      </c>
      <c r="JK12" s="95" t="str">
        <f>IF($JH$8,JP7,"-")</f>
        <v>-</v>
      </c>
      <c r="JL12" s="95" t="str">
        <f>IF($JH$8,JQ7,"-")</f>
        <v>-</v>
      </c>
      <c r="JM12" s="84"/>
      <c r="JN12" s="84"/>
      <c r="JO12" s="84"/>
      <c r="JP12" s="84"/>
      <c r="JQ12" s="94" t="s">
        <v>144</v>
      </c>
      <c r="JR12" s="95" t="str">
        <f>IF($JR$8,JW7,"-")</f>
        <v>-</v>
      </c>
      <c r="JS12" s="95" t="str">
        <f>IF($JR$8,JX7,"-")</f>
        <v>-</v>
      </c>
      <c r="JT12" s="95" t="str">
        <f>IF($JR$8,JY7,"-")</f>
        <v>-</v>
      </c>
      <c r="JU12" s="95" t="str">
        <f>IF($JR$8,JZ7,"-")</f>
        <v>-</v>
      </c>
      <c r="JV12" s="95" t="str">
        <f>IF($JR$8,KA7,"-")</f>
        <v>-</v>
      </c>
      <c r="JW12" s="84"/>
      <c r="JX12" s="84"/>
      <c r="JY12" s="84"/>
      <c r="JZ12" s="84"/>
      <c r="KA12" s="94" t="s">
        <v>144</v>
      </c>
      <c r="KB12" s="95" t="str">
        <f>IF($KB$8,KG7,"-")</f>
        <v>-</v>
      </c>
      <c r="KC12" s="95" t="str">
        <f>IF($KB$8,KH7,"-")</f>
        <v>-</v>
      </c>
      <c r="KD12" s="95" t="str">
        <f>IF($KB$8,KI7,"-")</f>
        <v>-</v>
      </c>
      <c r="KE12" s="95" t="str">
        <f>IF($KB$8,KJ7,"-")</f>
        <v>-</v>
      </c>
      <c r="KF12" s="95" t="str">
        <f>IF($KB$8,KK7,"-")</f>
        <v>-</v>
      </c>
      <c r="KG12" s="84"/>
      <c r="KH12" s="84"/>
      <c r="KI12" s="84"/>
      <c r="KJ12" s="84"/>
      <c r="KK12" s="94" t="s">
        <v>147</v>
      </c>
      <c r="KL12" s="95" t="str">
        <f>IF($KL$8,KQ7,"-")</f>
        <v>-</v>
      </c>
      <c r="KM12" s="95" t="str">
        <f>IF($KL$8,KR7,"-")</f>
        <v>-</v>
      </c>
      <c r="KN12" s="95" t="str">
        <f>IF($KL$8,KS7,"-")</f>
        <v>-</v>
      </c>
      <c r="KO12" s="95" t="str">
        <f>IF($KL$8,KT7,"-")</f>
        <v>-</v>
      </c>
      <c r="KP12" s="95" t="str">
        <f>IF($KL$8,KU7,"-")</f>
        <v>-</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144</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144</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2">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148</v>
      </c>
      <c r="AY13" s="95">
        <f>$BI$7</f>
        <v>100</v>
      </c>
      <c r="AZ13" s="95">
        <f>$BI$7</f>
        <v>100</v>
      </c>
      <c r="BA13" s="95">
        <f>$BI$7</f>
        <v>100</v>
      </c>
      <c r="BB13" s="95">
        <f>$BI$7</f>
        <v>100</v>
      </c>
      <c r="BC13" s="95">
        <f>$BI$7</f>
        <v>100</v>
      </c>
      <c r="BD13" s="84"/>
      <c r="BE13" s="84"/>
      <c r="BF13" s="84"/>
      <c r="BG13" s="84"/>
      <c r="BH13" s="84"/>
      <c r="BI13" s="94" t="s">
        <v>148</v>
      </c>
      <c r="BJ13" s="95">
        <f>$BT$7</f>
        <v>100</v>
      </c>
      <c r="BK13" s="95">
        <f>$BT$7</f>
        <v>100</v>
      </c>
      <c r="BL13" s="95">
        <f>$BT$7</f>
        <v>100</v>
      </c>
      <c r="BM13" s="95">
        <f>$BT$7</f>
        <v>100</v>
      </c>
      <c r="BN13" s="95">
        <f>$BT$7</f>
        <v>100</v>
      </c>
      <c r="BO13" s="84"/>
      <c r="BP13" s="84"/>
      <c r="BQ13" s="84"/>
      <c r="BR13" s="84"/>
      <c r="BS13" s="84"/>
      <c r="BT13" s="94" t="s">
        <v>148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2">
      <c r="A14" s="97"/>
      <c r="B14" s="98" t="s">
        <v>149</v>
      </c>
      <c r="C14" s="99"/>
      <c r="D14" s="100"/>
      <c r="E14" s="99"/>
      <c r="F14" s="191" t="s">
        <v>150</v>
      </c>
      <c r="G14" s="191"/>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2">
      <c r="A15" s="97">
        <v>1</v>
      </c>
      <c r="B15" s="190" t="s">
        <v>151</v>
      </c>
      <c r="C15" s="190"/>
      <c r="D15" s="100"/>
      <c r="E15" s="97">
        <v>1</v>
      </c>
      <c r="F15" s="190" t="s">
        <v>152</v>
      </c>
      <c r="G15" s="190"/>
      <c r="H15" s="102" t="s">
        <v>153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154</v>
      </c>
      <c r="AY15" s="103"/>
      <c r="AZ15" s="103"/>
      <c r="BA15" s="103"/>
      <c r="BB15" s="103"/>
      <c r="BC15" s="103"/>
      <c r="BD15" s="100"/>
      <c r="BE15" s="100"/>
      <c r="BF15" s="100"/>
      <c r="BG15" s="100"/>
      <c r="BH15" s="100"/>
      <c r="BI15" s="101" t="s">
        <v>154</v>
      </c>
      <c r="BJ15" s="103"/>
      <c r="BK15" s="103"/>
      <c r="BL15" s="103"/>
      <c r="BM15" s="103"/>
      <c r="BN15" s="103"/>
      <c r="BO15" s="100"/>
      <c r="BP15" s="100"/>
      <c r="BQ15" s="100"/>
      <c r="BR15" s="100"/>
      <c r="BS15" s="100"/>
      <c r="BT15" s="101" t="s">
        <v>154</v>
      </c>
      <c r="BU15" s="103"/>
      <c r="BV15" s="103"/>
      <c r="BW15" s="103"/>
      <c r="BX15" s="103"/>
      <c r="BY15" s="103"/>
      <c r="BZ15" s="100"/>
      <c r="CA15" s="100"/>
      <c r="CB15" s="100"/>
      <c r="CC15" s="100"/>
      <c r="CD15" s="100"/>
      <c r="CE15" s="101" t="s">
        <v>154</v>
      </c>
      <c r="CF15" s="103"/>
      <c r="CG15" s="103"/>
      <c r="CH15" s="103"/>
      <c r="CI15" s="103"/>
      <c r="CJ15" s="103"/>
      <c r="CK15" s="100"/>
      <c r="CL15" s="100"/>
      <c r="CM15" s="100"/>
      <c r="CN15" s="100"/>
      <c r="CO15" s="101" t="s">
        <v>154</v>
      </c>
      <c r="CP15" s="103"/>
      <c r="CQ15" s="103"/>
      <c r="CR15" s="103"/>
      <c r="CS15" s="103"/>
      <c r="CT15" s="103"/>
      <c r="CU15" s="100"/>
      <c r="CV15" s="100"/>
      <c r="CW15" s="100"/>
      <c r="CX15" s="100"/>
      <c r="CY15" s="100"/>
      <c r="CZ15" s="101" t="s">
        <v>154</v>
      </c>
      <c r="DA15" s="103"/>
      <c r="DB15" s="103"/>
      <c r="DC15" s="103"/>
      <c r="DD15" s="103"/>
      <c r="DE15" s="103"/>
      <c r="DF15" s="100"/>
      <c r="DG15" s="100"/>
      <c r="DH15" s="100"/>
      <c r="DI15" s="100"/>
      <c r="DJ15" s="101" t="s">
        <v>154</v>
      </c>
      <c r="DK15" s="103"/>
      <c r="DL15" s="103"/>
      <c r="DM15" s="103"/>
      <c r="DN15" s="103"/>
      <c r="DO15" s="103"/>
      <c r="DP15" s="100"/>
      <c r="DQ15" s="100"/>
      <c r="DR15" s="100"/>
      <c r="DS15" s="100"/>
      <c r="DT15" s="101" t="s">
        <v>154</v>
      </c>
      <c r="DU15" s="103"/>
      <c r="DV15" s="103"/>
      <c r="DW15" s="103"/>
      <c r="DX15" s="103"/>
      <c r="DY15" s="103"/>
      <c r="DZ15" s="100"/>
      <c r="EA15" s="100"/>
      <c r="EB15" s="100"/>
      <c r="EC15" s="100"/>
      <c r="ED15" s="101" t="s">
        <v>154</v>
      </c>
      <c r="EE15" s="103"/>
      <c r="EF15" s="103"/>
      <c r="EG15" s="103"/>
      <c r="EH15" s="103"/>
      <c r="EI15" s="103"/>
      <c r="EJ15" s="100"/>
      <c r="EK15" s="100"/>
      <c r="EL15" s="100"/>
      <c r="EM15" s="100"/>
      <c r="EN15" s="101" t="s">
        <v>154</v>
      </c>
      <c r="EO15" s="103"/>
      <c r="EP15" s="103"/>
      <c r="EQ15" s="103"/>
      <c r="ER15" s="103"/>
      <c r="ES15" s="103"/>
      <c r="ET15" s="100"/>
      <c r="EU15" s="100"/>
      <c r="EV15" s="100"/>
      <c r="EW15" s="100"/>
      <c r="EX15" s="100"/>
      <c r="EY15" s="101" t="s">
        <v>154</v>
      </c>
      <c r="EZ15" s="103"/>
      <c r="FA15" s="103"/>
      <c r="FB15" s="103"/>
      <c r="FC15" s="103"/>
      <c r="FD15" s="103"/>
      <c r="FE15" s="100"/>
      <c r="FF15" s="100"/>
      <c r="FG15" s="100"/>
      <c r="FH15" s="100"/>
      <c r="FI15" s="101" t="s">
        <v>154</v>
      </c>
      <c r="FJ15" s="103"/>
      <c r="FK15" s="103"/>
      <c r="FL15" s="103"/>
      <c r="FM15" s="103"/>
      <c r="FN15" s="103"/>
      <c r="FO15" s="100"/>
      <c r="FP15" s="100"/>
      <c r="FQ15" s="100"/>
      <c r="FR15" s="100"/>
      <c r="FS15" s="101" t="s">
        <v>154</v>
      </c>
      <c r="FT15" s="103"/>
      <c r="FU15" s="103"/>
      <c r="FV15" s="103"/>
      <c r="FW15" s="103"/>
      <c r="FX15" s="103"/>
      <c r="FY15" s="100"/>
      <c r="FZ15" s="100"/>
      <c r="GA15" s="100"/>
      <c r="GB15" s="100"/>
      <c r="GC15" s="101" t="s">
        <v>154</v>
      </c>
      <c r="GD15" s="103"/>
      <c r="GE15" s="103"/>
      <c r="GF15" s="103"/>
      <c r="GG15" s="103"/>
      <c r="GH15" s="103"/>
      <c r="GI15" s="100"/>
      <c r="GJ15" s="100"/>
      <c r="GK15" s="100"/>
      <c r="GL15" s="100"/>
      <c r="GM15" s="101" t="s">
        <v>154</v>
      </c>
      <c r="GN15" s="103"/>
      <c r="GO15" s="103"/>
      <c r="GP15" s="103"/>
      <c r="GQ15" s="103"/>
      <c r="GR15" s="103"/>
      <c r="GS15" s="100"/>
      <c r="GT15" s="100"/>
      <c r="GU15" s="100"/>
      <c r="GV15" s="100"/>
      <c r="GW15" s="100"/>
      <c r="GX15" s="101" t="s">
        <v>154</v>
      </c>
      <c r="GY15" s="103"/>
      <c r="GZ15" s="103"/>
      <c r="HA15" s="103"/>
      <c r="HB15" s="103"/>
      <c r="HC15" s="103"/>
      <c r="HD15" s="100"/>
      <c r="HE15" s="100"/>
      <c r="HF15" s="100"/>
      <c r="HG15" s="100"/>
      <c r="HH15" s="101" t="s">
        <v>154</v>
      </c>
      <c r="HI15" s="103"/>
      <c r="HJ15" s="103"/>
      <c r="HK15" s="103"/>
      <c r="HL15" s="103"/>
      <c r="HM15" s="103"/>
      <c r="HN15" s="100"/>
      <c r="HO15" s="100"/>
      <c r="HP15" s="100"/>
      <c r="HQ15" s="100"/>
      <c r="HR15" s="101" t="s">
        <v>154</v>
      </c>
      <c r="HS15" s="103"/>
      <c r="HT15" s="103"/>
      <c r="HU15" s="103"/>
      <c r="HV15" s="103"/>
      <c r="HW15" s="103"/>
      <c r="HX15" s="100"/>
      <c r="HY15" s="100"/>
      <c r="HZ15" s="100"/>
      <c r="IA15" s="100"/>
      <c r="IB15" s="101" t="s">
        <v>154</v>
      </c>
      <c r="IC15" s="103"/>
      <c r="ID15" s="103"/>
      <c r="IE15" s="103"/>
      <c r="IF15" s="103"/>
      <c r="IG15" s="103"/>
      <c r="IH15" s="100"/>
      <c r="II15" s="100"/>
      <c r="IJ15" s="100"/>
      <c r="IK15" s="100"/>
      <c r="IL15" s="101" t="s">
        <v>154</v>
      </c>
      <c r="IM15" s="103"/>
      <c r="IN15" s="103"/>
      <c r="IO15" s="103"/>
      <c r="IP15" s="103"/>
      <c r="IQ15" s="103"/>
      <c r="IR15" s="100"/>
      <c r="IS15" s="100"/>
      <c r="IT15" s="100"/>
      <c r="IU15" s="100"/>
      <c r="IV15" s="100"/>
      <c r="IW15" s="101" t="s">
        <v>154</v>
      </c>
      <c r="IX15" s="103"/>
      <c r="IY15" s="103"/>
      <c r="IZ15" s="103"/>
      <c r="JA15" s="103"/>
      <c r="JB15" s="103"/>
      <c r="JC15" s="100"/>
      <c r="JD15" s="100"/>
      <c r="JE15" s="100"/>
      <c r="JF15" s="100"/>
      <c r="JG15" s="101" t="s">
        <v>154</v>
      </c>
      <c r="JH15" s="103"/>
      <c r="JI15" s="103"/>
      <c r="JJ15" s="103"/>
      <c r="JK15" s="103"/>
      <c r="JL15" s="103"/>
      <c r="JM15" s="100"/>
      <c r="JN15" s="100"/>
      <c r="JO15" s="100"/>
      <c r="JP15" s="100"/>
      <c r="JQ15" s="101" t="s">
        <v>154</v>
      </c>
      <c r="JR15" s="103"/>
      <c r="JS15" s="103"/>
      <c r="JT15" s="103"/>
      <c r="JU15" s="103"/>
      <c r="JV15" s="103"/>
      <c r="JW15" s="100"/>
      <c r="JX15" s="100"/>
      <c r="JY15" s="100"/>
      <c r="JZ15" s="100"/>
      <c r="KA15" s="101" t="s">
        <v>154</v>
      </c>
      <c r="KB15" s="103"/>
      <c r="KC15" s="103"/>
      <c r="KD15" s="103"/>
      <c r="KE15" s="103"/>
      <c r="KF15" s="103"/>
      <c r="KG15" s="100"/>
      <c r="KH15" s="100"/>
      <c r="KI15" s="100"/>
      <c r="KJ15" s="100"/>
      <c r="KK15" s="101" t="s">
        <v>154</v>
      </c>
      <c r="KL15" s="103"/>
      <c r="KM15" s="103"/>
      <c r="KN15" s="103"/>
      <c r="KO15" s="103"/>
      <c r="KP15" s="103"/>
      <c r="KQ15" s="100"/>
      <c r="KR15" s="100"/>
      <c r="KS15" s="100"/>
      <c r="KT15" s="100"/>
      <c r="KU15" s="100"/>
      <c r="KV15" s="101" t="s">
        <v>154</v>
      </c>
      <c r="KW15" s="103"/>
      <c r="KX15" s="103"/>
      <c r="KY15" s="103"/>
      <c r="KZ15" s="103"/>
      <c r="LA15" s="103"/>
      <c r="LB15" s="100"/>
      <c r="LC15" s="100"/>
      <c r="LD15" s="100"/>
      <c r="LE15" s="100"/>
      <c r="LF15" s="101" t="s">
        <v>154</v>
      </c>
      <c r="LG15" s="103"/>
      <c r="LH15" s="103"/>
      <c r="LI15" s="103"/>
      <c r="LJ15" s="103"/>
      <c r="LK15" s="103"/>
      <c r="LL15" s="100"/>
      <c r="LM15" s="100"/>
      <c r="LN15" s="100"/>
      <c r="LO15" s="100"/>
      <c r="LP15" s="101" t="s">
        <v>154</v>
      </c>
      <c r="LQ15" s="103"/>
      <c r="LR15" s="103"/>
      <c r="LS15" s="103"/>
      <c r="LT15" s="103"/>
      <c r="LU15" s="103"/>
      <c r="LV15" s="100"/>
      <c r="LW15" s="100"/>
      <c r="LX15" s="100"/>
      <c r="LY15" s="100"/>
      <c r="LZ15" s="101" t="s">
        <v>154</v>
      </c>
      <c r="MA15" s="103"/>
      <c r="MB15" s="103"/>
      <c r="MC15" s="103"/>
      <c r="MD15" s="103"/>
      <c r="ME15" s="103"/>
      <c r="MF15" s="100"/>
      <c r="MG15" s="100"/>
      <c r="MH15" s="100"/>
      <c r="MI15" s="100"/>
      <c r="MJ15" s="101" t="s">
        <v>154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2">
      <c r="A16" s="97">
        <f>A15+1</f>
        <v>2</v>
      </c>
      <c r="B16" s="190" t="s">
        <v>155</v>
      </c>
      <c r="C16" s="190"/>
      <c r="D16" s="100"/>
      <c r="E16" s="97">
        <f>E15+1</f>
        <v>2</v>
      </c>
      <c r="F16" s="190" t="s">
        <v>14</v>
      </c>
      <c r="G16" s="190"/>
      <c r="H16" s="102" t="s">
        <v>156</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2">
      <c r="A17" s="97">
        <f t="shared" ref="A17:A34" si="7">A16+1</f>
        <v>3</v>
      </c>
      <c r="B17" s="190" t="s">
        <v>157</v>
      </c>
      <c r="C17" s="190"/>
      <c r="D17" s="100"/>
      <c r="E17" s="97">
        <f t="shared" ref="E17" si="8">E16+1</f>
        <v>3</v>
      </c>
      <c r="F17" s="190" t="s">
        <v>158</v>
      </c>
      <c r="G17" s="190"/>
      <c r="H17" s="102" t="s">
        <v>159</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160</v>
      </c>
      <c r="AY17" s="106">
        <f>IF(AY7="-",NA(),AY7)</f>
        <v>133</v>
      </c>
      <c r="AZ17" s="106">
        <f t="shared" ref="AZ17:BC17" si="9">IF(AZ7="-",NA(),AZ7)</f>
        <v>209</v>
      </c>
      <c r="BA17" s="106">
        <f t="shared" si="9"/>
        <v>85.5</v>
      </c>
      <c r="BB17" s="106">
        <f t="shared" si="9"/>
        <v>145</v>
      </c>
      <c r="BC17" s="106">
        <f t="shared" si="9"/>
        <v>128</v>
      </c>
      <c r="BD17" s="100"/>
      <c r="BE17" s="100"/>
      <c r="BF17" s="100"/>
      <c r="BG17" s="100"/>
      <c r="BH17" s="100"/>
      <c r="BI17" s="105" t="s">
        <v>160</v>
      </c>
      <c r="BJ17" s="106">
        <f>IF(BJ7="-",NA(),BJ7)</f>
        <v>134.9</v>
      </c>
      <c r="BK17" s="106">
        <f t="shared" ref="BK17:BN17" si="10">IF(BK7="-",NA(),BK7)</f>
        <v>222.5</v>
      </c>
      <c r="BL17" s="106">
        <f t="shared" si="10"/>
        <v>89.1</v>
      </c>
      <c r="BM17" s="106">
        <f t="shared" si="10"/>
        <v>290.2</v>
      </c>
      <c r="BN17" s="106">
        <f t="shared" si="10"/>
        <v>305.3</v>
      </c>
      <c r="BO17" s="100"/>
      <c r="BP17" s="100"/>
      <c r="BQ17" s="100"/>
      <c r="BR17" s="100"/>
      <c r="BS17" s="100"/>
      <c r="BT17" s="105" t="s">
        <v>160</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160</v>
      </c>
      <c r="CF17" s="106">
        <f>IF(CF7="-",NA(),CF7)</f>
        <v>7816.2</v>
      </c>
      <c r="CG17" s="106">
        <f t="shared" ref="CG17:CJ17" si="12">IF(CG7="-",NA(),CG7)</f>
        <v>4989.3999999999996</v>
      </c>
      <c r="CH17" s="106">
        <f t="shared" si="12"/>
        <v>12207.5</v>
      </c>
      <c r="CI17" s="106">
        <f t="shared" si="12"/>
        <v>15490.4</v>
      </c>
      <c r="CJ17" s="106">
        <f t="shared" si="12"/>
        <v>17724.5</v>
      </c>
      <c r="CK17" s="100"/>
      <c r="CL17" s="100"/>
      <c r="CM17" s="100"/>
      <c r="CN17" s="100"/>
      <c r="CO17" s="105" t="s">
        <v>160</v>
      </c>
      <c r="CP17" s="107">
        <f>IF(CP7="-",NA(),CP7)</f>
        <v>7291</v>
      </c>
      <c r="CQ17" s="107">
        <f t="shared" ref="CQ17:CT17" si="13">IF(CQ7="-",NA(),CQ7)</f>
        <v>16499</v>
      </c>
      <c r="CR17" s="107">
        <f t="shared" si="13"/>
        <v>-2340</v>
      </c>
      <c r="CS17" s="107">
        <f t="shared" si="13"/>
        <v>29090</v>
      </c>
      <c r="CT17" s="107">
        <f t="shared" si="13"/>
        <v>36417</v>
      </c>
      <c r="CU17" s="100"/>
      <c r="CV17" s="100"/>
      <c r="CW17" s="100"/>
      <c r="CX17" s="100"/>
      <c r="CY17" s="100"/>
      <c r="CZ17" s="105" t="s">
        <v>160</v>
      </c>
      <c r="DA17" s="106">
        <f>IF(DA7="-",NA(),DA7)</f>
        <v>76.900000000000006</v>
      </c>
      <c r="DB17" s="106">
        <f t="shared" ref="DB17:DE17" si="14">IF(DB7="-",NA(),DB7)</f>
        <v>82.1</v>
      </c>
      <c r="DC17" s="106">
        <f t="shared" si="14"/>
        <v>36.4</v>
      </c>
      <c r="DD17" s="106">
        <f t="shared" si="14"/>
        <v>53.5</v>
      </c>
      <c r="DE17" s="106">
        <f t="shared" si="14"/>
        <v>64.8</v>
      </c>
      <c r="DF17" s="100"/>
      <c r="DG17" s="100"/>
      <c r="DH17" s="100"/>
      <c r="DI17" s="100"/>
      <c r="DJ17" s="105" t="s">
        <v>160</v>
      </c>
      <c r="DK17" s="106">
        <f>IF(DK7="-",NA(),DK7)</f>
        <v>36.799999999999997</v>
      </c>
      <c r="DL17" s="106">
        <f t="shared" ref="DL17:DO17" si="15">IF(DL7="-",NA(),DL7)</f>
        <v>22.1</v>
      </c>
      <c r="DM17" s="106">
        <f t="shared" si="15"/>
        <v>36.5</v>
      </c>
      <c r="DN17" s="106">
        <f t="shared" si="15"/>
        <v>38.9</v>
      </c>
      <c r="DO17" s="106">
        <f t="shared" si="15"/>
        <v>19.100000000000001</v>
      </c>
      <c r="DP17" s="100"/>
      <c r="DQ17" s="100"/>
      <c r="DR17" s="100"/>
      <c r="DS17" s="100"/>
      <c r="DT17" s="105" t="s">
        <v>160</v>
      </c>
      <c r="DU17" s="106">
        <f>IF(DU7="-",NA(),DU7)</f>
        <v>61.7</v>
      </c>
      <c r="DV17" s="106">
        <f t="shared" ref="DV17:DY17" si="16">IF(DV7="-",NA(),DV7)</f>
        <v>57.6</v>
      </c>
      <c r="DW17" s="106">
        <f t="shared" si="16"/>
        <v>2170.6</v>
      </c>
      <c r="DX17" s="106">
        <f t="shared" si="16"/>
        <v>1062.5999999999999</v>
      </c>
      <c r="DY17" s="106">
        <f t="shared" si="16"/>
        <v>819.3</v>
      </c>
      <c r="DZ17" s="100"/>
      <c r="EA17" s="100"/>
      <c r="EB17" s="100"/>
      <c r="EC17" s="100"/>
      <c r="ED17" s="105" t="s">
        <v>160</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160</v>
      </c>
      <c r="EO17" s="106">
        <f>IF(EO7="-",NA(),EO7)</f>
        <v>0</v>
      </c>
      <c r="EP17" s="106">
        <f t="shared" ref="EP17:ES17" si="18">IF(EP7="-",NA(),EP7)</f>
        <v>0</v>
      </c>
      <c r="EQ17" s="106">
        <f t="shared" si="18"/>
        <v>0</v>
      </c>
      <c r="ER17" s="106">
        <f t="shared" si="18"/>
        <v>100</v>
      </c>
      <c r="ES17" s="106">
        <f t="shared" si="18"/>
        <v>100</v>
      </c>
      <c r="ET17" s="100"/>
      <c r="EU17" s="100"/>
      <c r="EV17" s="100"/>
      <c r="EW17" s="100"/>
      <c r="EX17" s="100"/>
      <c r="EY17" s="105" t="s">
        <v>160</v>
      </c>
      <c r="EZ17" s="106">
        <f>IF(EZ7="-",NA(),EZ7)</f>
        <v>76.900000000000006</v>
      </c>
      <c r="FA17" s="106">
        <f t="shared" ref="FA17:FD17" si="19">IF(FA7="-",NA(),FA7)</f>
        <v>82.1</v>
      </c>
      <c r="FB17" s="106">
        <f t="shared" si="19"/>
        <v>36.4</v>
      </c>
      <c r="FC17" s="106">
        <f t="shared" si="19"/>
        <v>53.5</v>
      </c>
      <c r="FD17" s="106">
        <f t="shared" si="19"/>
        <v>64.8</v>
      </c>
      <c r="FE17" s="100"/>
      <c r="FF17" s="100"/>
      <c r="FG17" s="100"/>
      <c r="FH17" s="100"/>
      <c r="FI17" s="105" t="s">
        <v>160</v>
      </c>
      <c r="FJ17" s="106">
        <f>IF(FJ7="-",NA(),FJ7)</f>
        <v>36.799999999999997</v>
      </c>
      <c r="FK17" s="106">
        <f t="shared" ref="FK17:FN17" si="20">IF(FK7="-",NA(),FK7)</f>
        <v>22.1</v>
      </c>
      <c r="FL17" s="106">
        <f t="shared" si="20"/>
        <v>36.5</v>
      </c>
      <c r="FM17" s="106">
        <f t="shared" si="20"/>
        <v>38.9</v>
      </c>
      <c r="FN17" s="106">
        <f t="shared" si="20"/>
        <v>19.100000000000001</v>
      </c>
      <c r="FO17" s="100"/>
      <c r="FP17" s="100"/>
      <c r="FQ17" s="100"/>
      <c r="FR17" s="100"/>
      <c r="FS17" s="105" t="s">
        <v>160</v>
      </c>
      <c r="FT17" s="106">
        <f>IF(FT7="-",NA(),FT7)</f>
        <v>61.7</v>
      </c>
      <c r="FU17" s="106">
        <f t="shared" ref="FU17:FX17" si="21">IF(FU7="-",NA(),FU7)</f>
        <v>57.6</v>
      </c>
      <c r="FV17" s="106">
        <f t="shared" si="21"/>
        <v>2170.6</v>
      </c>
      <c r="FW17" s="106">
        <f t="shared" si="21"/>
        <v>1062.5999999999999</v>
      </c>
      <c r="FX17" s="106">
        <f t="shared" si="21"/>
        <v>819.3</v>
      </c>
      <c r="FY17" s="100"/>
      <c r="FZ17" s="100"/>
      <c r="GA17" s="100"/>
      <c r="GB17" s="100"/>
      <c r="GC17" s="105" t="s">
        <v>160</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160</v>
      </c>
      <c r="GN17" s="106">
        <f>IF(GN7="-",NA(),GN7)</f>
        <v>0</v>
      </c>
      <c r="GO17" s="106">
        <f t="shared" ref="GO17:GR17" si="23">IF(GO7="-",NA(),GO7)</f>
        <v>0</v>
      </c>
      <c r="GP17" s="106">
        <f t="shared" si="23"/>
        <v>0</v>
      </c>
      <c r="GQ17" s="106">
        <f t="shared" si="23"/>
        <v>100</v>
      </c>
      <c r="GR17" s="106">
        <f t="shared" si="23"/>
        <v>100</v>
      </c>
      <c r="GS17" s="100"/>
      <c r="GT17" s="100"/>
      <c r="GU17" s="100"/>
      <c r="GV17" s="100"/>
      <c r="GW17" s="100"/>
      <c r="GX17" s="105" t="s">
        <v>160</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160</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160</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160</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160</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160</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160</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160</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160</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160</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160</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160</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160</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160</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160</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2">
      <c r="A18" s="97">
        <f t="shared" si="7"/>
        <v>4</v>
      </c>
      <c r="B18" s="190" t="s">
        <v>161</v>
      </c>
      <c r="C18" s="19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162</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162</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162</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162</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162</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162</v>
      </c>
      <c r="DK18" s="106">
        <f>IF(DP7="-",NA(),DP7)</f>
        <v>14.6</v>
      </c>
      <c r="DL18" s="106">
        <f t="shared" ref="DL18:DO18" si="45">IF(DQ7="-",NA(),DQ7)</f>
        <v>17.5</v>
      </c>
      <c r="DM18" s="106">
        <f t="shared" si="45"/>
        <v>14.4</v>
      </c>
      <c r="DN18" s="106">
        <f t="shared" si="45"/>
        <v>11.8</v>
      </c>
      <c r="DO18" s="106">
        <f t="shared" si="45"/>
        <v>14.2</v>
      </c>
      <c r="DP18" s="100"/>
      <c r="DQ18" s="100"/>
      <c r="DR18" s="100"/>
      <c r="DS18" s="100"/>
      <c r="DT18" s="105" t="s">
        <v>162</v>
      </c>
      <c r="DU18" s="106">
        <f>IF(DZ7="-",NA(),DZ7)</f>
        <v>109.9</v>
      </c>
      <c r="DV18" s="106">
        <f t="shared" ref="DV18:DY18" si="46">IF(EA7="-",NA(),EA7)</f>
        <v>107.3</v>
      </c>
      <c r="DW18" s="106">
        <f t="shared" si="46"/>
        <v>104.1</v>
      </c>
      <c r="DX18" s="106">
        <f t="shared" si="46"/>
        <v>136</v>
      </c>
      <c r="DY18" s="106">
        <f t="shared" si="46"/>
        <v>133.5</v>
      </c>
      <c r="DZ18" s="100"/>
      <c r="EA18" s="100"/>
      <c r="EB18" s="100"/>
      <c r="EC18" s="100"/>
      <c r="ED18" s="105" t="s">
        <v>162</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162</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162</v>
      </c>
      <c r="EZ18" s="106">
        <f>IF(OR(NOT($EZ$8),FE7="-"),NA(),FE7)</f>
        <v>56.1</v>
      </c>
      <c r="FA18" s="106">
        <f>IF(OR(NOT($EZ$8),FF7="-"),NA(),FF7)</f>
        <v>61.8</v>
      </c>
      <c r="FB18" s="106">
        <f>IF(OR(NOT($EZ$8),FG7="-"),NA(),FG7)</f>
        <v>61.6</v>
      </c>
      <c r="FC18" s="106">
        <f>IF(OR(NOT($EZ$8),FH7="-"),NA(),FH7)</f>
        <v>57.7</v>
      </c>
      <c r="FD18" s="106">
        <f>IF(OR(NOT($EZ$8),FI7="-"),NA(),FI7)</f>
        <v>57.6</v>
      </c>
      <c r="FE18" s="100"/>
      <c r="FF18" s="100"/>
      <c r="FG18" s="100"/>
      <c r="FH18" s="100"/>
      <c r="FI18" s="105" t="s">
        <v>162</v>
      </c>
      <c r="FJ18" s="106">
        <f>IF(OR(NOT($FJ$8),FO7="-"),NA(),FO7)</f>
        <v>16.7</v>
      </c>
      <c r="FK18" s="106">
        <f>IF(OR(NOT($FJ$8),FP7="-"),NA(),FP7)</f>
        <v>8.6999999999999993</v>
      </c>
      <c r="FL18" s="106">
        <f>IF(OR(NOT($FJ$8),FQ7="-"),NA(),FQ7)</f>
        <v>6.4</v>
      </c>
      <c r="FM18" s="106">
        <f>IF(OR(NOT($FJ$8),FR7="-"),NA(),FR7)</f>
        <v>5.4</v>
      </c>
      <c r="FN18" s="106">
        <f>IF(OR(NOT($FJ$8),FS7="-"),NA(),FS7)</f>
        <v>8.6999999999999993</v>
      </c>
      <c r="FO18" s="100"/>
      <c r="FP18" s="100"/>
      <c r="FQ18" s="100"/>
      <c r="FR18" s="100"/>
      <c r="FS18" s="105" t="s">
        <v>162</v>
      </c>
      <c r="FT18" s="106">
        <f>IF(OR(NOT($FT$8),FY7="-"),NA(),FY7)</f>
        <v>333.7</v>
      </c>
      <c r="FU18" s="106">
        <f>IF(OR(NOT($FT$8),FZ7="-"),NA(),FZ7)</f>
        <v>351.4</v>
      </c>
      <c r="FV18" s="106">
        <f>IF(OR(NOT($FT$8),GA7="-"),NA(),GA7)</f>
        <v>390.3</v>
      </c>
      <c r="FW18" s="106">
        <f>IF(OR(NOT($FT$8),GB7="-"),NA(),GB7)</f>
        <v>394.9</v>
      </c>
      <c r="FX18" s="106">
        <f>IF(OR(NOT($FT$8),GC7="-"),NA(),GC7)</f>
        <v>375</v>
      </c>
      <c r="FY18" s="100"/>
      <c r="FZ18" s="100"/>
      <c r="GA18" s="100"/>
      <c r="GB18" s="100"/>
      <c r="GC18" s="105" t="s">
        <v>162</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162</v>
      </c>
      <c r="GN18" s="106">
        <f>IF(OR(NOT($GN$8),GS7="-"),NA(),GS7)</f>
        <v>58.4</v>
      </c>
      <c r="GO18" s="106">
        <f>IF(OR(NOT($GN$8),GT7="-"),NA(),GT7)</f>
        <v>80.599999999999994</v>
      </c>
      <c r="GP18" s="106">
        <f>IF(OR(NOT($GN$8),GU7="-"),NA(),GU7)</f>
        <v>85.6</v>
      </c>
      <c r="GQ18" s="106">
        <f>IF(OR(NOT($GN$8),GV7="-"),NA(),GV7)</f>
        <v>92</v>
      </c>
      <c r="GR18" s="106">
        <f>IF(OR(NOT($GN$8),GW7="-"),NA(),GW7)</f>
        <v>94.7</v>
      </c>
      <c r="GS18" s="100"/>
      <c r="GT18" s="100"/>
      <c r="GU18" s="100"/>
      <c r="GV18" s="100"/>
      <c r="GW18" s="100"/>
      <c r="GX18" s="105" t="s">
        <v>162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162</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162</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2">
      <c r="A19" s="97">
        <f t="shared" si="7"/>
        <v>5</v>
      </c>
      <c r="B19" s="190" t="s">
        <v>163</v>
      </c>
      <c r="C19" s="19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148</v>
      </c>
      <c r="AY19" s="106">
        <f>$BI$7</f>
        <v>100</v>
      </c>
      <c r="AZ19" s="106">
        <f t="shared" ref="AZ19:BC19" si="49">$BI$7</f>
        <v>100</v>
      </c>
      <c r="BA19" s="106">
        <f t="shared" si="49"/>
        <v>100</v>
      </c>
      <c r="BB19" s="106">
        <f t="shared" si="49"/>
        <v>100</v>
      </c>
      <c r="BC19" s="106">
        <f t="shared" si="49"/>
        <v>100</v>
      </c>
      <c r="BD19" s="100"/>
      <c r="BE19" s="100"/>
      <c r="BF19" s="100"/>
      <c r="BG19" s="100"/>
      <c r="BH19" s="100"/>
      <c r="BI19" s="108" t="s">
        <v>148</v>
      </c>
      <c r="BJ19" s="106">
        <f>$BT$7</f>
        <v>100</v>
      </c>
      <c r="BK19" s="106">
        <f>$BT$7</f>
        <v>100</v>
      </c>
      <c r="BL19" s="106">
        <f>$BT$7</f>
        <v>100</v>
      </c>
      <c r="BM19" s="106">
        <f>$BT$7</f>
        <v>100</v>
      </c>
      <c r="BN19" s="106">
        <f>$BT$7</f>
        <v>100</v>
      </c>
      <c r="BO19" s="100"/>
      <c r="BP19" s="100"/>
      <c r="BQ19" s="100"/>
      <c r="BR19" s="100"/>
      <c r="BS19" s="100"/>
      <c r="BT19" s="108" t="s">
        <v>148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2">
      <c r="A20" s="97">
        <f t="shared" si="7"/>
        <v>6</v>
      </c>
      <c r="B20" s="190" t="s">
        <v>164</v>
      </c>
      <c r="C20" s="190"/>
      <c r="D20" s="100"/>
    </row>
    <row r="21" spans="1:374" x14ac:dyDescent="0.2">
      <c r="A21" s="97">
        <f t="shared" si="7"/>
        <v>7</v>
      </c>
      <c r="B21" s="190" t="s">
        <v>165</v>
      </c>
      <c r="C21" s="190"/>
      <c r="D21" s="100"/>
    </row>
    <row r="22" spans="1:374" x14ac:dyDescent="0.2">
      <c r="A22" s="97">
        <f t="shared" si="7"/>
        <v>8</v>
      </c>
      <c r="B22" s="190" t="s">
        <v>166</v>
      </c>
      <c r="C22" s="190"/>
      <c r="D22" s="100"/>
      <c r="E22" s="192" t="s">
        <v>167</v>
      </c>
      <c r="F22" s="193"/>
      <c r="G22" s="193"/>
      <c r="H22" s="193"/>
      <c r="I22" s="194"/>
    </row>
    <row r="23" spans="1:374" x14ac:dyDescent="0.2">
      <c r="A23" s="97">
        <f t="shared" si="7"/>
        <v>9</v>
      </c>
      <c r="B23" s="190" t="s">
        <v>168</v>
      </c>
      <c r="C23" s="190"/>
      <c r="D23" s="100"/>
      <c r="E23" s="195"/>
      <c r="F23" s="196"/>
      <c r="G23" s="196"/>
      <c r="H23" s="196"/>
      <c r="I23" s="197"/>
    </row>
    <row r="24" spans="1:374" x14ac:dyDescent="0.2">
      <c r="A24" s="97">
        <f t="shared" si="7"/>
        <v>10</v>
      </c>
      <c r="B24" s="190" t="s">
        <v>169</v>
      </c>
      <c r="C24" s="190"/>
      <c r="D24" s="100"/>
      <c r="E24" s="195"/>
      <c r="F24" s="196"/>
      <c r="G24" s="196"/>
      <c r="H24" s="196"/>
      <c r="I24" s="197"/>
    </row>
    <row r="25" spans="1:374" x14ac:dyDescent="0.2">
      <c r="A25" s="97">
        <f t="shared" si="7"/>
        <v>11</v>
      </c>
      <c r="B25" s="190" t="s">
        <v>170</v>
      </c>
      <c r="C25" s="190"/>
      <c r="D25" s="100"/>
      <c r="E25" s="195"/>
      <c r="F25" s="196"/>
      <c r="G25" s="196"/>
      <c r="H25" s="196"/>
      <c r="I25" s="197"/>
    </row>
    <row r="26" spans="1:374" x14ac:dyDescent="0.2">
      <c r="A26" s="97">
        <f t="shared" si="7"/>
        <v>12</v>
      </c>
      <c r="B26" s="190" t="s">
        <v>171</v>
      </c>
      <c r="C26" s="190"/>
      <c r="D26" s="100"/>
      <c r="E26" s="195"/>
      <c r="F26" s="196"/>
      <c r="G26" s="196"/>
      <c r="H26" s="196"/>
      <c r="I26" s="197"/>
    </row>
    <row r="27" spans="1:374" x14ac:dyDescent="0.2">
      <c r="A27" s="97">
        <f t="shared" si="7"/>
        <v>13</v>
      </c>
      <c r="B27" s="190" t="s">
        <v>172</v>
      </c>
      <c r="C27" s="190"/>
      <c r="D27" s="100"/>
      <c r="E27" s="195"/>
      <c r="F27" s="196"/>
      <c r="G27" s="196"/>
      <c r="H27" s="196"/>
      <c r="I27" s="197"/>
    </row>
    <row r="28" spans="1:374" x14ac:dyDescent="0.2">
      <c r="A28" s="97">
        <f t="shared" si="7"/>
        <v>14</v>
      </c>
      <c r="B28" s="190" t="s">
        <v>173</v>
      </c>
      <c r="C28" s="190"/>
      <c r="D28" s="100"/>
      <c r="E28" s="195"/>
      <c r="F28" s="196"/>
      <c r="G28" s="196"/>
      <c r="H28" s="196"/>
      <c r="I28" s="197"/>
    </row>
    <row r="29" spans="1:374" x14ac:dyDescent="0.2">
      <c r="A29" s="97">
        <f t="shared" si="7"/>
        <v>15</v>
      </c>
      <c r="B29" s="190" t="s">
        <v>174</v>
      </c>
      <c r="C29" s="190"/>
      <c r="D29" s="100"/>
      <c r="E29" s="195"/>
      <c r="F29" s="196"/>
      <c r="G29" s="196"/>
      <c r="H29" s="196"/>
      <c r="I29" s="197"/>
    </row>
    <row r="30" spans="1:374" x14ac:dyDescent="0.2">
      <c r="A30" s="97">
        <f t="shared" si="7"/>
        <v>16</v>
      </c>
      <c r="B30" s="190" t="s">
        <v>175</v>
      </c>
      <c r="C30" s="190"/>
      <c r="D30" s="100"/>
      <c r="E30" s="195"/>
      <c r="F30" s="196"/>
      <c r="G30" s="196"/>
      <c r="H30" s="196"/>
      <c r="I30" s="197"/>
    </row>
    <row r="31" spans="1:374" x14ac:dyDescent="0.2">
      <c r="A31" s="97">
        <f t="shared" si="7"/>
        <v>17</v>
      </c>
      <c r="B31" s="190" t="s">
        <v>176</v>
      </c>
      <c r="C31" s="190"/>
      <c r="D31" s="100"/>
      <c r="E31" s="195"/>
      <c r="F31" s="196"/>
      <c r="G31" s="196"/>
      <c r="H31" s="196"/>
      <c r="I31" s="197"/>
    </row>
    <row r="32" spans="1:374" x14ac:dyDescent="0.2">
      <c r="A32" s="97">
        <f t="shared" si="7"/>
        <v>18</v>
      </c>
      <c r="B32" s="190" t="s">
        <v>177</v>
      </c>
      <c r="C32" s="190"/>
      <c r="D32" s="100"/>
      <c r="E32" s="195"/>
      <c r="F32" s="196"/>
      <c r="G32" s="196"/>
      <c r="H32" s="196"/>
      <c r="I32" s="197"/>
    </row>
    <row r="33" spans="1:16" x14ac:dyDescent="0.2">
      <c r="A33" s="97">
        <f t="shared" si="7"/>
        <v>19</v>
      </c>
      <c r="B33" s="190" t="s">
        <v>178</v>
      </c>
      <c r="C33" s="190"/>
      <c r="D33" s="100"/>
      <c r="E33" s="195"/>
      <c r="F33" s="196"/>
      <c r="G33" s="196"/>
      <c r="H33" s="196"/>
      <c r="I33" s="197"/>
    </row>
    <row r="34" spans="1:16" x14ac:dyDescent="0.2">
      <c r="A34" s="97">
        <f t="shared" si="7"/>
        <v>20</v>
      </c>
      <c r="B34" s="190" t="s">
        <v>179</v>
      </c>
      <c r="C34" s="190"/>
      <c r="D34" s="100"/>
      <c r="E34" s="195"/>
      <c r="F34" s="196"/>
      <c r="G34" s="196"/>
      <c r="H34" s="196"/>
      <c r="I34" s="197"/>
    </row>
    <row r="35" spans="1:16" ht="25.5" customHeight="1" x14ac:dyDescent="0.2">
      <c r="E35" s="198"/>
      <c r="F35" s="199"/>
      <c r="G35" s="199"/>
      <c r="H35" s="199"/>
      <c r="I35" s="200"/>
    </row>
    <row r="36" spans="1:16" x14ac:dyDescent="0.2">
      <c r="A36" t="s">
        <v>180</v>
      </c>
      <c r="B36" t="s">
        <v>181</v>
      </c>
    </row>
    <row r="37" spans="1:16" x14ac:dyDescent="0.2">
      <c r="A37" t="s">
        <v>182</v>
      </c>
      <c r="B37" t="s">
        <v>183</v>
      </c>
      <c r="L37" s="192" t="s">
        <v>167</v>
      </c>
      <c r="M37" s="193"/>
      <c r="N37" s="193"/>
      <c r="O37" s="193"/>
      <c r="P37" s="194"/>
    </row>
    <row r="38" spans="1:16" x14ac:dyDescent="0.2">
      <c r="A38" t="s">
        <v>184</v>
      </c>
      <c r="B38" t="s">
        <v>185</v>
      </c>
      <c r="L38" s="195"/>
      <c r="M38" s="196"/>
      <c r="N38" s="196"/>
      <c r="O38" s="196"/>
      <c r="P38" s="197"/>
    </row>
    <row r="39" spans="1:16" x14ac:dyDescent="0.2">
      <c r="A39" t="s">
        <v>186</v>
      </c>
      <c r="B39" t="s">
        <v>187</v>
      </c>
      <c r="L39" s="195"/>
      <c r="M39" s="196"/>
      <c r="N39" s="196"/>
      <c r="O39" s="196"/>
      <c r="P39" s="197"/>
    </row>
    <row r="40" spans="1:16" x14ac:dyDescent="0.2">
      <c r="A40" t="s">
        <v>188</v>
      </c>
      <c r="B40" t="s">
        <v>189</v>
      </c>
      <c r="L40" s="195"/>
      <c r="M40" s="196"/>
      <c r="N40" s="196"/>
      <c r="O40" s="196"/>
      <c r="P40" s="197"/>
    </row>
    <row r="41" spans="1:16" x14ac:dyDescent="0.2">
      <c r="A41" t="s">
        <v>190</v>
      </c>
      <c r="B41" t="s">
        <v>191</v>
      </c>
      <c r="L41" s="195"/>
      <c r="M41" s="196"/>
      <c r="N41" s="196"/>
      <c r="O41" s="196"/>
      <c r="P41" s="197"/>
    </row>
    <row r="42" spans="1:16" x14ac:dyDescent="0.2">
      <c r="A42" t="s">
        <v>192</v>
      </c>
      <c r="B42" t="s">
        <v>193</v>
      </c>
      <c r="L42" s="195"/>
      <c r="M42" s="196"/>
      <c r="N42" s="196"/>
      <c r="O42" s="196"/>
      <c r="P42" s="197"/>
    </row>
    <row r="43" spans="1:16" x14ac:dyDescent="0.2">
      <c r="A43" t="s">
        <v>194</v>
      </c>
      <c r="B43" t="s">
        <v>195</v>
      </c>
      <c r="L43" s="195"/>
      <c r="M43" s="196"/>
      <c r="N43" s="196"/>
      <c r="O43" s="196"/>
      <c r="P43" s="197"/>
    </row>
    <row r="44" spans="1:16" x14ac:dyDescent="0.2">
      <c r="A44" t="s">
        <v>196</v>
      </c>
      <c r="B44" t="s">
        <v>197</v>
      </c>
      <c r="L44" s="195"/>
      <c r="M44" s="196"/>
      <c r="N44" s="196"/>
      <c r="O44" s="196"/>
      <c r="P44" s="197"/>
    </row>
    <row r="45" spans="1:16" x14ac:dyDescent="0.2">
      <c r="A45" t="s">
        <v>198</v>
      </c>
      <c r="B45" t="s">
        <v>199</v>
      </c>
      <c r="L45" s="195"/>
      <c r="M45" s="196"/>
      <c r="N45" s="196"/>
      <c r="O45" s="196"/>
      <c r="P45" s="197"/>
    </row>
    <row r="46" spans="1:16" x14ac:dyDescent="0.2">
      <c r="A46" t="s">
        <v>200</v>
      </c>
      <c r="B46" t="s">
        <v>201</v>
      </c>
      <c r="L46" s="195"/>
      <c r="M46" s="196"/>
      <c r="N46" s="196"/>
      <c r="O46" s="196"/>
      <c r="P46" s="197"/>
    </row>
    <row r="47" spans="1:16" x14ac:dyDescent="0.2">
      <c r="A47" t="s">
        <v>202</v>
      </c>
      <c r="B47" t="s">
        <v>203</v>
      </c>
      <c r="L47" s="195"/>
      <c r="M47" s="196"/>
      <c r="N47" s="196"/>
      <c r="O47" s="196"/>
      <c r="P47" s="197"/>
    </row>
    <row r="48" spans="1:16" x14ac:dyDescent="0.2">
      <c r="A48" t="s">
        <v>204</v>
      </c>
      <c r="B48" t="s">
        <v>205</v>
      </c>
      <c r="L48" s="195"/>
      <c r="M48" s="196"/>
      <c r="N48" s="196"/>
      <c r="O48" s="196"/>
      <c r="P48" s="197"/>
    </row>
    <row r="49" spans="1:16" x14ac:dyDescent="0.2">
      <c r="A49" t="s">
        <v>206</v>
      </c>
      <c r="B49" t="s">
        <v>207</v>
      </c>
      <c r="L49" s="195"/>
      <c r="M49" s="196"/>
      <c r="N49" s="196"/>
      <c r="O49" s="196"/>
      <c r="P49" s="197"/>
    </row>
    <row r="50" spans="1:16" ht="26.25" customHeight="1" x14ac:dyDescent="0.2">
      <c r="A50" t="s">
        <v>208</v>
      </c>
      <c r="B50" t="s">
        <v>209</v>
      </c>
      <c r="L50" s="198"/>
      <c r="M50" s="199"/>
      <c r="N50" s="199"/>
      <c r="O50" s="199"/>
      <c r="P50" s="200"/>
    </row>
    <row r="51" spans="1:16" x14ac:dyDescent="0.2">
      <c r="A51" t="s">
        <v>210</v>
      </c>
      <c r="B51" t="s">
        <v>211</v>
      </c>
    </row>
    <row r="52" spans="1:16" x14ac:dyDescent="0.2">
      <c r="A52" t="s">
        <v>212</v>
      </c>
      <c r="B52" t="s">
        <v>213</v>
      </c>
    </row>
    <row r="53" spans="1:16" x14ac:dyDescent="0.2">
      <c r="A53" t="s">
        <v>214</v>
      </c>
      <c r="B53" t="s">
        <v>215</v>
      </c>
    </row>
    <row r="54" spans="1:16" x14ac:dyDescent="0.2">
      <c r="A54" t="s">
        <v>216</v>
      </c>
      <c r="B54" t="s">
        <v>217</v>
      </c>
    </row>
    <row r="55" spans="1:16" x14ac:dyDescent="0.2">
      <c r="A55" t="s">
        <v>218</v>
      </c>
      <c r="B55" t="s">
        <v>219</v>
      </c>
    </row>
    <row r="56" spans="1:16" x14ac:dyDescent="0.2">
      <c r="A56" t="s">
        <v>220</v>
      </c>
      <c r="B56" t="s">
        <v>221</v>
      </c>
    </row>
    <row r="57" spans="1:16" x14ac:dyDescent="0.2">
      <c r="A57" t="s">
        <v>222</v>
      </c>
      <c r="B57" t="s">
        <v>223</v>
      </c>
    </row>
    <row r="58" spans="1:16" x14ac:dyDescent="0.2">
      <c r="A58" t="s">
        <v>224</v>
      </c>
      <c r="B58" t="s">
        <v>225</v>
      </c>
    </row>
    <row r="59" spans="1:16" x14ac:dyDescent="0.2">
      <c r="A59" t="s">
        <v>226</v>
      </c>
      <c r="B59" t="s">
        <v>227</v>
      </c>
    </row>
    <row r="60" spans="1:16" x14ac:dyDescent="0.2">
      <c r="A60" t="s">
        <v>228</v>
      </c>
      <c r="B60" t="s">
        <v>229</v>
      </c>
    </row>
    <row r="61" spans="1:16" x14ac:dyDescent="0.2">
      <c r="A61" t="s">
        <v>230</v>
      </c>
      <c r="B61" t="s">
        <v>231</v>
      </c>
    </row>
    <row r="62" spans="1:16" x14ac:dyDescent="0.2">
      <c r="A62" t="s">
        <v>232</v>
      </c>
      <c r="B62" t="s">
        <v>233</v>
      </c>
    </row>
    <row r="63" spans="1:16" x14ac:dyDescent="0.2">
      <c r="A63" t="s">
        <v>234</v>
      </c>
      <c r="B63" t="s">
        <v>235</v>
      </c>
    </row>
    <row r="64" spans="1:16" x14ac:dyDescent="0.2">
      <c r="A64" t="s">
        <v>236</v>
      </c>
      <c r="B64" t="s">
        <v>237</v>
      </c>
    </row>
    <row r="65" spans="1:2" x14ac:dyDescent="0.2">
      <c r="A65" t="s">
        <v>238</v>
      </c>
      <c r="B65" t="s">
        <v>239</v>
      </c>
    </row>
    <row r="66" spans="1:2" x14ac:dyDescent="0.2">
      <c r="A66" t="s">
        <v>240</v>
      </c>
      <c r="B66" t="s">
        <v>241</v>
      </c>
    </row>
    <row r="67" spans="1:2" x14ac:dyDescent="0.2">
      <c r="A67" t="s">
        <v>242</v>
      </c>
      <c r="B67" t="s">
        <v>241</v>
      </c>
    </row>
    <row r="68" spans="1:2" x14ac:dyDescent="0.2">
      <c r="A68" t="s">
        <v>243</v>
      </c>
      <c r="B68" t="s">
        <v>241</v>
      </c>
    </row>
    <row r="69" spans="1:2" x14ac:dyDescent="0.2">
      <c r="A69" t="s">
        <v>244</v>
      </c>
      <c r="B69" t="s">
        <v>241</v>
      </c>
    </row>
    <row r="70" spans="1:2" x14ac:dyDescent="0.2">
      <c r="A70" t="s">
        <v>245</v>
      </c>
      <c r="B70" t="s">
        <v>241</v>
      </c>
    </row>
    <row r="71" spans="1:2" x14ac:dyDescent="0.2">
      <c r="A71" t="s">
        <v>246</v>
      </c>
      <c r="B71" t="s">
        <v>241</v>
      </c>
    </row>
    <row r="72" spans="1:2" x14ac:dyDescent="0.2">
      <c r="A72" t="s">
        <v>247</v>
      </c>
      <c r="B72" t="s">
        <v>241</v>
      </c>
    </row>
    <row r="73" spans="1:2" x14ac:dyDescent="0.2">
      <c r="A73" t="s">
        <v>248</v>
      </c>
      <c r="B73" t="s">
        <v>241</v>
      </c>
    </row>
    <row r="74" spans="1:2" x14ac:dyDescent="0.2">
      <c r="A74" t="s">
        <v>249</v>
      </c>
      <c r="B74" t="s">
        <v>241</v>
      </c>
    </row>
    <row r="75" spans="1:2" x14ac:dyDescent="0.2">
      <c r="A75" t="s">
        <v>250</v>
      </c>
      <c r="B75" t="s">
        <v>241</v>
      </c>
    </row>
    <row r="76" spans="1:2" x14ac:dyDescent="0.2">
      <c r="A76" t="s">
        <v>251</v>
      </c>
      <c r="B76" t="s">
        <v>241</v>
      </c>
    </row>
    <row r="77" spans="1:2" x14ac:dyDescent="0.2">
      <c r="A77" t="s">
        <v>252</v>
      </c>
      <c r="B77" t="s">
        <v>241</v>
      </c>
    </row>
    <row r="78" spans="1:2" x14ac:dyDescent="0.2">
      <c r="A78" t="s">
        <v>253</v>
      </c>
      <c r="B78" t="s">
        <v>241</v>
      </c>
    </row>
    <row r="79" spans="1:2" x14ac:dyDescent="0.2">
      <c r="A79" t="s">
        <v>254</v>
      </c>
      <c r="B79" t="s">
        <v>241</v>
      </c>
    </row>
    <row r="80" spans="1:2" x14ac:dyDescent="0.2">
      <c r="A80" t="s">
        <v>255</v>
      </c>
      <c r="B80" t="s">
        <v>241</v>
      </c>
    </row>
    <row r="81" spans="1:2" x14ac:dyDescent="0.2">
      <c r="A81" t="s">
        <v>256</v>
      </c>
      <c r="B81" t="s">
        <v>241</v>
      </c>
    </row>
    <row r="82" spans="1:2" x14ac:dyDescent="0.2">
      <c r="A82" t="s">
        <v>257</v>
      </c>
      <c r="B82" t="s">
        <v>241</v>
      </c>
    </row>
    <row r="83" spans="1:2" x14ac:dyDescent="0.2">
      <c r="A83" t="s">
        <v>258</v>
      </c>
      <c r="B83" t="s">
        <v>241</v>
      </c>
    </row>
    <row r="84" spans="1:2" x14ac:dyDescent="0.2">
      <c r="A84" t="s">
        <v>259</v>
      </c>
      <c r="B84" t="s">
        <v>241</v>
      </c>
    </row>
    <row r="85" spans="1:2" x14ac:dyDescent="0.2">
      <c r="A85" t="s">
        <v>260</v>
      </c>
      <c r="B85" t="s">
        <v>241</v>
      </c>
    </row>
    <row r="86" spans="1:2" x14ac:dyDescent="0.2">
      <c r="A86" t="s">
        <v>261</v>
      </c>
      <c r="B86" t="s">
        <v>262</v>
      </c>
    </row>
    <row r="87" spans="1:2" x14ac:dyDescent="0.2">
      <c r="A87" t="s">
        <v>263</v>
      </c>
      <c r="B87" t="s">
        <v>262</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2020-02-26T23:44:58Z</cp:lastPrinted>
  <dcterms:created xsi:type="dcterms:W3CDTF">2019-12-05T07:50:06Z</dcterms:created>
  <dcterms:modified xsi:type="dcterms:W3CDTF">2020-03-04T02:15:01Z</dcterms:modified>
  <cp:category/>
</cp:coreProperties>
</file>