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6【法非適用】電気事業\"/>
    </mc:Choice>
  </mc:AlternateContent>
  <xr:revisionPtr revIDLastSave="0" documentId="13_ncr:1_{4AF4B9F6-373A-4130-A86D-A7E05DC20634}" xr6:coauthVersionLast="45" xr6:coauthVersionMax="45" xr10:uidLastSave="{00000000-0000-0000-0000-000000000000}"/>
  <workbookProtection workbookAlgorithmName="SHA-512" workbookHashValue="VG6JPRo3W/tLmfF4a9ADlUZkNYZSvAJpaU6/yUsX+ssa9izWJZHD7nzn42SuVbLPttW/sFpPCQUAuruzxc7M4g==" workbookSaltValue="vlcidvT44j9mf7Jcq68OqA==" workbookSpinCount="100000" lockStructure="1"/>
  <bookViews>
    <workbookView xWindow="-108" yWindow="-108" windowWidth="23256" windowHeight="12576"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U12" i="5" s="1"/>
  <c r="LP8" i="5"/>
  <c r="LG8" i="5"/>
  <c r="LH12" i="5" s="1"/>
  <c r="LF8" i="5"/>
  <c r="KW8" i="5"/>
  <c r="LA18" i="5" s="1"/>
  <c r="KV8" i="5"/>
  <c r="KU8" i="5"/>
  <c r="KL8" i="5"/>
  <c r="KO12" i="5" s="1"/>
  <c r="KK8" i="5"/>
  <c r="KA8" i="5"/>
  <c r="JR8" i="5"/>
  <c r="JS12" i="5" s="1"/>
  <c r="JQ8" i="5"/>
  <c r="JH8" i="5"/>
  <c r="JG8" i="5"/>
  <c r="IX8" i="5"/>
  <c r="IY18" i="5" s="1"/>
  <c r="IW8" i="5"/>
  <c r="IV8" i="5"/>
  <c r="IM8" i="5"/>
  <c r="IL8" i="5"/>
  <c r="IB8" i="5"/>
  <c r="HS8" i="5"/>
  <c r="HU12" i="5" s="1"/>
  <c r="HR8" i="5"/>
  <c r="HI8" i="5"/>
  <c r="HJ18" i="5" s="1"/>
  <c r="HH8" i="5"/>
  <c r="GY8" i="5"/>
  <c r="GX8" i="5"/>
  <c r="GW8" i="5"/>
  <c r="GM8" i="5"/>
  <c r="GC8" i="5"/>
  <c r="FS8" i="5"/>
  <c r="FI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S6" i="5"/>
  <c r="R6" i="5"/>
  <c r="Q6" i="5"/>
  <c r="B7" i="4" s="1"/>
  <c r="P6" i="5"/>
  <c r="N5" i="4" s="1"/>
  <c r="O6" i="5"/>
  <c r="N6" i="5"/>
  <c r="M6" i="5"/>
  <c r="FT8" i="5" s="1"/>
  <c r="L6" i="5"/>
  <c r="N3" i="4" s="1"/>
  <c r="K6" i="5"/>
  <c r="J6" i="5"/>
  <c r="I6" i="5"/>
  <c r="B3" i="4" s="1"/>
  <c r="H6" i="5"/>
  <c r="B1" i="4" s="1"/>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F9" i="4"/>
  <c r="N7" i="4"/>
  <c r="J5" i="4"/>
  <c r="F5" i="4"/>
  <c r="J3" i="4"/>
  <c r="F3" i="4"/>
  <c r="B5" i="4" l="1"/>
  <c r="FX18" i="5"/>
  <c r="FT18" i="5"/>
  <c r="FV12" i="5"/>
  <c r="FW18" i="5"/>
  <c r="FU12" i="5"/>
  <c r="FV18" i="5"/>
  <c r="FX12" i="5"/>
  <c r="FT12" i="5"/>
  <c r="FW12" i="5"/>
  <c r="FU18" i="5"/>
  <c r="LH16" i="5"/>
  <c r="JS16" i="5"/>
  <c r="ID16" i="5"/>
  <c r="GO16" i="5"/>
  <c r="FA16" i="5"/>
  <c r="DL16" i="5"/>
  <c r="BV16" i="5"/>
  <c r="ML16" i="5"/>
  <c r="KX16" i="5"/>
  <c r="JI16" i="5"/>
  <c r="HT16" i="5"/>
  <c r="GE16" i="5"/>
  <c r="EP16" i="5"/>
  <c r="DB16" i="5"/>
  <c r="BK16" i="5"/>
  <c r="MB16" i="5"/>
  <c r="KM16" i="5"/>
  <c r="IY16" i="5"/>
  <c r="HJ16" i="5"/>
  <c r="FU16" i="5"/>
  <c r="EF16" i="5"/>
  <c r="CQ16" i="5"/>
  <c r="AZ16" i="5"/>
  <c r="GZ16" i="5"/>
  <c r="LR10" i="5"/>
  <c r="KC10" i="5"/>
  <c r="IN10" i="5"/>
  <c r="GZ10" i="5"/>
  <c r="FK10" i="5"/>
  <c r="DV10" i="5"/>
  <c r="CG10" i="5"/>
  <c r="LR16" i="5"/>
  <c r="FK16" i="5"/>
  <c r="LH10" i="5"/>
  <c r="JS10" i="5"/>
  <c r="ID10" i="5"/>
  <c r="GO10" i="5"/>
  <c r="FA10" i="5"/>
  <c r="DL10" i="5"/>
  <c r="BV10" i="5"/>
  <c r="KC16" i="5"/>
  <c r="DV16" i="5"/>
  <c r="KX10" i="5"/>
  <c r="JI10" i="5"/>
  <c r="HT10" i="5"/>
  <c r="GE10" i="5"/>
  <c r="EP10" i="5"/>
  <c r="DB10" i="5"/>
  <c r="BK10" i="5"/>
  <c r="IN16" i="5"/>
  <c r="CG16" i="5"/>
  <c r="ML10" i="5"/>
  <c r="MB10" i="5"/>
  <c r="KM10" i="5"/>
  <c r="IY10" i="5"/>
  <c r="HJ10" i="5"/>
  <c r="FU10" i="5"/>
  <c r="EF10" i="5"/>
  <c r="CQ10" i="5"/>
  <c r="AZ10" i="5"/>
  <c r="H11" i="4"/>
  <c r="IN18" i="5"/>
  <c r="IP12" i="5"/>
  <c r="IQ18" i="5"/>
  <c r="IM18" i="5"/>
  <c r="IO12" i="5"/>
  <c r="IP18" i="5"/>
  <c r="IN12" i="5"/>
  <c r="MN18" i="5"/>
  <c r="ML12" i="5"/>
  <c r="MM18" i="5"/>
  <c r="MO12" i="5"/>
  <c r="MK12" i="5"/>
  <c r="ML18" i="5"/>
  <c r="MN12" i="5"/>
  <c r="D10" i="5"/>
  <c r="JA12" i="5"/>
  <c r="IO18" i="5"/>
  <c r="JU18" i="5"/>
  <c r="MK18" i="5"/>
  <c r="FJ8" i="5"/>
  <c r="GZ18" i="5"/>
  <c r="HB12" i="5"/>
  <c r="HC18" i="5"/>
  <c r="GY18" i="5"/>
  <c r="HA12" i="5"/>
  <c r="HB18" i="5"/>
  <c r="GZ12" i="5"/>
  <c r="HV18" i="5"/>
  <c r="HT12" i="5"/>
  <c r="HU18" i="5"/>
  <c r="HW12" i="5"/>
  <c r="HS12" i="5"/>
  <c r="HT18" i="5"/>
  <c r="HV12" i="5"/>
  <c r="JK18" i="5"/>
  <c r="JI12" i="5"/>
  <c r="JJ18" i="5"/>
  <c r="JL12" i="5"/>
  <c r="JH12" i="5"/>
  <c r="JI18" i="5"/>
  <c r="JK12" i="5"/>
  <c r="KZ18" i="5"/>
  <c r="KX12" i="5"/>
  <c r="KY18" i="5"/>
  <c r="LA12" i="5"/>
  <c r="KW12" i="5"/>
  <c r="KX18" i="5"/>
  <c r="KZ12" i="5"/>
  <c r="LR18" i="5"/>
  <c r="LT12" i="5"/>
  <c r="LU18" i="5"/>
  <c r="LQ18" i="5"/>
  <c r="LS12" i="5"/>
  <c r="LT18" i="5"/>
  <c r="LR12" i="5"/>
  <c r="E10" i="5"/>
  <c r="GY12" i="5"/>
  <c r="JJ12" i="5"/>
  <c r="KY12" i="5"/>
  <c r="HS18" i="5"/>
  <c r="LJ18" i="5"/>
  <c r="MO18" i="5"/>
  <c r="GN8" i="5"/>
  <c r="KP18" i="5"/>
  <c r="KL18" i="5"/>
  <c r="KN12" i="5"/>
  <c r="KO18" i="5"/>
  <c r="KM12" i="5"/>
  <c r="KN18" i="5"/>
  <c r="KP12" i="5"/>
  <c r="KL12" i="5"/>
  <c r="B10" i="5"/>
  <c r="F10" i="5"/>
  <c r="HC12" i="5"/>
  <c r="IM12" i="5"/>
  <c r="MM12" i="5"/>
  <c r="HW18" i="5"/>
  <c r="JH18" i="5"/>
  <c r="KM18" i="5"/>
  <c r="LS18" i="5"/>
  <c r="EZ8" i="5"/>
  <c r="HM18" i="5"/>
  <c r="HI18" i="5"/>
  <c r="HK12" i="5"/>
  <c r="HL18" i="5"/>
  <c r="HJ12" i="5"/>
  <c r="HK18" i="5"/>
  <c r="HM12" i="5"/>
  <c r="HI12" i="5"/>
  <c r="JB18" i="5"/>
  <c r="IX18" i="5"/>
  <c r="IZ12" i="5"/>
  <c r="JA18" i="5"/>
  <c r="IY12" i="5"/>
  <c r="IZ18" i="5"/>
  <c r="JB12" i="5"/>
  <c r="IX12" i="5"/>
  <c r="JT18" i="5"/>
  <c r="JV12" i="5"/>
  <c r="JR12" i="5"/>
  <c r="JS18" i="5"/>
  <c r="JU12" i="5"/>
  <c r="JV18" i="5"/>
  <c r="JR18" i="5"/>
  <c r="JT12" i="5"/>
  <c r="LI18" i="5"/>
  <c r="LK12" i="5"/>
  <c r="LG12" i="5"/>
  <c r="LH18" i="5"/>
  <c r="LJ12" i="5"/>
  <c r="LK18" i="5"/>
  <c r="LG18" i="5"/>
  <c r="LI12" i="5"/>
  <c r="HL12" i="5"/>
  <c r="IQ12" i="5"/>
  <c r="LQ12" i="5"/>
  <c r="HA18" i="5"/>
  <c r="JL18" i="5"/>
  <c r="KW18" i="5"/>
  <c r="LU16" i="5" l="1"/>
  <c r="KF16" i="5"/>
  <c r="IQ16" i="5"/>
  <c r="HC16" i="5"/>
  <c r="FN16" i="5"/>
  <c r="DY16" i="5"/>
  <c r="CJ16" i="5"/>
  <c r="LK16" i="5"/>
  <c r="JV16" i="5"/>
  <c r="IG16" i="5"/>
  <c r="GR16" i="5"/>
  <c r="FD16" i="5"/>
  <c r="DO16" i="5"/>
  <c r="BY16" i="5"/>
  <c r="MO16" i="5"/>
  <c r="LA16" i="5"/>
  <c r="JL16" i="5"/>
  <c r="HW16" i="5"/>
  <c r="GH16" i="5"/>
  <c r="ES16" i="5"/>
  <c r="DE16" i="5"/>
  <c r="BN16" i="5"/>
  <c r="ME10" i="5"/>
  <c r="KP16" i="5"/>
  <c r="EI16" i="5"/>
  <c r="KP10" i="5"/>
  <c r="JB10" i="5"/>
  <c r="HM10" i="5"/>
  <c r="FX10" i="5"/>
  <c r="EI10" i="5"/>
  <c r="CT10" i="5"/>
  <c r="BC10" i="5"/>
  <c r="N11" i="4"/>
  <c r="JB16" i="5"/>
  <c r="CT16" i="5"/>
  <c r="MO10" i="5"/>
  <c r="LU10" i="5"/>
  <c r="KF10" i="5"/>
  <c r="IQ10" i="5"/>
  <c r="HC10" i="5"/>
  <c r="FN10" i="5"/>
  <c r="DY10" i="5"/>
  <c r="CJ10" i="5"/>
  <c r="HM16" i="5"/>
  <c r="BC16" i="5"/>
  <c r="LK10" i="5"/>
  <c r="JV10" i="5"/>
  <c r="IG10" i="5"/>
  <c r="GR10" i="5"/>
  <c r="FD10" i="5"/>
  <c r="DO10" i="5"/>
  <c r="BY10" i="5"/>
  <c r="ME16" i="5"/>
  <c r="FX16" i="5"/>
  <c r="LA10" i="5"/>
  <c r="JL10" i="5"/>
  <c r="HW10" i="5"/>
  <c r="GH10" i="5"/>
  <c r="ES10" i="5"/>
  <c r="DE10" i="5"/>
  <c r="BN10" i="5"/>
  <c r="LQ16" i="5"/>
  <c r="KB16" i="5"/>
  <c r="IM16" i="5"/>
  <c r="GY16" i="5"/>
  <c r="FJ16" i="5"/>
  <c r="DU16" i="5"/>
  <c r="CF16" i="5"/>
  <c r="LG16" i="5"/>
  <c r="JR16" i="5"/>
  <c r="IC16" i="5"/>
  <c r="GN16" i="5"/>
  <c r="EZ16" i="5"/>
  <c r="DK16" i="5"/>
  <c r="BU16" i="5"/>
  <c r="MK16" i="5"/>
  <c r="KW16" i="5"/>
  <c r="JH16" i="5"/>
  <c r="HS16" i="5"/>
  <c r="GD16" i="5"/>
  <c r="EO16" i="5"/>
  <c r="DA16" i="5"/>
  <c r="BJ16" i="5"/>
  <c r="MA16" i="5"/>
  <c r="FT16" i="5"/>
  <c r="MK10" i="5"/>
  <c r="MA10" i="5"/>
  <c r="KL10" i="5"/>
  <c r="IX10" i="5"/>
  <c r="HI10" i="5"/>
  <c r="FT10" i="5"/>
  <c r="EE10" i="5"/>
  <c r="CP10" i="5"/>
  <c r="AY10" i="5"/>
  <c r="KL16" i="5"/>
  <c r="EE16" i="5"/>
  <c r="LQ10" i="5"/>
  <c r="KB10" i="5"/>
  <c r="IM10" i="5"/>
  <c r="GY10" i="5"/>
  <c r="FJ10" i="5"/>
  <c r="DU10" i="5"/>
  <c r="CF10" i="5"/>
  <c r="IX16" i="5"/>
  <c r="CP16" i="5"/>
  <c r="LG10" i="5"/>
  <c r="JR10" i="5"/>
  <c r="IC10" i="5"/>
  <c r="GN10" i="5"/>
  <c r="EZ10" i="5"/>
  <c r="DK10" i="5"/>
  <c r="BU10" i="5"/>
  <c r="HI16" i="5"/>
  <c r="AY16" i="5"/>
  <c r="KW10" i="5"/>
  <c r="JH10" i="5"/>
  <c r="HS10" i="5"/>
  <c r="GD10" i="5"/>
  <c r="EO10" i="5"/>
  <c r="DA10" i="5"/>
  <c r="BJ10" i="5"/>
  <c r="F11" i="4"/>
  <c r="MD16" i="5"/>
  <c r="KO16" i="5"/>
  <c r="JA16" i="5"/>
  <c r="HL16" i="5"/>
  <c r="FW16" i="5"/>
  <c r="EH16" i="5"/>
  <c r="CS16" i="5"/>
  <c r="BB16" i="5"/>
  <c r="LT16" i="5"/>
  <c r="KE16" i="5"/>
  <c r="IP16" i="5"/>
  <c r="HB16" i="5"/>
  <c r="FM16" i="5"/>
  <c r="DX16" i="5"/>
  <c r="CI16" i="5"/>
  <c r="LJ16" i="5"/>
  <c r="JU16" i="5"/>
  <c r="IF16" i="5"/>
  <c r="GQ16" i="5"/>
  <c r="FC16" i="5"/>
  <c r="DN16" i="5"/>
  <c r="BX16" i="5"/>
  <c r="MN10" i="5"/>
  <c r="JK16" i="5"/>
  <c r="DD16" i="5"/>
  <c r="KZ10" i="5"/>
  <c r="JK10" i="5"/>
  <c r="HV10" i="5"/>
  <c r="GG10" i="5"/>
  <c r="ER10" i="5"/>
  <c r="DD10" i="5"/>
  <c r="BM10" i="5"/>
  <c r="HV16" i="5"/>
  <c r="BM16" i="5"/>
  <c r="MD10" i="5"/>
  <c r="KO10" i="5"/>
  <c r="JA10" i="5"/>
  <c r="HL10" i="5"/>
  <c r="FW10" i="5"/>
  <c r="EH10" i="5"/>
  <c r="CS10" i="5"/>
  <c r="BB10" i="5"/>
  <c r="MN16" i="5"/>
  <c r="GG16" i="5"/>
  <c r="LT10" i="5"/>
  <c r="KE10" i="5"/>
  <c r="IP10" i="5"/>
  <c r="HB10" i="5"/>
  <c r="FM10" i="5"/>
  <c r="DX10" i="5"/>
  <c r="CI10" i="5"/>
  <c r="KZ16" i="5"/>
  <c r="ER16" i="5"/>
  <c r="LJ10" i="5"/>
  <c r="JU10" i="5"/>
  <c r="IF10" i="5"/>
  <c r="GQ10" i="5"/>
  <c r="FC10" i="5"/>
  <c r="DN10" i="5"/>
  <c r="BX10" i="5"/>
  <c r="L11" i="4"/>
  <c r="FK18" i="5"/>
  <c r="FM12" i="5"/>
  <c r="FN18" i="5"/>
  <c r="FJ18" i="5"/>
  <c r="FL12" i="5"/>
  <c r="FM18" i="5"/>
  <c r="FK12" i="5"/>
  <c r="FL18" i="5"/>
  <c r="FN12" i="5"/>
  <c r="FJ12" i="5"/>
  <c r="FB18" i="5"/>
  <c r="FD12" i="5"/>
  <c r="EZ12" i="5"/>
  <c r="FA18" i="5"/>
  <c r="FC12" i="5"/>
  <c r="FD18" i="5"/>
  <c r="EZ18" i="5"/>
  <c r="FB12" i="5"/>
  <c r="FA12" i="5"/>
  <c r="FC18" i="5"/>
  <c r="GP18" i="5"/>
  <c r="GR12" i="5"/>
  <c r="GN12" i="5"/>
  <c r="GO18" i="5"/>
  <c r="GQ12" i="5"/>
  <c r="GR18" i="5"/>
  <c r="GN18" i="5"/>
  <c r="GP12" i="5"/>
  <c r="GQ18" i="5"/>
  <c r="GO12" i="5"/>
  <c r="MM16" i="5"/>
  <c r="KY16" i="5"/>
  <c r="JJ16" i="5"/>
  <c r="HU16" i="5"/>
  <c r="GF16" i="5"/>
  <c r="EQ16" i="5"/>
  <c r="DC16" i="5"/>
  <c r="BL16" i="5"/>
  <c r="MC16" i="5"/>
  <c r="KN16" i="5"/>
  <c r="IZ16" i="5"/>
  <c r="HK16" i="5"/>
  <c r="FV16" i="5"/>
  <c r="EG16" i="5"/>
  <c r="CR16" i="5"/>
  <c r="BA16" i="5"/>
  <c r="LS16" i="5"/>
  <c r="KD16" i="5"/>
  <c r="IO16" i="5"/>
  <c r="HA16" i="5"/>
  <c r="FL16" i="5"/>
  <c r="DW16" i="5"/>
  <c r="CH16" i="5"/>
  <c r="IE16" i="5"/>
  <c r="BW16" i="5"/>
  <c r="LI10" i="5"/>
  <c r="JT10" i="5"/>
  <c r="IE10" i="5"/>
  <c r="GP10" i="5"/>
  <c r="FB10" i="5"/>
  <c r="DM10" i="5"/>
  <c r="BW10" i="5"/>
  <c r="GP16" i="5"/>
  <c r="KY10" i="5"/>
  <c r="JJ10" i="5"/>
  <c r="HU10" i="5"/>
  <c r="GF10" i="5"/>
  <c r="EQ10" i="5"/>
  <c r="DC10" i="5"/>
  <c r="BL10" i="5"/>
  <c r="LI16" i="5"/>
  <c r="FB16" i="5"/>
  <c r="MM10" i="5"/>
  <c r="MC10" i="5"/>
  <c r="KN10" i="5"/>
  <c r="IZ10" i="5"/>
  <c r="HK10" i="5"/>
  <c r="FV10" i="5"/>
  <c r="EG10" i="5"/>
  <c r="CR10" i="5"/>
  <c r="BA10" i="5"/>
  <c r="J11" i="4"/>
  <c r="JT16" i="5"/>
  <c r="DM16" i="5"/>
  <c r="LS10" i="5"/>
  <c r="KD10" i="5"/>
  <c r="IO10" i="5"/>
  <c r="HA10" i="5"/>
  <c r="FL10" i="5"/>
  <c r="DW10" i="5"/>
  <c r="CH10" i="5"/>
</calcChain>
</file>

<file path=xl/sharedStrings.xml><?xml version="1.0" encoding="utf-8"?>
<sst xmlns="http://schemas.openxmlformats.org/spreadsheetml/2006/main" count="989" uniqueCount="273">
  <si>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</si>
  <si>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</si>
  <si>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</si>
  <si>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</si>
  <si>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</si>
  <si>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</si>
  <si>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</si>
  <si>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</si>
  <si>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</si>
  <si>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</si>
  <si>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</si>
  <si>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</si>
  <si>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</si>
  <si>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</si>
  <si>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</si>
  <si>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</si>
  <si>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</si>
  <si>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</si>
  <si>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</si>
  <si>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</si>
  <si>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</si>
  <si>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</si>
  <si>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</si>
  <si>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</si>
  <si>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</si>
  <si>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</si>
  <si>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</si>
  <si>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</si>
  <si>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</si>
  <si>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</si>
  <si>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</si>
  <si>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</si>
  <si>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</si>
  <si>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</si>
  <si>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</si>
  <si>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</si>
  <si>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</si>
  <si>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</si>
  <si>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</si>
  <si>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</si>
  <si>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</si>
  <si>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</si>
  <si>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</si>
  <si>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</si>
  <si>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</si>
  <si>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</si>
  <si>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</si>
  <si>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</si>
  <si>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</si>
  <si>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</si>
  <si>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</si>
  <si>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</si>
  <si>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</si>
  <si>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</si>
  <si>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</si>
  <si>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</si>
  <si>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</si>
  <si>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</si>
  <si>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</si>
  <si>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</si>
  <si>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</si>
  <si>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</si>
  <si>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</si>
  <si>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</si>
  <si>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</si>
  <si>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</si>
  <si>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</si>
  <si>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</si>
  <si>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</si>
  <si>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</si>
  <si>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</si>
  <si>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</si>
  <si>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</si>
  <si>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</si>
  <si>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</si>
  <si>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</si>
  <si>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</si>
  <si>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</si>
  <si>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</si>
  <si>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</si>
  <si>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</si>
  <si>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</si>
  <si>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</si>
  <si>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</si>
  <si>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</si>
  <si>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</si>
  <si>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</si>
  <si>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</si>
  <si>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</si>
  <si>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</si>
  <si>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</si>
  <si>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</si>
  <si>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</si>
  <si>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</si>
  <si>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</si>
  <si>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</si>
  <si>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</si>
  <si>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</si>
  <si>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</si>
  <si>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</si>
  <si>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</si>
  <si>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</si>
  <si>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</si>
  <si>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</si>
  <si>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</si>
  <si>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</si>
  <si>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</si>
  <si>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</si>
  <si>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</si>
  <si>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</si>
  <si>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</si>
  <si>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</si>
  <si>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</si>
  <si>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</si>
  <si>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</si>
  <si>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</si>
  <si>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454303</t>
  </si>
  <si>
    <t>47</t>
  </si>
  <si>
    <t>04</t>
  </si>
  <si>
    <t>0</t>
  </si>
  <si>
    <t>000</t>
  </si>
  <si>
    <t>宮崎県　椎葉村</t>
  </si>
  <si>
    <t>法非適用</t>
  </si>
  <si>
    <t>電気事業</t>
  </si>
  <si>
    <t>非設置</t>
  </si>
  <si>
    <t>該当数値なし</t>
  </si>
  <si>
    <t>-</t>
  </si>
  <si>
    <t>令和１７年　６月２８日　椎葉村営間柏原発電所</t>
  </si>
  <si>
    <t>無</t>
  </si>
  <si>
    <t>九州電力株式会社　日向営業所</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</si>
  <si>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</si>
  <si>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</si>
  <si>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</si>
  <si>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</si>
  <si>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</si>
  <si>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</si>
  <si>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</si>
  <si>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</si>
  <si>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</si>
  <si>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</si>
  <si>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</si>
  <si>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</si>
  <si>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</si>
  <si>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</si>
  <si>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</si>
  <si>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</si>
  <si>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</si>
  <si>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</si>
  <si>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</si>
  <si>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</si>
  <si>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</si>
  <si>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</si>
  <si>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</si>
  <si>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</si>
  <si>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</si>
  <si>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</si>
  <si>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</si>
  <si>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</si>
  <si>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</si>
  <si>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</si>
  <si>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</si>
  <si>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</si>
  <si>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</si>
  <si>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</si>
  <si>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</si>
  <si>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</si>
  <si>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</si>
  <si>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</si>
  <si>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</si>
  <si>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</si>
  <si>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</si>
  <si>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</si>
  <si>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</si>
  <si>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</si>
  <si>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</si>
  <si>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</si>
  <si>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</si>
  <si>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</si>
  <si>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</si>
  <si>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</si>
  <si>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</si>
  <si>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</si>
  <si>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</si>
  <si>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</si>
  <si>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</si>
  <si>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</si>
  <si>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</si>
  <si>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</si>
  <si>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</si>
  <si>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</si>
  <si>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</si>
  <si>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</si>
  <si>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</si>
  <si>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</si>
  <si>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</si>
  <si>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</si>
  <si>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</si>
  <si>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</si>
  <si>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</si>
  <si>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</si>
  <si>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</si>
  <si>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</si>
  <si>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</si>
  <si>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</si>
  <si>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</si>
  <si>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</si>
  <si>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</si>
  <si>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</si>
  <si>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</si>
  <si>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</si>
  <si>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</si>
  <si>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</si>
  <si>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</si>
  <si>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</si>
  <si>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</si>
  <si>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</si>
  <si>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</si>
  <si>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</si>
  <si>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</si>
  <si>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</si>
  <si>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</si>
  <si>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</si>
  <si>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</si>
  <si>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</si>
  <si>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</si>
  <si>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</si>
  <si>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</si>
  <si>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</si>
  <si>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</si>
  <si>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</si>
  <si>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</si>
  <si>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</si>
  <si>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</si>
  <si>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</si>
  <si>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</si>
  <si>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</si>
  <si>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</si>
  <si>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</si>
  <si>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</si>
  <si>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</si>
  <si>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</si>
  <si>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</si>
  <si>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</si>
  <si>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</si>
  <si>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</si>
  <si>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</si>
  <si>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</si>
  <si>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</si>
  <si>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</si>
  <si>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</si>
  <si>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</si>
  <si>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</si>
  <si>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</si>
  <si>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</si>
  <si>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</si>
  <si>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</si>
  <si>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</si>
  <si>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</si>
  <si>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</si>
  <si>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</si>
  <si>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</si>
  <si>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</si>
  <si>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</si>
  <si>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</si>
  <si>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</si>
  <si>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</si>
  <si>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</si>
  <si>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</si>
  <si>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電気事業により生じた利益は、将来の施設更新や緊急的な建設改良措置費に充てるための間柏原発電所基金に積み立てることを基本としている。今後も事業運営に必要な財源を確保しつつ、また住民の福祉の向上に直接的に寄与できる施策を模索することに努めていくこととしている。
基金への積立
　名称：間柏原発電所建設改良積立金　・・・　21,739千円
  （大規模改修、オーバーホール時の費用として）
　名称：間柏原発電所積立金　・・・　26,596千円
  （発電所運営時の突然発生した費用、災害や本村振興等の費用として）</t>
    <phoneticPr fontId="5"/>
  </si>
  <si>
    <t>令和17年6月28日　椎葉村営間柏原発電所</t>
    <phoneticPr fontId="5"/>
  </si>
  <si>
    <t>　経営の健全性・効率性については、全般的には概ね良好な数値を示している。
　平成３０年度の収益的収支比率・営業収支比率・ＥＢＩＴＤＡについては、全国平均と比較すると高い値を示しており、前年度と比較しても概ね同水準を保つことができている。
　高水準をキープできている主な要因としては、ＦＩＴ移行と発電施設の更新によるものであるが、安全で安定した電力供給を維持するため、設置業者との密な連携体制を取れていることが実務的な見解である。本村では引き続きこの形態を維持していくこととしている。
　ＥＢＩＴＤＡについて、高水準にある主な要因は、前述したものと同様であるが、これは現行の維持体制の成果が経営状況へ十分に反映している証拠であると言える。
　平成２６年度の発電所更新工事により、良好となった発電効率を今後も維持し、指標値の向上に努めていきたい。</t>
    <rPh sb="53" eb="55">
      <t>エイギョウ</t>
    </rPh>
    <rPh sb="55" eb="57">
      <t>シュウシ</t>
    </rPh>
    <rPh sb="57" eb="59">
      <t>ヒリツ</t>
    </rPh>
    <rPh sb="92" eb="95">
      <t>ゼンネンド</t>
    </rPh>
    <rPh sb="96" eb="98">
      <t>ヒカク</t>
    </rPh>
    <rPh sb="101" eb="102">
      <t>オオム</t>
    </rPh>
    <rPh sb="103" eb="106">
      <t>ドウスイジュン</t>
    </rPh>
    <rPh sb="107" eb="108">
      <t>タモ</t>
    </rPh>
    <rPh sb="120" eb="123">
      <t>コウスイジュン</t>
    </rPh>
    <rPh sb="132" eb="133">
      <t>オモ</t>
    </rPh>
    <rPh sb="134" eb="136">
      <t>ヨウイン</t>
    </rPh>
    <rPh sb="164" eb="166">
      <t>アンゼン</t>
    </rPh>
    <rPh sb="167" eb="169">
      <t>アンテイ</t>
    </rPh>
    <rPh sb="171" eb="173">
      <t>デンリョク</t>
    </rPh>
    <rPh sb="173" eb="175">
      <t>キョウキュウ</t>
    </rPh>
    <rPh sb="176" eb="178">
      <t>イジ</t>
    </rPh>
    <rPh sb="183" eb="185">
      <t>セッチ</t>
    </rPh>
    <rPh sb="185" eb="187">
      <t>ギョウシャ</t>
    </rPh>
    <rPh sb="189" eb="190">
      <t>ミツ</t>
    </rPh>
    <rPh sb="191" eb="193">
      <t>レンケイ</t>
    </rPh>
    <rPh sb="193" eb="195">
      <t>タイセイ</t>
    </rPh>
    <rPh sb="196" eb="197">
      <t>ト</t>
    </rPh>
    <rPh sb="204" eb="207">
      <t>ジツムテキ</t>
    </rPh>
    <rPh sb="208" eb="210">
      <t>ケンカイ</t>
    </rPh>
    <rPh sb="254" eb="257">
      <t>コウスイジュン</t>
    </rPh>
    <rPh sb="260" eb="261">
      <t>オモ</t>
    </rPh>
    <rPh sb="262" eb="264">
      <t>ヨウイン</t>
    </rPh>
    <rPh sb="266" eb="268">
      <t>ゼンジュツ</t>
    </rPh>
    <rPh sb="273" eb="275">
      <t>ドウヨウ</t>
    </rPh>
    <rPh sb="283" eb="285">
      <t>ゲンコウ</t>
    </rPh>
    <rPh sb="286" eb="288">
      <t>イジ</t>
    </rPh>
    <rPh sb="288" eb="290">
      <t>タイセイ</t>
    </rPh>
    <rPh sb="314" eb="315">
      <t>イ</t>
    </rPh>
    <rPh sb="320" eb="322">
      <t>ヘイセイ</t>
    </rPh>
    <rPh sb="324" eb="326">
      <t>ネンド</t>
    </rPh>
    <rPh sb="332" eb="334">
      <t>コウジ</t>
    </rPh>
    <phoneticPr fontId="5"/>
  </si>
  <si>
    <t>　経営のリスクについては全般的には概ね良好な数値を示している。
　平成３０年度の施設全体から見る設備利用率については、全国平均と比較すると大幅に高い値を示しているが、修繕費比率については、大幅に低い値を示している。これは平成２６年度に発電所施設の更新工事が完了し、修繕費の大幅な減少とＦＩＴ移行による収入の増加によるものであり、総合的に本村の電気事業における経営のリスクは最少であると推察する。
　現行の事業収入内訳としては、ＦＩＴによる収入割合が１００％となっており、適用期間終了（令和１７年６月）後の事業のあり方については、現時点で方針は定まっていない。しかし、令和２年度までに経営戦略を策定しなければならないことから、今後、第５次エネルギー基本計画に沿った情勢の変化や、非化石市場の動向等、様々な可能性を模索し、ＦＩＴ終了による電力料収入の変動リスクも視野に入れた計画を作成していく。
　企業債残高対料金収入比費率については初期投資に要する経費について企業債を活用せず、村の一般会計から長期借入れを行い、電力料収入で分割して支払っているため、企業債残高対料金収入比率が算出されない。
　今後も安全で安定した電力供給を進めていく上で、計画的に施設更新を実施するとともに、自然災等における被害の極小化に向けた対応策を検討し、円滑な事業運営に努めていく。</t>
    <rPh sb="40" eb="42">
      <t>シセツ</t>
    </rPh>
    <rPh sb="42" eb="44">
      <t>ゼンタイ</t>
    </rPh>
    <rPh sb="46" eb="47">
      <t>ミ</t>
    </rPh>
    <rPh sb="501" eb="503">
      <t>アンゼン</t>
    </rPh>
    <rPh sb="504" eb="506">
      <t>アンテイ</t>
    </rPh>
    <rPh sb="508" eb="510">
      <t>デンリョク</t>
    </rPh>
    <rPh sb="510" eb="512">
      <t>キョウキュウ</t>
    </rPh>
    <rPh sb="513" eb="514">
      <t>スス</t>
    </rPh>
    <rPh sb="518" eb="519">
      <t>ウエ</t>
    </rPh>
    <rPh sb="530" eb="532">
      <t>ジッシ</t>
    </rPh>
    <rPh sb="539" eb="541">
      <t>シゼン</t>
    </rPh>
    <rPh sb="541" eb="542">
      <t>サイ</t>
    </rPh>
    <rPh sb="554" eb="555">
      <t>ム</t>
    </rPh>
    <rPh sb="557" eb="560">
      <t>タイオウサク</t>
    </rPh>
    <rPh sb="561" eb="563">
      <t>ケントウ</t>
    </rPh>
    <rPh sb="565" eb="567">
      <t>エンカツ</t>
    </rPh>
    <rPh sb="568" eb="570">
      <t>ジギョウ</t>
    </rPh>
    <rPh sb="570" eb="572">
      <t>ウンエイ</t>
    </rPh>
    <phoneticPr fontId="5"/>
  </si>
  <si>
    <t xml:space="preserve"> 平成３０年度における全体の各数値については、前年度と同水準で移行しており、全国平均値と比較しても良好な値を示している。
　また、事業収益及び経営リスクにおいても、損失等に繋がることなく、順調であると言える。
　しかし、ＦＩＴ収入のみであることから、適用期間満了後の経営において、同水準以上の良好な状態を維持していくことができる環境を、現段階から組み立てておく必要があると考える。
　また、熊本地震や大寒波等、異常気象や自然災害が多発している現在において、今後も同様の災害が起こりえる状況が想定される中で、安全で安定した事業運営が維持できる（戦略的）対策を早期に講じる必要があると言える。
　現状に満足することなく、先を見通した行動を実施し、今後の事業運営をしっかり取り組んでいくためにも、未策定である経営戦略を早期に仕上げ、より効果的な発電事業としていきたい。</t>
    <rPh sb="23" eb="26">
      <t>ゼンネンド</t>
    </rPh>
    <rPh sb="27" eb="30">
      <t>ドウスイジュン</t>
    </rPh>
    <rPh sb="31" eb="33">
      <t>イコウ</t>
    </rPh>
    <rPh sb="38" eb="40">
      <t>ゼンコク</t>
    </rPh>
    <rPh sb="40" eb="42">
      <t>ヘイキン</t>
    </rPh>
    <rPh sb="42" eb="43">
      <t>チ</t>
    </rPh>
    <rPh sb="65" eb="67">
      <t>ジギョウ</t>
    </rPh>
    <rPh sb="67" eb="69">
      <t>シュウエキ</t>
    </rPh>
    <rPh sb="69" eb="70">
      <t>オヨ</t>
    </rPh>
    <rPh sb="71" eb="73">
      <t>ケイエイ</t>
    </rPh>
    <rPh sb="82" eb="84">
      <t>ソンシツ</t>
    </rPh>
    <rPh sb="84" eb="85">
      <t>トウ</t>
    </rPh>
    <rPh sb="86" eb="87">
      <t>ツナ</t>
    </rPh>
    <rPh sb="94" eb="96">
      <t>ジュンチョウ</t>
    </rPh>
    <rPh sb="100" eb="101">
      <t>イ</t>
    </rPh>
    <rPh sb="125" eb="127">
      <t>テキヨウ</t>
    </rPh>
    <rPh sb="127" eb="129">
      <t>キカン</t>
    </rPh>
    <rPh sb="129" eb="131">
      <t>マンリョウ</t>
    </rPh>
    <rPh sb="131" eb="132">
      <t>ゴ</t>
    </rPh>
    <rPh sb="140" eb="143">
      <t>ドウスイジュン</t>
    </rPh>
    <rPh sb="143" eb="145">
      <t>イジョウ</t>
    </rPh>
    <rPh sb="164" eb="166">
      <t>カンキョウ</t>
    </rPh>
    <rPh sb="168" eb="171">
      <t>ゲンダンカイ</t>
    </rPh>
    <rPh sb="173" eb="174">
      <t>ク</t>
    </rPh>
    <rPh sb="175" eb="176">
      <t>タ</t>
    </rPh>
    <rPh sb="180" eb="182">
      <t>ヒツヨウ</t>
    </rPh>
    <rPh sb="186" eb="187">
      <t>カンガ</t>
    </rPh>
    <rPh sb="195" eb="197">
      <t>クマモト</t>
    </rPh>
    <rPh sb="197" eb="199">
      <t>ジシン</t>
    </rPh>
    <rPh sb="200" eb="203">
      <t>ダイカンパ</t>
    </rPh>
    <rPh sb="203" eb="204">
      <t>トウ</t>
    </rPh>
    <rPh sb="205" eb="207">
      <t>イジョウ</t>
    </rPh>
    <rPh sb="207" eb="209">
      <t>キショウ</t>
    </rPh>
    <rPh sb="210" eb="212">
      <t>シゼン</t>
    </rPh>
    <rPh sb="212" eb="214">
      <t>サイガイ</t>
    </rPh>
    <rPh sb="215" eb="217">
      <t>タハツ</t>
    </rPh>
    <rPh sb="221" eb="223">
      <t>ゲンザイ</t>
    </rPh>
    <rPh sb="228" eb="230">
      <t>コンゴ</t>
    </rPh>
    <rPh sb="231" eb="233">
      <t>ドウヨウ</t>
    </rPh>
    <rPh sb="234" eb="236">
      <t>サイガイ</t>
    </rPh>
    <rPh sb="237" eb="238">
      <t>オ</t>
    </rPh>
    <rPh sb="242" eb="244">
      <t>ジョウキョウ</t>
    </rPh>
    <rPh sb="245" eb="247">
      <t>ソウテイ</t>
    </rPh>
    <rPh sb="250" eb="251">
      <t>ナカ</t>
    </rPh>
    <rPh sb="253" eb="255">
      <t>アンゼン</t>
    </rPh>
    <rPh sb="256" eb="258">
      <t>アンテイ</t>
    </rPh>
    <rPh sb="260" eb="262">
      <t>ジギョウ</t>
    </rPh>
    <rPh sb="262" eb="264">
      <t>ウンエイ</t>
    </rPh>
    <rPh sb="265" eb="267">
      <t>イジ</t>
    </rPh>
    <rPh sb="271" eb="274">
      <t>センリャクテキ</t>
    </rPh>
    <rPh sb="275" eb="277">
      <t>タイサク</t>
    </rPh>
    <rPh sb="278" eb="280">
      <t>ソウキ</t>
    </rPh>
    <rPh sb="281" eb="282">
      <t>コウ</t>
    </rPh>
    <rPh sb="284" eb="286">
      <t>ヒツヨウ</t>
    </rPh>
    <rPh sb="290" eb="291">
      <t>イ</t>
    </rPh>
    <rPh sb="296" eb="298">
      <t>ゲンジョウ</t>
    </rPh>
    <rPh sb="299" eb="301">
      <t>マンゾク</t>
    </rPh>
    <rPh sb="308" eb="309">
      <t>サキ</t>
    </rPh>
    <rPh sb="310" eb="312">
      <t>ミトオ</t>
    </rPh>
    <rPh sb="314" eb="316">
      <t>コウドウ</t>
    </rPh>
    <rPh sb="317" eb="319">
      <t>ジッシ</t>
    </rPh>
    <rPh sb="321" eb="323">
      <t>コンゴ</t>
    </rPh>
    <rPh sb="324" eb="326">
      <t>ジギョウ</t>
    </rPh>
    <rPh sb="326" eb="328">
      <t>ウンエイ</t>
    </rPh>
    <rPh sb="333" eb="334">
      <t>ト</t>
    </rPh>
    <rPh sb="335" eb="336">
      <t>ク</t>
    </rPh>
    <rPh sb="345" eb="346">
      <t>ミ</t>
    </rPh>
    <rPh sb="346" eb="348">
      <t>サクテイ</t>
    </rPh>
    <rPh sb="351" eb="353">
      <t>ケイエイ</t>
    </rPh>
    <rPh sb="353" eb="355">
      <t>センリャク</t>
    </rPh>
    <rPh sb="356" eb="358">
      <t>ソウキ</t>
    </rPh>
    <rPh sb="359" eb="361">
      <t>シア</t>
    </rPh>
    <rPh sb="365" eb="368">
      <t>コウカテキ</t>
    </rPh>
    <rPh sb="369" eb="371">
      <t>ハツデン</t>
    </rPh>
    <rPh sb="371" eb="373">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</si>
</sst>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
    <numFmt numFmtId="180" formatCode="#,##0.00;&quot;△ &quot;#,##0.00"/>
  </numFmts>
  <fonts count="3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20"/>
      <color theme="1"/>
      <name val="ＭＳ ゴシック"/>
      <family val="3"/>
      <charset val="128"/>
    </font>
    <font>
      <sz val="15"/>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35" fillId="0" borderId="13" xfId="2" applyNumberFormat="1" applyFont="1" applyFill="1" applyBorder="1" applyAlignment="1" applyProtection="1">
      <alignment horizontal="left" vertical="top" wrapText="1"/>
      <protection locked="0"/>
    </xf>
    <xf numFmtId="0" fontId="35" fillId="0" borderId="14" xfId="2" applyNumberFormat="1" applyFont="1" applyFill="1" applyBorder="1" applyAlignment="1" applyProtection="1">
      <alignment horizontal="left" vertical="top" wrapText="1"/>
      <protection locked="0"/>
    </xf>
    <xf numFmtId="0" fontId="35" fillId="0" borderId="15" xfId="2" applyNumberFormat="1" applyFont="1" applyFill="1" applyBorder="1" applyAlignment="1" applyProtection="1">
      <alignment horizontal="left" vertical="top" wrapText="1"/>
      <protection locked="0"/>
    </xf>
    <xf numFmtId="0" fontId="35" fillId="0" borderId="16" xfId="2" applyNumberFormat="1" applyFont="1" applyFill="1" applyBorder="1" applyAlignment="1" applyProtection="1">
      <alignment horizontal="left" vertical="top" wrapText="1"/>
      <protection locked="0"/>
    </xf>
    <xf numFmtId="0" fontId="35" fillId="0" borderId="0" xfId="2" applyNumberFormat="1" applyFont="1" applyFill="1" applyBorder="1" applyAlignment="1" applyProtection="1">
      <alignment horizontal="left" vertical="top" wrapText="1"/>
      <protection locked="0"/>
    </xf>
    <xf numFmtId="0" fontId="35" fillId="0" borderId="17" xfId="2" applyNumberFormat="1" applyFont="1" applyFill="1" applyBorder="1" applyAlignment="1" applyProtection="1">
      <alignment horizontal="left" vertical="top" wrapText="1"/>
      <protection locked="0"/>
    </xf>
    <xf numFmtId="0" fontId="35" fillId="0" borderId="36" xfId="2" applyNumberFormat="1" applyFont="1" applyFill="1" applyBorder="1" applyAlignment="1" applyProtection="1">
      <alignment horizontal="left" vertical="top" wrapText="1"/>
      <protection locked="0"/>
    </xf>
    <xf numFmtId="0" fontId="35" fillId="0" borderId="37" xfId="2" applyNumberFormat="1" applyFont="1" applyFill="1" applyBorder="1" applyAlignment="1" applyProtection="1">
      <alignment horizontal="left" vertical="top" wrapText="1"/>
      <protection locked="0"/>
    </xf>
    <xf numFmtId="0" fontId="35"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left"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6" fillId="0" borderId="16" xfId="2" applyFont="1" applyBorder="1" applyAlignment="1" applyProtection="1">
      <alignment horizontal="left" vertical="top" wrapText="1"/>
      <protection locked="0"/>
    </xf>
    <xf numFmtId="0" fontId="36" fillId="0" borderId="0" xfId="2" applyFont="1" applyBorder="1" applyAlignment="1" applyProtection="1">
      <alignment horizontal="left" vertical="top" wrapText="1"/>
      <protection locked="0"/>
    </xf>
    <xf numFmtId="0" fontId="36" fillId="0" borderId="17" xfId="2" applyFont="1" applyBorder="1" applyAlignment="1" applyProtection="1">
      <alignment horizontal="left" vertical="top" wrapText="1"/>
      <protection locked="0"/>
    </xf>
    <xf numFmtId="0" fontId="36" fillId="0" borderId="36" xfId="2" applyFont="1" applyBorder="1" applyAlignment="1" applyProtection="1">
      <alignment horizontal="left" vertical="top" wrapText="1"/>
      <protection locked="0"/>
    </xf>
    <xf numFmtId="0" fontId="36" fillId="0" borderId="37" xfId="2" applyFont="1" applyBorder="1" applyAlignment="1" applyProtection="1">
      <alignment horizontal="left" vertical="top" wrapText="1"/>
      <protection locked="0"/>
    </xf>
    <xf numFmtId="0" fontId="36" fillId="0" borderId="38" xfId="2" applyFont="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10.199999999999999</c:v>
                </c:pt>
                <c:pt idx="1">
                  <c:v>142.69999999999999</c:v>
                </c:pt>
                <c:pt idx="2">
                  <c:v>242.2</c:v>
                </c:pt>
                <c:pt idx="3">
                  <c:v>213.2</c:v>
                </c:pt>
                <c:pt idx="4">
                  <c:v>189.4</c:v>
                </c:pt>
              </c:numCache>
            </c:numRef>
          </c:val>
          <c:extLst>
            <c:ext xmlns:c16="http://schemas.microsoft.com/office/drawing/2014/chart" uri="{C3380CC4-5D6E-409C-BE32-E72D297353CC}">
              <c16:uniqueId val="{00000000-64D6-458B-B032-5A580C596764}"/>
            </c:ext>
          </c:extLst>
        </c:ser>
        <c:dLbls>
          <c:showLegendKey val="0"/>
          <c:showVal val="0"/>
          <c:showCatName val="0"/>
          <c:showSerName val="0"/>
          <c:showPercent val="0"/>
          <c:showBubbleSize val="0"/>
        </c:dLbls>
        <c:gapWidth val="180"/>
        <c:overlap val="-90"/>
        <c:axId val="196955136"/>
        <c:axId val="19696760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64D6-458B-B032-5A580C596764}"/>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4D6-458B-B032-5A580C596764}"/>
            </c:ext>
          </c:extLst>
        </c:ser>
        <c:dLbls>
          <c:showLegendKey val="0"/>
          <c:showVal val="0"/>
          <c:showCatName val="0"/>
          <c:showSerName val="0"/>
          <c:showPercent val="0"/>
          <c:showBubbleSize val="0"/>
        </c:dLbls>
        <c:marker val="1"/>
        <c:smooth val="0"/>
        <c:axId val="196955136"/>
        <c:axId val="196967608"/>
      </c:lineChart>
      <c:catAx>
        <c:axId val="196955136"/>
        <c:scaling>
          <c:orientation val="minMax"/>
        </c:scaling>
        <c:delete val="0"/>
        <c:axPos val="b"/>
        <c:numFmt formatCode="ge" sourceLinked="1"/>
        <c:majorTickMark val="none"/>
        <c:minorTickMark val="none"/>
        <c:tickLblPos val="none"/>
        <c:crossAx val="196967608"/>
        <c:crosses val="autoZero"/>
        <c:auto val="0"/>
        <c:lblAlgn val="ctr"/>
        <c:lblOffset val="100"/>
        <c:noMultiLvlLbl val="1"/>
      </c:catAx>
      <c:valAx>
        <c:axId val="196967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95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DCF1-4FEA-A7CB-23DEEA64AE85}"/>
            </c:ext>
          </c:extLst>
        </c:ser>
        <c:dLbls>
          <c:showLegendKey val="0"/>
          <c:showVal val="0"/>
          <c:showCatName val="0"/>
          <c:showSerName val="0"/>
          <c:showPercent val="0"/>
          <c:showBubbleSize val="0"/>
        </c:dLbls>
        <c:gapWidth val="180"/>
        <c:overlap val="-90"/>
        <c:axId val="196285408"/>
        <c:axId val="19628580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DCF1-4FEA-A7CB-23DEEA64AE85}"/>
            </c:ext>
          </c:extLst>
        </c:ser>
        <c:dLbls>
          <c:showLegendKey val="0"/>
          <c:showVal val="0"/>
          <c:showCatName val="0"/>
          <c:showSerName val="0"/>
          <c:showPercent val="0"/>
          <c:showBubbleSize val="0"/>
        </c:dLbls>
        <c:marker val="1"/>
        <c:smooth val="0"/>
        <c:axId val="196285408"/>
        <c:axId val="196285800"/>
      </c:lineChart>
      <c:catAx>
        <c:axId val="196285408"/>
        <c:scaling>
          <c:orientation val="minMax"/>
        </c:scaling>
        <c:delete val="0"/>
        <c:axPos val="b"/>
        <c:numFmt formatCode="ge" sourceLinked="1"/>
        <c:majorTickMark val="none"/>
        <c:minorTickMark val="none"/>
        <c:tickLblPos val="none"/>
        <c:crossAx val="196285800"/>
        <c:crosses val="autoZero"/>
        <c:auto val="0"/>
        <c:lblAlgn val="ctr"/>
        <c:lblOffset val="100"/>
        <c:noMultiLvlLbl val="1"/>
      </c:catAx>
      <c:valAx>
        <c:axId val="196285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285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15.8</c:v>
                </c:pt>
                <c:pt idx="1">
                  <c:v>45.7</c:v>
                </c:pt>
                <c:pt idx="2">
                  <c:v>68.599999999999994</c:v>
                </c:pt>
                <c:pt idx="3">
                  <c:v>62.9</c:v>
                </c:pt>
                <c:pt idx="4">
                  <c:v>68</c:v>
                </c:pt>
              </c:numCache>
            </c:numRef>
          </c:val>
          <c:extLst>
            <c:ext xmlns:c16="http://schemas.microsoft.com/office/drawing/2014/chart" uri="{C3380CC4-5D6E-409C-BE32-E72D297353CC}">
              <c16:uniqueId val="{00000000-7702-4ACC-81C1-666EBA10437D}"/>
            </c:ext>
          </c:extLst>
        </c:ser>
        <c:dLbls>
          <c:showLegendKey val="0"/>
          <c:showVal val="0"/>
          <c:showCatName val="0"/>
          <c:showSerName val="0"/>
          <c:showPercent val="0"/>
          <c:showBubbleSize val="0"/>
        </c:dLbls>
        <c:gapWidth val="180"/>
        <c:overlap val="-90"/>
        <c:axId val="196286976"/>
        <c:axId val="19628736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56.1</c:v>
                </c:pt>
                <c:pt idx="1">
                  <c:v>61.8</c:v>
                </c:pt>
                <c:pt idx="2">
                  <c:v>61.6</c:v>
                </c:pt>
                <c:pt idx="3">
                  <c:v>57.7</c:v>
                </c:pt>
                <c:pt idx="4">
                  <c:v>57.6</c:v>
                </c:pt>
              </c:numCache>
            </c:numRef>
          </c:val>
          <c:smooth val="0"/>
          <c:extLst>
            <c:ext xmlns:c16="http://schemas.microsoft.com/office/drawing/2014/chart" uri="{C3380CC4-5D6E-409C-BE32-E72D297353CC}">
              <c16:uniqueId val="{00000001-7702-4ACC-81C1-666EBA10437D}"/>
            </c:ext>
          </c:extLst>
        </c:ser>
        <c:dLbls>
          <c:showLegendKey val="0"/>
          <c:showVal val="0"/>
          <c:showCatName val="0"/>
          <c:showSerName val="0"/>
          <c:showPercent val="0"/>
          <c:showBubbleSize val="0"/>
        </c:dLbls>
        <c:marker val="1"/>
        <c:smooth val="0"/>
        <c:axId val="196286976"/>
        <c:axId val="196287368"/>
      </c:lineChart>
      <c:catAx>
        <c:axId val="196286976"/>
        <c:scaling>
          <c:orientation val="minMax"/>
        </c:scaling>
        <c:delete val="0"/>
        <c:axPos val="b"/>
        <c:numFmt formatCode="ge" sourceLinked="1"/>
        <c:majorTickMark val="none"/>
        <c:minorTickMark val="none"/>
        <c:tickLblPos val="none"/>
        <c:crossAx val="196287368"/>
        <c:crosses val="autoZero"/>
        <c:auto val="0"/>
        <c:lblAlgn val="ctr"/>
        <c:lblOffset val="100"/>
        <c:noMultiLvlLbl val="1"/>
      </c:catAx>
      <c:valAx>
        <c:axId val="196287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286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3.1</c:v>
                </c:pt>
                <c:pt idx="1">
                  <c:v>0.5</c:v>
                </c:pt>
                <c:pt idx="2">
                  <c:v>0</c:v>
                </c:pt>
                <c:pt idx="3">
                  <c:v>0</c:v>
                </c:pt>
                <c:pt idx="4">
                  <c:v>0</c:v>
                </c:pt>
              </c:numCache>
            </c:numRef>
          </c:val>
          <c:extLst>
            <c:ext xmlns:c16="http://schemas.microsoft.com/office/drawing/2014/chart" uri="{C3380CC4-5D6E-409C-BE32-E72D297353CC}">
              <c16:uniqueId val="{00000000-E26E-47AA-9EDB-B30F5C08CEE1}"/>
            </c:ext>
          </c:extLst>
        </c:ser>
        <c:dLbls>
          <c:showLegendKey val="0"/>
          <c:showVal val="0"/>
          <c:showCatName val="0"/>
          <c:showSerName val="0"/>
          <c:showPercent val="0"/>
          <c:showBubbleSize val="0"/>
        </c:dLbls>
        <c:gapWidth val="180"/>
        <c:overlap val="-90"/>
        <c:axId val="197451824"/>
        <c:axId val="19745221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16.7</c:v>
                </c:pt>
                <c:pt idx="1">
                  <c:v>8.6999999999999993</c:v>
                </c:pt>
                <c:pt idx="2">
                  <c:v>6.4</c:v>
                </c:pt>
                <c:pt idx="3">
                  <c:v>5.4</c:v>
                </c:pt>
                <c:pt idx="4">
                  <c:v>8.6999999999999993</c:v>
                </c:pt>
              </c:numCache>
            </c:numRef>
          </c:val>
          <c:smooth val="0"/>
          <c:extLst>
            <c:ext xmlns:c16="http://schemas.microsoft.com/office/drawing/2014/chart" uri="{C3380CC4-5D6E-409C-BE32-E72D297353CC}">
              <c16:uniqueId val="{00000001-E26E-47AA-9EDB-B30F5C08CEE1}"/>
            </c:ext>
          </c:extLst>
        </c:ser>
        <c:dLbls>
          <c:showLegendKey val="0"/>
          <c:showVal val="0"/>
          <c:showCatName val="0"/>
          <c:showSerName val="0"/>
          <c:showPercent val="0"/>
          <c:showBubbleSize val="0"/>
        </c:dLbls>
        <c:marker val="1"/>
        <c:smooth val="0"/>
        <c:axId val="197451824"/>
        <c:axId val="197452216"/>
      </c:lineChart>
      <c:catAx>
        <c:axId val="197451824"/>
        <c:scaling>
          <c:orientation val="minMax"/>
        </c:scaling>
        <c:delete val="0"/>
        <c:axPos val="b"/>
        <c:numFmt formatCode="ge" sourceLinked="1"/>
        <c:majorTickMark val="none"/>
        <c:minorTickMark val="none"/>
        <c:tickLblPos val="none"/>
        <c:crossAx val="197452216"/>
        <c:crosses val="autoZero"/>
        <c:auto val="0"/>
        <c:lblAlgn val="ctr"/>
        <c:lblOffset val="100"/>
        <c:noMultiLvlLbl val="1"/>
      </c:catAx>
      <c:valAx>
        <c:axId val="197452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451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0D8-4292-AA4C-3AC7C8F24749}"/>
            </c:ext>
          </c:extLst>
        </c:ser>
        <c:dLbls>
          <c:showLegendKey val="0"/>
          <c:showVal val="0"/>
          <c:showCatName val="0"/>
          <c:showSerName val="0"/>
          <c:showPercent val="0"/>
          <c:showBubbleSize val="0"/>
        </c:dLbls>
        <c:gapWidth val="180"/>
        <c:overlap val="-90"/>
        <c:axId val="197453000"/>
        <c:axId val="19745339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333.7</c:v>
                </c:pt>
                <c:pt idx="1">
                  <c:v>351.4</c:v>
                </c:pt>
                <c:pt idx="2">
                  <c:v>390.3</c:v>
                </c:pt>
                <c:pt idx="3">
                  <c:v>394.9</c:v>
                </c:pt>
                <c:pt idx="4">
                  <c:v>375</c:v>
                </c:pt>
              </c:numCache>
            </c:numRef>
          </c:val>
          <c:smooth val="0"/>
          <c:extLst>
            <c:ext xmlns:c16="http://schemas.microsoft.com/office/drawing/2014/chart" uri="{C3380CC4-5D6E-409C-BE32-E72D297353CC}">
              <c16:uniqueId val="{00000001-40D8-4292-AA4C-3AC7C8F24749}"/>
            </c:ext>
          </c:extLst>
        </c:ser>
        <c:dLbls>
          <c:showLegendKey val="0"/>
          <c:showVal val="0"/>
          <c:showCatName val="0"/>
          <c:showSerName val="0"/>
          <c:showPercent val="0"/>
          <c:showBubbleSize val="0"/>
        </c:dLbls>
        <c:marker val="1"/>
        <c:smooth val="0"/>
        <c:axId val="197453000"/>
        <c:axId val="197453392"/>
      </c:lineChart>
      <c:catAx>
        <c:axId val="197453000"/>
        <c:scaling>
          <c:orientation val="minMax"/>
        </c:scaling>
        <c:delete val="0"/>
        <c:axPos val="b"/>
        <c:numFmt formatCode="ge" sourceLinked="1"/>
        <c:majorTickMark val="none"/>
        <c:minorTickMark val="none"/>
        <c:tickLblPos val="none"/>
        <c:crossAx val="197453392"/>
        <c:crosses val="autoZero"/>
        <c:auto val="0"/>
        <c:lblAlgn val="ctr"/>
        <c:lblOffset val="100"/>
        <c:noMultiLvlLbl val="1"/>
      </c:catAx>
      <c:valAx>
        <c:axId val="19745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74530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347-4B13-9884-1EBD5248FB5A}"/>
            </c:ext>
          </c:extLst>
        </c:ser>
        <c:dLbls>
          <c:showLegendKey val="0"/>
          <c:showVal val="0"/>
          <c:showCatName val="0"/>
          <c:showSerName val="0"/>
          <c:showPercent val="0"/>
          <c:showBubbleSize val="0"/>
        </c:dLbls>
        <c:gapWidth val="180"/>
        <c:overlap val="-90"/>
        <c:axId val="197454176"/>
        <c:axId val="19745456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47-4B13-9884-1EBD5248FB5A}"/>
            </c:ext>
          </c:extLst>
        </c:ser>
        <c:dLbls>
          <c:showLegendKey val="0"/>
          <c:showVal val="0"/>
          <c:showCatName val="0"/>
          <c:showSerName val="0"/>
          <c:showPercent val="0"/>
          <c:showBubbleSize val="0"/>
        </c:dLbls>
        <c:marker val="1"/>
        <c:smooth val="0"/>
        <c:axId val="197454176"/>
        <c:axId val="197454568"/>
      </c:lineChart>
      <c:catAx>
        <c:axId val="197454176"/>
        <c:scaling>
          <c:orientation val="minMax"/>
        </c:scaling>
        <c:delete val="0"/>
        <c:axPos val="b"/>
        <c:numFmt formatCode="ge" sourceLinked="1"/>
        <c:majorTickMark val="none"/>
        <c:minorTickMark val="none"/>
        <c:tickLblPos val="none"/>
        <c:crossAx val="197454568"/>
        <c:crosses val="autoZero"/>
        <c:auto val="0"/>
        <c:lblAlgn val="ctr"/>
        <c:lblOffset val="100"/>
        <c:noMultiLvlLbl val="1"/>
      </c:catAx>
      <c:valAx>
        <c:axId val="197454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454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86FE-47EA-8412-6E327DBEFEE6}"/>
            </c:ext>
          </c:extLst>
        </c:ser>
        <c:dLbls>
          <c:showLegendKey val="0"/>
          <c:showVal val="0"/>
          <c:showCatName val="0"/>
          <c:showSerName val="0"/>
          <c:showPercent val="0"/>
          <c:showBubbleSize val="0"/>
        </c:dLbls>
        <c:gapWidth val="180"/>
        <c:overlap val="-90"/>
        <c:axId val="197286912"/>
        <c:axId val="19728730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58.4</c:v>
                </c:pt>
                <c:pt idx="1">
                  <c:v>80.599999999999994</c:v>
                </c:pt>
                <c:pt idx="2">
                  <c:v>85.6</c:v>
                </c:pt>
                <c:pt idx="3">
                  <c:v>92</c:v>
                </c:pt>
                <c:pt idx="4">
                  <c:v>94.7</c:v>
                </c:pt>
              </c:numCache>
            </c:numRef>
          </c:val>
          <c:smooth val="0"/>
          <c:extLst>
            <c:ext xmlns:c16="http://schemas.microsoft.com/office/drawing/2014/chart" uri="{C3380CC4-5D6E-409C-BE32-E72D297353CC}">
              <c16:uniqueId val="{00000001-86FE-47EA-8412-6E327DBEFEE6}"/>
            </c:ext>
          </c:extLst>
        </c:ser>
        <c:dLbls>
          <c:showLegendKey val="0"/>
          <c:showVal val="0"/>
          <c:showCatName val="0"/>
          <c:showSerName val="0"/>
          <c:showPercent val="0"/>
          <c:showBubbleSize val="0"/>
        </c:dLbls>
        <c:marker val="1"/>
        <c:smooth val="0"/>
        <c:axId val="197286912"/>
        <c:axId val="197287304"/>
      </c:lineChart>
      <c:catAx>
        <c:axId val="197286912"/>
        <c:scaling>
          <c:orientation val="minMax"/>
        </c:scaling>
        <c:delete val="0"/>
        <c:axPos val="b"/>
        <c:numFmt formatCode="ge" sourceLinked="1"/>
        <c:majorTickMark val="none"/>
        <c:minorTickMark val="none"/>
        <c:tickLblPos val="none"/>
        <c:crossAx val="197287304"/>
        <c:crosses val="autoZero"/>
        <c:auto val="0"/>
        <c:lblAlgn val="ctr"/>
        <c:lblOffset val="100"/>
        <c:noMultiLvlLbl val="1"/>
      </c:catAx>
      <c:valAx>
        <c:axId val="197287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286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48D-4A4C-9831-BA6535905661}"/>
            </c:ext>
          </c:extLst>
        </c:ser>
        <c:dLbls>
          <c:showLegendKey val="0"/>
          <c:showVal val="0"/>
          <c:showCatName val="0"/>
          <c:showSerName val="0"/>
          <c:showPercent val="0"/>
          <c:showBubbleSize val="0"/>
        </c:dLbls>
        <c:gapWidth val="180"/>
        <c:overlap val="-90"/>
        <c:axId val="197288088"/>
        <c:axId val="19728848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8D-4A4C-9831-BA6535905661}"/>
            </c:ext>
          </c:extLst>
        </c:ser>
        <c:dLbls>
          <c:showLegendKey val="0"/>
          <c:showVal val="0"/>
          <c:showCatName val="0"/>
          <c:showSerName val="0"/>
          <c:showPercent val="0"/>
          <c:showBubbleSize val="0"/>
        </c:dLbls>
        <c:marker val="1"/>
        <c:smooth val="0"/>
        <c:axId val="197288088"/>
        <c:axId val="197288480"/>
      </c:lineChart>
      <c:catAx>
        <c:axId val="197288088"/>
        <c:scaling>
          <c:orientation val="minMax"/>
        </c:scaling>
        <c:delete val="0"/>
        <c:axPos val="b"/>
        <c:numFmt formatCode="ge" sourceLinked="1"/>
        <c:majorTickMark val="none"/>
        <c:minorTickMark val="none"/>
        <c:tickLblPos val="none"/>
        <c:crossAx val="197288480"/>
        <c:crosses val="autoZero"/>
        <c:auto val="0"/>
        <c:lblAlgn val="ctr"/>
        <c:lblOffset val="100"/>
        <c:noMultiLvlLbl val="1"/>
      </c:catAx>
      <c:valAx>
        <c:axId val="197288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288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3B1-4866-A1C7-7F187151FDD6}"/>
            </c:ext>
          </c:extLst>
        </c:ser>
        <c:dLbls>
          <c:showLegendKey val="0"/>
          <c:showVal val="0"/>
          <c:showCatName val="0"/>
          <c:showSerName val="0"/>
          <c:showPercent val="0"/>
          <c:showBubbleSize val="0"/>
        </c:dLbls>
        <c:gapWidth val="180"/>
        <c:overlap val="-90"/>
        <c:axId val="197289264"/>
        <c:axId val="19728965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B1-4866-A1C7-7F187151FDD6}"/>
            </c:ext>
          </c:extLst>
        </c:ser>
        <c:dLbls>
          <c:showLegendKey val="0"/>
          <c:showVal val="0"/>
          <c:showCatName val="0"/>
          <c:showSerName val="0"/>
          <c:showPercent val="0"/>
          <c:showBubbleSize val="0"/>
        </c:dLbls>
        <c:marker val="1"/>
        <c:smooth val="0"/>
        <c:axId val="197289264"/>
        <c:axId val="197289656"/>
      </c:lineChart>
      <c:catAx>
        <c:axId val="197289264"/>
        <c:scaling>
          <c:orientation val="minMax"/>
        </c:scaling>
        <c:delete val="0"/>
        <c:axPos val="b"/>
        <c:numFmt formatCode="ge" sourceLinked="1"/>
        <c:majorTickMark val="none"/>
        <c:minorTickMark val="none"/>
        <c:tickLblPos val="none"/>
        <c:crossAx val="197289656"/>
        <c:crosses val="autoZero"/>
        <c:auto val="0"/>
        <c:lblAlgn val="ctr"/>
        <c:lblOffset val="100"/>
        <c:noMultiLvlLbl val="1"/>
      </c:catAx>
      <c:valAx>
        <c:axId val="197289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289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E9-4D49-B79E-15F385786A26}"/>
            </c:ext>
          </c:extLst>
        </c:ser>
        <c:dLbls>
          <c:showLegendKey val="0"/>
          <c:showVal val="0"/>
          <c:showCatName val="0"/>
          <c:showSerName val="0"/>
          <c:showPercent val="0"/>
          <c:showBubbleSize val="0"/>
        </c:dLbls>
        <c:gapWidth val="180"/>
        <c:overlap val="-90"/>
        <c:axId val="197787960"/>
        <c:axId val="19778835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E9-4D49-B79E-15F385786A26}"/>
            </c:ext>
          </c:extLst>
        </c:ser>
        <c:dLbls>
          <c:showLegendKey val="0"/>
          <c:showVal val="0"/>
          <c:showCatName val="0"/>
          <c:showSerName val="0"/>
          <c:showPercent val="0"/>
          <c:showBubbleSize val="0"/>
        </c:dLbls>
        <c:marker val="1"/>
        <c:smooth val="0"/>
        <c:axId val="197787960"/>
        <c:axId val="197788352"/>
      </c:lineChart>
      <c:catAx>
        <c:axId val="197787960"/>
        <c:scaling>
          <c:orientation val="minMax"/>
        </c:scaling>
        <c:delete val="0"/>
        <c:axPos val="b"/>
        <c:numFmt formatCode="ge" sourceLinked="1"/>
        <c:majorTickMark val="none"/>
        <c:minorTickMark val="none"/>
        <c:tickLblPos val="none"/>
        <c:crossAx val="197788352"/>
        <c:crosses val="autoZero"/>
        <c:auto val="0"/>
        <c:lblAlgn val="ctr"/>
        <c:lblOffset val="100"/>
        <c:noMultiLvlLbl val="1"/>
      </c:catAx>
      <c:valAx>
        <c:axId val="197788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787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13-463B-85FC-095836DA5E07}"/>
            </c:ext>
          </c:extLst>
        </c:ser>
        <c:dLbls>
          <c:showLegendKey val="0"/>
          <c:showVal val="0"/>
          <c:showCatName val="0"/>
          <c:showSerName val="0"/>
          <c:showPercent val="0"/>
          <c:showBubbleSize val="0"/>
        </c:dLbls>
        <c:gapWidth val="180"/>
        <c:overlap val="-90"/>
        <c:axId val="197788744"/>
        <c:axId val="19778913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13-463B-85FC-095836DA5E07}"/>
            </c:ext>
          </c:extLst>
        </c:ser>
        <c:dLbls>
          <c:showLegendKey val="0"/>
          <c:showVal val="0"/>
          <c:showCatName val="0"/>
          <c:showSerName val="0"/>
          <c:showPercent val="0"/>
          <c:showBubbleSize val="0"/>
        </c:dLbls>
        <c:marker val="1"/>
        <c:smooth val="0"/>
        <c:axId val="197788744"/>
        <c:axId val="197789136"/>
      </c:lineChart>
      <c:catAx>
        <c:axId val="197788744"/>
        <c:scaling>
          <c:orientation val="minMax"/>
        </c:scaling>
        <c:delete val="0"/>
        <c:axPos val="b"/>
        <c:numFmt formatCode="ge" sourceLinked="1"/>
        <c:majorTickMark val="none"/>
        <c:minorTickMark val="none"/>
        <c:tickLblPos val="none"/>
        <c:crossAx val="197789136"/>
        <c:crosses val="autoZero"/>
        <c:auto val="0"/>
        <c:lblAlgn val="ctr"/>
        <c:lblOffset val="100"/>
        <c:noMultiLvlLbl val="1"/>
      </c:catAx>
      <c:valAx>
        <c:axId val="197789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788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60.7</c:v>
                </c:pt>
                <c:pt idx="1">
                  <c:v>240.3</c:v>
                </c:pt>
                <c:pt idx="2">
                  <c:v>476.2</c:v>
                </c:pt>
                <c:pt idx="3">
                  <c:v>399.7</c:v>
                </c:pt>
                <c:pt idx="4">
                  <c:v>365.9</c:v>
                </c:pt>
              </c:numCache>
            </c:numRef>
          </c:val>
          <c:extLst>
            <c:ext xmlns:c16="http://schemas.microsoft.com/office/drawing/2014/chart" uri="{C3380CC4-5D6E-409C-BE32-E72D297353CC}">
              <c16:uniqueId val="{00000000-DC21-4865-AC01-B8B6F5947D3A}"/>
            </c:ext>
          </c:extLst>
        </c:ser>
        <c:dLbls>
          <c:showLegendKey val="0"/>
          <c:showVal val="0"/>
          <c:showCatName val="0"/>
          <c:showSerName val="0"/>
          <c:showPercent val="0"/>
          <c:showBubbleSize val="0"/>
        </c:dLbls>
        <c:gapWidth val="180"/>
        <c:overlap val="-90"/>
        <c:axId val="196116104"/>
        <c:axId val="19611648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DC21-4865-AC01-B8B6F5947D3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C21-4865-AC01-B8B6F5947D3A}"/>
            </c:ext>
          </c:extLst>
        </c:ser>
        <c:dLbls>
          <c:showLegendKey val="0"/>
          <c:showVal val="0"/>
          <c:showCatName val="0"/>
          <c:showSerName val="0"/>
          <c:showPercent val="0"/>
          <c:showBubbleSize val="0"/>
        </c:dLbls>
        <c:marker val="1"/>
        <c:smooth val="0"/>
        <c:axId val="196116104"/>
        <c:axId val="196116488"/>
      </c:lineChart>
      <c:catAx>
        <c:axId val="196116104"/>
        <c:scaling>
          <c:orientation val="minMax"/>
        </c:scaling>
        <c:delete val="0"/>
        <c:axPos val="b"/>
        <c:numFmt formatCode="ge" sourceLinked="1"/>
        <c:majorTickMark val="none"/>
        <c:minorTickMark val="none"/>
        <c:tickLblPos val="none"/>
        <c:crossAx val="196116488"/>
        <c:crosses val="autoZero"/>
        <c:auto val="0"/>
        <c:lblAlgn val="ctr"/>
        <c:lblOffset val="100"/>
        <c:noMultiLvlLbl val="1"/>
      </c:catAx>
      <c:valAx>
        <c:axId val="196116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116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B8E-4F4D-BFC7-34540E7FE994}"/>
            </c:ext>
          </c:extLst>
        </c:ser>
        <c:dLbls>
          <c:showLegendKey val="0"/>
          <c:showVal val="0"/>
          <c:showCatName val="0"/>
          <c:showSerName val="0"/>
          <c:showPercent val="0"/>
          <c:showBubbleSize val="0"/>
        </c:dLbls>
        <c:gapWidth val="180"/>
        <c:overlap val="-90"/>
        <c:axId val="197789920"/>
        <c:axId val="1977903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8E-4F4D-BFC7-34540E7FE994}"/>
            </c:ext>
          </c:extLst>
        </c:ser>
        <c:dLbls>
          <c:showLegendKey val="0"/>
          <c:showVal val="0"/>
          <c:showCatName val="0"/>
          <c:showSerName val="0"/>
          <c:showPercent val="0"/>
          <c:showBubbleSize val="0"/>
        </c:dLbls>
        <c:marker val="1"/>
        <c:smooth val="0"/>
        <c:axId val="197789920"/>
        <c:axId val="197790312"/>
      </c:lineChart>
      <c:catAx>
        <c:axId val="197789920"/>
        <c:scaling>
          <c:orientation val="minMax"/>
        </c:scaling>
        <c:delete val="0"/>
        <c:axPos val="b"/>
        <c:numFmt formatCode="ge" sourceLinked="1"/>
        <c:majorTickMark val="none"/>
        <c:minorTickMark val="none"/>
        <c:tickLblPos val="none"/>
        <c:crossAx val="197790312"/>
        <c:crosses val="autoZero"/>
        <c:auto val="0"/>
        <c:lblAlgn val="ctr"/>
        <c:lblOffset val="100"/>
        <c:noMultiLvlLbl val="1"/>
      </c:catAx>
      <c:valAx>
        <c:axId val="197790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789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A0-42BB-A40C-6403EB66C43D}"/>
            </c:ext>
          </c:extLst>
        </c:ser>
        <c:dLbls>
          <c:showLegendKey val="0"/>
          <c:showVal val="0"/>
          <c:showCatName val="0"/>
          <c:showSerName val="0"/>
          <c:showPercent val="0"/>
          <c:showBubbleSize val="0"/>
        </c:dLbls>
        <c:gapWidth val="180"/>
        <c:overlap val="-90"/>
        <c:axId val="197791096"/>
        <c:axId val="19779148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A0-42BB-A40C-6403EB66C43D}"/>
            </c:ext>
          </c:extLst>
        </c:ser>
        <c:dLbls>
          <c:showLegendKey val="0"/>
          <c:showVal val="0"/>
          <c:showCatName val="0"/>
          <c:showSerName val="0"/>
          <c:showPercent val="0"/>
          <c:showBubbleSize val="0"/>
        </c:dLbls>
        <c:marker val="1"/>
        <c:smooth val="0"/>
        <c:axId val="197791096"/>
        <c:axId val="197791488"/>
      </c:lineChart>
      <c:catAx>
        <c:axId val="197791096"/>
        <c:scaling>
          <c:orientation val="minMax"/>
        </c:scaling>
        <c:delete val="0"/>
        <c:axPos val="b"/>
        <c:numFmt formatCode="ge" sourceLinked="1"/>
        <c:majorTickMark val="none"/>
        <c:minorTickMark val="none"/>
        <c:tickLblPos val="none"/>
        <c:crossAx val="197791488"/>
        <c:crosses val="autoZero"/>
        <c:auto val="0"/>
        <c:lblAlgn val="ctr"/>
        <c:lblOffset val="100"/>
        <c:noMultiLvlLbl val="1"/>
      </c:catAx>
      <c:valAx>
        <c:axId val="197791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791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5E-4CC7-86FA-0D6B7A083DFC}"/>
            </c:ext>
          </c:extLst>
        </c:ser>
        <c:dLbls>
          <c:showLegendKey val="0"/>
          <c:showVal val="0"/>
          <c:showCatName val="0"/>
          <c:showSerName val="0"/>
          <c:showPercent val="0"/>
          <c:showBubbleSize val="0"/>
        </c:dLbls>
        <c:gapWidth val="180"/>
        <c:overlap val="-90"/>
        <c:axId val="197877800"/>
        <c:axId val="19787819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5E-4CC7-86FA-0D6B7A083DFC}"/>
            </c:ext>
          </c:extLst>
        </c:ser>
        <c:dLbls>
          <c:showLegendKey val="0"/>
          <c:showVal val="0"/>
          <c:showCatName val="0"/>
          <c:showSerName val="0"/>
          <c:showPercent val="0"/>
          <c:showBubbleSize val="0"/>
        </c:dLbls>
        <c:marker val="1"/>
        <c:smooth val="0"/>
        <c:axId val="197877800"/>
        <c:axId val="197878192"/>
      </c:lineChart>
      <c:catAx>
        <c:axId val="197877800"/>
        <c:scaling>
          <c:orientation val="minMax"/>
        </c:scaling>
        <c:delete val="0"/>
        <c:axPos val="b"/>
        <c:numFmt formatCode="ge" sourceLinked="1"/>
        <c:majorTickMark val="none"/>
        <c:minorTickMark val="none"/>
        <c:tickLblPos val="none"/>
        <c:crossAx val="197878192"/>
        <c:crosses val="autoZero"/>
        <c:auto val="0"/>
        <c:lblAlgn val="ctr"/>
        <c:lblOffset val="100"/>
        <c:noMultiLvlLbl val="1"/>
      </c:catAx>
      <c:valAx>
        <c:axId val="197878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877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F5F-469B-BF8D-CC2DB27D7932}"/>
            </c:ext>
          </c:extLst>
        </c:ser>
        <c:dLbls>
          <c:showLegendKey val="0"/>
          <c:showVal val="0"/>
          <c:showCatName val="0"/>
          <c:showSerName val="0"/>
          <c:showPercent val="0"/>
          <c:showBubbleSize val="0"/>
        </c:dLbls>
        <c:gapWidth val="180"/>
        <c:overlap val="-90"/>
        <c:axId val="197878976"/>
        <c:axId val="19787936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5F-469B-BF8D-CC2DB27D7932}"/>
            </c:ext>
          </c:extLst>
        </c:ser>
        <c:dLbls>
          <c:showLegendKey val="0"/>
          <c:showVal val="0"/>
          <c:showCatName val="0"/>
          <c:showSerName val="0"/>
          <c:showPercent val="0"/>
          <c:showBubbleSize val="0"/>
        </c:dLbls>
        <c:marker val="1"/>
        <c:smooth val="0"/>
        <c:axId val="197878976"/>
        <c:axId val="197879368"/>
      </c:lineChart>
      <c:catAx>
        <c:axId val="197878976"/>
        <c:scaling>
          <c:orientation val="minMax"/>
        </c:scaling>
        <c:delete val="0"/>
        <c:axPos val="b"/>
        <c:numFmt formatCode="ge" sourceLinked="1"/>
        <c:majorTickMark val="none"/>
        <c:minorTickMark val="none"/>
        <c:tickLblPos val="none"/>
        <c:crossAx val="197879368"/>
        <c:crosses val="autoZero"/>
        <c:auto val="0"/>
        <c:lblAlgn val="ctr"/>
        <c:lblOffset val="100"/>
        <c:noMultiLvlLbl val="1"/>
      </c:catAx>
      <c:valAx>
        <c:axId val="197879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87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62D-40F8-8883-148107C936E6}"/>
            </c:ext>
          </c:extLst>
        </c:ser>
        <c:dLbls>
          <c:showLegendKey val="0"/>
          <c:showVal val="0"/>
          <c:showCatName val="0"/>
          <c:showSerName val="0"/>
          <c:showPercent val="0"/>
          <c:showBubbleSize val="0"/>
        </c:dLbls>
        <c:gapWidth val="180"/>
        <c:overlap val="-90"/>
        <c:axId val="197880152"/>
        <c:axId val="19788054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2D-40F8-8883-148107C936E6}"/>
            </c:ext>
          </c:extLst>
        </c:ser>
        <c:dLbls>
          <c:showLegendKey val="0"/>
          <c:showVal val="0"/>
          <c:showCatName val="0"/>
          <c:showSerName val="0"/>
          <c:showPercent val="0"/>
          <c:showBubbleSize val="0"/>
        </c:dLbls>
        <c:marker val="1"/>
        <c:smooth val="0"/>
        <c:axId val="197880152"/>
        <c:axId val="197880544"/>
      </c:lineChart>
      <c:catAx>
        <c:axId val="197880152"/>
        <c:scaling>
          <c:orientation val="minMax"/>
        </c:scaling>
        <c:delete val="0"/>
        <c:axPos val="b"/>
        <c:numFmt formatCode="ge" sourceLinked="1"/>
        <c:majorTickMark val="none"/>
        <c:minorTickMark val="none"/>
        <c:tickLblPos val="none"/>
        <c:crossAx val="197880544"/>
        <c:crosses val="autoZero"/>
        <c:auto val="0"/>
        <c:lblAlgn val="ctr"/>
        <c:lblOffset val="100"/>
        <c:noMultiLvlLbl val="1"/>
      </c:catAx>
      <c:valAx>
        <c:axId val="197880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88015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5E-44C3-9DCC-FEDA785E2E29}"/>
            </c:ext>
          </c:extLst>
        </c:ser>
        <c:dLbls>
          <c:showLegendKey val="0"/>
          <c:showVal val="0"/>
          <c:showCatName val="0"/>
          <c:showSerName val="0"/>
          <c:showPercent val="0"/>
          <c:showBubbleSize val="0"/>
        </c:dLbls>
        <c:gapWidth val="180"/>
        <c:overlap val="-90"/>
        <c:axId val="198519464"/>
        <c:axId val="19851985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5E-44C3-9DCC-FEDA785E2E29}"/>
            </c:ext>
          </c:extLst>
        </c:ser>
        <c:dLbls>
          <c:showLegendKey val="0"/>
          <c:showVal val="0"/>
          <c:showCatName val="0"/>
          <c:showSerName val="0"/>
          <c:showPercent val="0"/>
          <c:showBubbleSize val="0"/>
        </c:dLbls>
        <c:marker val="1"/>
        <c:smooth val="0"/>
        <c:axId val="198519464"/>
        <c:axId val="198519856"/>
      </c:lineChart>
      <c:catAx>
        <c:axId val="198519464"/>
        <c:scaling>
          <c:orientation val="minMax"/>
        </c:scaling>
        <c:delete val="0"/>
        <c:axPos val="b"/>
        <c:numFmt formatCode="ge" sourceLinked="1"/>
        <c:majorTickMark val="none"/>
        <c:minorTickMark val="none"/>
        <c:tickLblPos val="none"/>
        <c:crossAx val="198519856"/>
        <c:crosses val="autoZero"/>
        <c:auto val="0"/>
        <c:lblAlgn val="ctr"/>
        <c:lblOffset val="100"/>
        <c:noMultiLvlLbl val="1"/>
      </c:catAx>
      <c:valAx>
        <c:axId val="198519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8519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F9A-48B6-BB11-99BEF117A021}"/>
            </c:ext>
          </c:extLst>
        </c:ser>
        <c:dLbls>
          <c:showLegendKey val="0"/>
          <c:showVal val="0"/>
          <c:showCatName val="0"/>
          <c:showSerName val="0"/>
          <c:showPercent val="0"/>
          <c:showBubbleSize val="0"/>
        </c:dLbls>
        <c:gapWidth val="180"/>
        <c:overlap val="-90"/>
        <c:axId val="198520640"/>
        <c:axId val="19852103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9A-48B6-BB11-99BEF117A021}"/>
            </c:ext>
          </c:extLst>
        </c:ser>
        <c:dLbls>
          <c:showLegendKey val="0"/>
          <c:showVal val="0"/>
          <c:showCatName val="0"/>
          <c:showSerName val="0"/>
          <c:showPercent val="0"/>
          <c:showBubbleSize val="0"/>
        </c:dLbls>
        <c:marker val="1"/>
        <c:smooth val="0"/>
        <c:axId val="198520640"/>
        <c:axId val="198521032"/>
      </c:lineChart>
      <c:catAx>
        <c:axId val="198520640"/>
        <c:scaling>
          <c:orientation val="minMax"/>
        </c:scaling>
        <c:delete val="0"/>
        <c:axPos val="b"/>
        <c:numFmt formatCode="ge" sourceLinked="1"/>
        <c:majorTickMark val="none"/>
        <c:minorTickMark val="none"/>
        <c:tickLblPos val="none"/>
        <c:crossAx val="198521032"/>
        <c:crosses val="autoZero"/>
        <c:auto val="0"/>
        <c:lblAlgn val="ctr"/>
        <c:lblOffset val="100"/>
        <c:noMultiLvlLbl val="1"/>
      </c:catAx>
      <c:valAx>
        <c:axId val="198521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8520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15E-4B25-A248-B9FFCF1DCE23}"/>
            </c:ext>
          </c:extLst>
        </c:ser>
        <c:dLbls>
          <c:showLegendKey val="0"/>
          <c:showVal val="0"/>
          <c:showCatName val="0"/>
          <c:showSerName val="0"/>
          <c:showPercent val="0"/>
          <c:showBubbleSize val="0"/>
        </c:dLbls>
        <c:gapWidth val="180"/>
        <c:overlap val="-90"/>
        <c:axId val="198521816"/>
        <c:axId val="19852220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5E-4B25-A248-B9FFCF1DCE23}"/>
            </c:ext>
          </c:extLst>
        </c:ser>
        <c:dLbls>
          <c:showLegendKey val="0"/>
          <c:showVal val="0"/>
          <c:showCatName val="0"/>
          <c:showSerName val="0"/>
          <c:showPercent val="0"/>
          <c:showBubbleSize val="0"/>
        </c:dLbls>
        <c:marker val="1"/>
        <c:smooth val="0"/>
        <c:axId val="198521816"/>
        <c:axId val="198522208"/>
      </c:lineChart>
      <c:catAx>
        <c:axId val="198521816"/>
        <c:scaling>
          <c:orientation val="minMax"/>
        </c:scaling>
        <c:delete val="0"/>
        <c:axPos val="b"/>
        <c:numFmt formatCode="ge" sourceLinked="1"/>
        <c:majorTickMark val="none"/>
        <c:minorTickMark val="none"/>
        <c:tickLblPos val="none"/>
        <c:crossAx val="198522208"/>
        <c:crosses val="autoZero"/>
        <c:auto val="0"/>
        <c:lblAlgn val="ctr"/>
        <c:lblOffset val="100"/>
        <c:noMultiLvlLbl val="1"/>
      </c:catAx>
      <c:valAx>
        <c:axId val="198522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8521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264-4357-A988-4F1ADF57152E}"/>
            </c:ext>
          </c:extLst>
        </c:ser>
        <c:dLbls>
          <c:showLegendKey val="0"/>
          <c:showVal val="0"/>
          <c:showCatName val="0"/>
          <c:showSerName val="0"/>
          <c:showPercent val="0"/>
          <c:showBubbleSize val="0"/>
        </c:dLbls>
        <c:gapWidth val="180"/>
        <c:overlap val="-90"/>
        <c:axId val="198522992"/>
        <c:axId val="23308298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64-4357-A988-4F1ADF57152E}"/>
            </c:ext>
          </c:extLst>
        </c:ser>
        <c:dLbls>
          <c:showLegendKey val="0"/>
          <c:showVal val="0"/>
          <c:showCatName val="0"/>
          <c:showSerName val="0"/>
          <c:showPercent val="0"/>
          <c:showBubbleSize val="0"/>
        </c:dLbls>
        <c:marker val="1"/>
        <c:smooth val="0"/>
        <c:axId val="198522992"/>
        <c:axId val="233082984"/>
      </c:lineChart>
      <c:catAx>
        <c:axId val="198522992"/>
        <c:scaling>
          <c:orientation val="minMax"/>
        </c:scaling>
        <c:delete val="0"/>
        <c:axPos val="b"/>
        <c:numFmt formatCode="ge" sourceLinked="1"/>
        <c:majorTickMark val="none"/>
        <c:minorTickMark val="none"/>
        <c:tickLblPos val="none"/>
        <c:crossAx val="233082984"/>
        <c:crosses val="autoZero"/>
        <c:auto val="0"/>
        <c:lblAlgn val="ctr"/>
        <c:lblOffset val="100"/>
        <c:noMultiLvlLbl val="1"/>
      </c:catAx>
      <c:valAx>
        <c:axId val="233082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8522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BD9-4610-9E52-7BCF3C76568C}"/>
            </c:ext>
          </c:extLst>
        </c:ser>
        <c:dLbls>
          <c:showLegendKey val="0"/>
          <c:showVal val="0"/>
          <c:showCatName val="0"/>
          <c:showSerName val="0"/>
          <c:showPercent val="0"/>
          <c:showBubbleSize val="0"/>
        </c:dLbls>
        <c:gapWidth val="180"/>
        <c:overlap val="-90"/>
        <c:axId val="233083768"/>
        <c:axId val="23308416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D9-4610-9E52-7BCF3C76568C}"/>
            </c:ext>
          </c:extLst>
        </c:ser>
        <c:dLbls>
          <c:showLegendKey val="0"/>
          <c:showVal val="0"/>
          <c:showCatName val="0"/>
          <c:showSerName val="0"/>
          <c:showPercent val="0"/>
          <c:showBubbleSize val="0"/>
        </c:dLbls>
        <c:marker val="1"/>
        <c:smooth val="0"/>
        <c:axId val="233083768"/>
        <c:axId val="233084160"/>
      </c:lineChart>
      <c:catAx>
        <c:axId val="233083768"/>
        <c:scaling>
          <c:orientation val="minMax"/>
        </c:scaling>
        <c:delete val="0"/>
        <c:axPos val="b"/>
        <c:numFmt formatCode="ge" sourceLinked="1"/>
        <c:majorTickMark val="none"/>
        <c:minorTickMark val="none"/>
        <c:tickLblPos val="none"/>
        <c:crossAx val="233084160"/>
        <c:crosses val="autoZero"/>
        <c:auto val="0"/>
        <c:lblAlgn val="ctr"/>
        <c:lblOffset val="100"/>
        <c:noMultiLvlLbl val="1"/>
      </c:catAx>
      <c:valAx>
        <c:axId val="233084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083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9EF-46EF-955F-3D23C296F715}"/>
            </c:ext>
          </c:extLst>
        </c:ser>
        <c:dLbls>
          <c:showLegendKey val="0"/>
          <c:showVal val="0"/>
          <c:showCatName val="0"/>
          <c:showSerName val="0"/>
          <c:showPercent val="0"/>
          <c:showBubbleSize val="0"/>
        </c:dLbls>
        <c:gapWidth val="180"/>
        <c:overlap val="-90"/>
        <c:axId val="196422448"/>
        <c:axId val="19642488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EF-46EF-955F-3D23C296F71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19EF-46EF-955F-3D23C296F715}"/>
            </c:ext>
          </c:extLst>
        </c:ser>
        <c:dLbls>
          <c:showLegendKey val="0"/>
          <c:showVal val="0"/>
          <c:showCatName val="0"/>
          <c:showSerName val="0"/>
          <c:showPercent val="0"/>
          <c:showBubbleSize val="0"/>
        </c:dLbls>
        <c:marker val="1"/>
        <c:smooth val="0"/>
        <c:axId val="196422448"/>
        <c:axId val="196424880"/>
      </c:lineChart>
      <c:catAx>
        <c:axId val="196422448"/>
        <c:scaling>
          <c:orientation val="minMax"/>
        </c:scaling>
        <c:delete val="0"/>
        <c:axPos val="b"/>
        <c:numFmt formatCode="ge" sourceLinked="1"/>
        <c:majorTickMark val="none"/>
        <c:minorTickMark val="none"/>
        <c:tickLblPos val="none"/>
        <c:crossAx val="196424880"/>
        <c:crosses val="autoZero"/>
        <c:auto val="0"/>
        <c:lblAlgn val="ctr"/>
        <c:lblOffset val="100"/>
        <c:noMultiLvlLbl val="1"/>
      </c:catAx>
      <c:valAx>
        <c:axId val="196424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422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C4F-4A48-95BA-3DA425E98B6F}"/>
            </c:ext>
          </c:extLst>
        </c:ser>
        <c:dLbls>
          <c:showLegendKey val="0"/>
          <c:showVal val="0"/>
          <c:showCatName val="0"/>
          <c:showSerName val="0"/>
          <c:showPercent val="0"/>
          <c:showBubbleSize val="0"/>
        </c:dLbls>
        <c:gapWidth val="180"/>
        <c:overlap val="-90"/>
        <c:axId val="233084944"/>
        <c:axId val="23308533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4F-4A48-95BA-3DA425E98B6F}"/>
            </c:ext>
          </c:extLst>
        </c:ser>
        <c:dLbls>
          <c:showLegendKey val="0"/>
          <c:showVal val="0"/>
          <c:showCatName val="0"/>
          <c:showSerName val="0"/>
          <c:showPercent val="0"/>
          <c:showBubbleSize val="0"/>
        </c:dLbls>
        <c:marker val="1"/>
        <c:smooth val="0"/>
        <c:axId val="233084944"/>
        <c:axId val="233085336"/>
      </c:lineChart>
      <c:catAx>
        <c:axId val="233084944"/>
        <c:scaling>
          <c:orientation val="minMax"/>
        </c:scaling>
        <c:delete val="0"/>
        <c:axPos val="b"/>
        <c:numFmt formatCode="ge" sourceLinked="1"/>
        <c:majorTickMark val="none"/>
        <c:minorTickMark val="none"/>
        <c:tickLblPos val="none"/>
        <c:crossAx val="233085336"/>
        <c:crosses val="autoZero"/>
        <c:auto val="0"/>
        <c:lblAlgn val="ctr"/>
        <c:lblOffset val="100"/>
        <c:noMultiLvlLbl val="1"/>
      </c:catAx>
      <c:valAx>
        <c:axId val="233085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084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134196.6</c:v>
                </c:pt>
                <c:pt idx="1">
                  <c:v>21919.3</c:v>
                </c:pt>
                <c:pt idx="2">
                  <c:v>12934.7</c:v>
                </c:pt>
                <c:pt idx="3">
                  <c:v>14676.6</c:v>
                </c:pt>
                <c:pt idx="4">
                  <c:v>16524.7</c:v>
                </c:pt>
              </c:numCache>
            </c:numRef>
          </c:val>
          <c:extLst>
            <c:ext xmlns:c16="http://schemas.microsoft.com/office/drawing/2014/chart" uri="{C3380CC4-5D6E-409C-BE32-E72D297353CC}">
              <c16:uniqueId val="{00000000-B59F-4A22-A783-0195F0E93AF1}"/>
            </c:ext>
          </c:extLst>
        </c:ser>
        <c:dLbls>
          <c:showLegendKey val="0"/>
          <c:showVal val="0"/>
          <c:showCatName val="0"/>
          <c:showSerName val="0"/>
          <c:showPercent val="0"/>
          <c:showBubbleSize val="0"/>
        </c:dLbls>
        <c:gapWidth val="180"/>
        <c:overlap val="-90"/>
        <c:axId val="196496632"/>
        <c:axId val="19649906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B59F-4A22-A783-0195F0E93AF1}"/>
            </c:ext>
          </c:extLst>
        </c:ser>
        <c:dLbls>
          <c:showLegendKey val="0"/>
          <c:showVal val="0"/>
          <c:showCatName val="0"/>
          <c:showSerName val="0"/>
          <c:showPercent val="0"/>
          <c:showBubbleSize val="0"/>
        </c:dLbls>
        <c:marker val="1"/>
        <c:smooth val="0"/>
        <c:axId val="196496632"/>
        <c:axId val="196499064"/>
      </c:lineChart>
      <c:catAx>
        <c:axId val="196496632"/>
        <c:scaling>
          <c:orientation val="minMax"/>
        </c:scaling>
        <c:delete val="0"/>
        <c:axPos val="b"/>
        <c:numFmt formatCode="ge" sourceLinked="1"/>
        <c:majorTickMark val="none"/>
        <c:minorTickMark val="none"/>
        <c:tickLblPos val="none"/>
        <c:crossAx val="196499064"/>
        <c:crosses val="autoZero"/>
        <c:auto val="0"/>
        <c:lblAlgn val="ctr"/>
        <c:lblOffset val="100"/>
        <c:noMultiLvlLbl val="1"/>
      </c:catAx>
      <c:valAx>
        <c:axId val="196499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496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-113427</c:v>
                </c:pt>
                <c:pt idx="1">
                  <c:v>54714</c:v>
                </c:pt>
                <c:pt idx="2">
                  <c:v>108336</c:v>
                </c:pt>
                <c:pt idx="3">
                  <c:v>93341</c:v>
                </c:pt>
                <c:pt idx="4">
                  <c:v>89736</c:v>
                </c:pt>
              </c:numCache>
            </c:numRef>
          </c:val>
          <c:extLst>
            <c:ext xmlns:c16="http://schemas.microsoft.com/office/drawing/2014/chart" uri="{C3380CC4-5D6E-409C-BE32-E72D297353CC}">
              <c16:uniqueId val="{00000000-8B69-48E6-B80C-DBABC28CFDE5}"/>
            </c:ext>
          </c:extLst>
        </c:ser>
        <c:dLbls>
          <c:showLegendKey val="0"/>
          <c:showVal val="0"/>
          <c:showCatName val="0"/>
          <c:showSerName val="0"/>
          <c:showPercent val="0"/>
          <c:showBubbleSize val="0"/>
        </c:dLbls>
        <c:gapWidth val="180"/>
        <c:overlap val="-90"/>
        <c:axId val="196507824"/>
        <c:axId val="19650820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8B69-48E6-B80C-DBABC28CFDE5}"/>
            </c:ext>
          </c:extLst>
        </c:ser>
        <c:dLbls>
          <c:showLegendKey val="0"/>
          <c:showVal val="0"/>
          <c:showCatName val="0"/>
          <c:showSerName val="0"/>
          <c:showPercent val="0"/>
          <c:showBubbleSize val="0"/>
        </c:dLbls>
        <c:marker val="1"/>
        <c:smooth val="0"/>
        <c:axId val="196507824"/>
        <c:axId val="196508208"/>
      </c:lineChart>
      <c:catAx>
        <c:axId val="196507824"/>
        <c:scaling>
          <c:orientation val="minMax"/>
        </c:scaling>
        <c:delete val="0"/>
        <c:axPos val="b"/>
        <c:numFmt formatCode="ge" sourceLinked="1"/>
        <c:majorTickMark val="none"/>
        <c:minorTickMark val="none"/>
        <c:tickLblPos val="none"/>
        <c:crossAx val="196508208"/>
        <c:crosses val="autoZero"/>
        <c:auto val="0"/>
        <c:lblAlgn val="ctr"/>
        <c:lblOffset val="100"/>
        <c:noMultiLvlLbl val="1"/>
      </c:catAx>
      <c:valAx>
        <c:axId val="19650820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50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15.8</c:v>
                </c:pt>
                <c:pt idx="1">
                  <c:v>45.7</c:v>
                </c:pt>
                <c:pt idx="2">
                  <c:v>68.599999999999994</c:v>
                </c:pt>
                <c:pt idx="3">
                  <c:v>62.9</c:v>
                </c:pt>
                <c:pt idx="4">
                  <c:v>68</c:v>
                </c:pt>
              </c:numCache>
            </c:numRef>
          </c:val>
          <c:extLst>
            <c:ext xmlns:c16="http://schemas.microsoft.com/office/drawing/2014/chart" uri="{C3380CC4-5D6E-409C-BE32-E72D297353CC}">
              <c16:uniqueId val="{00000000-2B5F-48A4-8A1C-13FDEAC21F40}"/>
            </c:ext>
          </c:extLst>
        </c:ser>
        <c:dLbls>
          <c:showLegendKey val="0"/>
          <c:showVal val="0"/>
          <c:showCatName val="0"/>
          <c:showSerName val="0"/>
          <c:showPercent val="0"/>
          <c:showBubbleSize val="0"/>
        </c:dLbls>
        <c:gapWidth val="180"/>
        <c:overlap val="-90"/>
        <c:axId val="196095816"/>
        <c:axId val="19609620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2B5F-48A4-8A1C-13FDEAC21F40}"/>
            </c:ext>
          </c:extLst>
        </c:ser>
        <c:dLbls>
          <c:showLegendKey val="0"/>
          <c:showVal val="0"/>
          <c:showCatName val="0"/>
          <c:showSerName val="0"/>
          <c:showPercent val="0"/>
          <c:showBubbleSize val="0"/>
        </c:dLbls>
        <c:marker val="1"/>
        <c:smooth val="0"/>
        <c:axId val="196095816"/>
        <c:axId val="196096208"/>
      </c:lineChart>
      <c:catAx>
        <c:axId val="196095816"/>
        <c:scaling>
          <c:orientation val="minMax"/>
        </c:scaling>
        <c:delete val="0"/>
        <c:axPos val="b"/>
        <c:numFmt formatCode="ge" sourceLinked="1"/>
        <c:majorTickMark val="none"/>
        <c:minorTickMark val="none"/>
        <c:tickLblPos val="none"/>
        <c:crossAx val="196096208"/>
        <c:crosses val="autoZero"/>
        <c:auto val="0"/>
        <c:lblAlgn val="ctr"/>
        <c:lblOffset val="100"/>
        <c:noMultiLvlLbl val="1"/>
      </c:catAx>
      <c:valAx>
        <c:axId val="196096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095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3.1</c:v>
                </c:pt>
                <c:pt idx="1">
                  <c:v>0.5</c:v>
                </c:pt>
                <c:pt idx="2">
                  <c:v>0</c:v>
                </c:pt>
                <c:pt idx="3">
                  <c:v>0</c:v>
                </c:pt>
                <c:pt idx="4">
                  <c:v>0</c:v>
                </c:pt>
              </c:numCache>
            </c:numRef>
          </c:val>
          <c:extLst>
            <c:ext xmlns:c16="http://schemas.microsoft.com/office/drawing/2014/chart" uri="{C3380CC4-5D6E-409C-BE32-E72D297353CC}">
              <c16:uniqueId val="{00000000-5E04-41D0-90C5-07CF3228C8A8}"/>
            </c:ext>
          </c:extLst>
        </c:ser>
        <c:dLbls>
          <c:showLegendKey val="0"/>
          <c:showVal val="0"/>
          <c:showCatName val="0"/>
          <c:showSerName val="0"/>
          <c:showPercent val="0"/>
          <c:showBubbleSize val="0"/>
        </c:dLbls>
        <c:gapWidth val="180"/>
        <c:overlap val="-90"/>
        <c:axId val="196283840"/>
        <c:axId val="19628423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5E04-41D0-90C5-07CF3228C8A8}"/>
            </c:ext>
          </c:extLst>
        </c:ser>
        <c:dLbls>
          <c:showLegendKey val="0"/>
          <c:showVal val="0"/>
          <c:showCatName val="0"/>
          <c:showSerName val="0"/>
          <c:showPercent val="0"/>
          <c:showBubbleSize val="0"/>
        </c:dLbls>
        <c:marker val="1"/>
        <c:smooth val="0"/>
        <c:axId val="196283840"/>
        <c:axId val="196284232"/>
      </c:lineChart>
      <c:catAx>
        <c:axId val="196283840"/>
        <c:scaling>
          <c:orientation val="minMax"/>
        </c:scaling>
        <c:delete val="0"/>
        <c:axPos val="b"/>
        <c:numFmt formatCode="ge" sourceLinked="1"/>
        <c:majorTickMark val="none"/>
        <c:minorTickMark val="none"/>
        <c:tickLblPos val="none"/>
        <c:crossAx val="196284232"/>
        <c:crosses val="autoZero"/>
        <c:auto val="0"/>
        <c:lblAlgn val="ctr"/>
        <c:lblOffset val="100"/>
        <c:noMultiLvlLbl val="1"/>
      </c:catAx>
      <c:valAx>
        <c:axId val="196284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283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C304-48C3-84A5-501EF68BCD05}"/>
            </c:ext>
          </c:extLst>
        </c:ser>
        <c:dLbls>
          <c:showLegendKey val="0"/>
          <c:showVal val="0"/>
          <c:showCatName val="0"/>
          <c:showSerName val="0"/>
          <c:showPercent val="0"/>
          <c:showBubbleSize val="0"/>
        </c:dLbls>
        <c:gapWidth val="180"/>
        <c:overlap val="-90"/>
        <c:axId val="196095424"/>
        <c:axId val="19609503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C304-48C3-84A5-501EF68BCD05}"/>
            </c:ext>
          </c:extLst>
        </c:ser>
        <c:dLbls>
          <c:showLegendKey val="0"/>
          <c:showVal val="0"/>
          <c:showCatName val="0"/>
          <c:showSerName val="0"/>
          <c:showPercent val="0"/>
          <c:showBubbleSize val="0"/>
        </c:dLbls>
        <c:marker val="1"/>
        <c:smooth val="0"/>
        <c:axId val="196095424"/>
        <c:axId val="196095032"/>
      </c:lineChart>
      <c:catAx>
        <c:axId val="196095424"/>
        <c:scaling>
          <c:orientation val="minMax"/>
        </c:scaling>
        <c:delete val="0"/>
        <c:axPos val="b"/>
        <c:numFmt formatCode="ge" sourceLinked="1"/>
        <c:majorTickMark val="none"/>
        <c:minorTickMark val="none"/>
        <c:tickLblPos val="none"/>
        <c:crossAx val="196095032"/>
        <c:crosses val="autoZero"/>
        <c:auto val="0"/>
        <c:lblAlgn val="ctr"/>
        <c:lblOffset val="100"/>
        <c:noMultiLvlLbl val="1"/>
      </c:catAx>
      <c:valAx>
        <c:axId val="196095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A51-4D65-A87C-80402DBDA5DF}"/>
            </c:ext>
          </c:extLst>
        </c:ser>
        <c:dLbls>
          <c:showLegendKey val="0"/>
          <c:showVal val="0"/>
          <c:showCatName val="0"/>
          <c:showSerName val="0"/>
          <c:showPercent val="0"/>
          <c:showBubbleSize val="0"/>
        </c:dLbls>
        <c:gapWidth val="180"/>
        <c:overlap val="-90"/>
        <c:axId val="196094248"/>
        <c:axId val="19609385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51-4D65-A87C-80402DBDA5DF}"/>
            </c:ext>
          </c:extLst>
        </c:ser>
        <c:dLbls>
          <c:showLegendKey val="0"/>
          <c:showVal val="0"/>
          <c:showCatName val="0"/>
          <c:showSerName val="0"/>
          <c:showPercent val="0"/>
          <c:showBubbleSize val="0"/>
        </c:dLbls>
        <c:marker val="1"/>
        <c:smooth val="0"/>
        <c:axId val="196094248"/>
        <c:axId val="196093856"/>
      </c:lineChart>
      <c:catAx>
        <c:axId val="196094248"/>
        <c:scaling>
          <c:orientation val="minMax"/>
        </c:scaling>
        <c:delete val="0"/>
        <c:axPos val="b"/>
        <c:numFmt formatCode="ge" sourceLinked="1"/>
        <c:majorTickMark val="none"/>
        <c:minorTickMark val="none"/>
        <c:tickLblPos val="none"/>
        <c:crossAx val="196093856"/>
        <c:crosses val="autoZero"/>
        <c:auto val="0"/>
        <c:lblAlgn val="ctr"/>
        <c:lblOffset val="100"/>
        <c:noMultiLvlLbl val="1"/>
      </c:catAx>
      <c:valAx>
        <c:axId val="196093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60942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328025"/>
          <a:ext cx="517373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99970" y="7328025"/>
          <a:ext cx="508120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53020" y="7328025"/>
          <a:ext cx="517373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87441" y="7328025"/>
          <a:ext cx="510597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82945" y="7328025"/>
          <a:ext cx="518326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235295"/>
          <a:ext cx="5171915" cy="29479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340446"/>
          <a:ext cx="5171915" cy="29341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49059"/>
          <a:ext cx="5171915" cy="29341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40355"/>
          <a:ext cx="5171915" cy="29341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95283"/>
          <a:ext cx="5171915" cy="29341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56773" y="12235295"/>
          <a:ext cx="4668103" cy="29479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56773" y="15340446"/>
          <a:ext cx="4668103" cy="29341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56773" y="18449059"/>
          <a:ext cx="4668103" cy="29341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56773" y="21540355"/>
          <a:ext cx="4668103" cy="29341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56773" y="24595283"/>
          <a:ext cx="4668103" cy="29341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718233" y="12235295"/>
          <a:ext cx="4677627" cy="29479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718233" y="15340446"/>
          <a:ext cx="4677627" cy="29341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718233" y="18449059"/>
          <a:ext cx="4677627" cy="29341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718233" y="21540355"/>
          <a:ext cx="4677627" cy="29341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718233" y="24595283"/>
          <a:ext cx="4677627" cy="29341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72319" y="12235295"/>
          <a:ext cx="4677628" cy="29479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72319" y="15340446"/>
          <a:ext cx="4677628" cy="29341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72319" y="18449059"/>
          <a:ext cx="4677628" cy="29341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72319" y="21540355"/>
          <a:ext cx="4677628" cy="29341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72319" y="24595283"/>
          <a:ext cx="4677628" cy="29341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369652" y="12235295"/>
          <a:ext cx="4677627" cy="29479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369652" y="15340446"/>
          <a:ext cx="4677627" cy="29341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369652" y="18449059"/>
          <a:ext cx="4677627" cy="29341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369652" y="21540355"/>
          <a:ext cx="4677627" cy="29341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369652" y="24595283"/>
          <a:ext cx="4677627" cy="29341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40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41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41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41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41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41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41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41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41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41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41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42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42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42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42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42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425"/>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426"/>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427"/>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428"/>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429"/>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430"/>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431"/>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432"/>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433"/>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434"/>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435"/>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436"/>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437"/>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438"/>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439"/>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440"/>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441"/>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442"/>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443"/>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444"/>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445"/>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446"/>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447"/>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448"/>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449"/>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450"/>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455"/>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456"/>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18"/>
  <sheetViews>
    <sheetView showGridLines="0" tabSelected="1" zoomScale="40" zoomScaleNormal="40" workbookViewId="0">
      <selection activeCell="C1" sqref="C1"/>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宮崎県　椎葉村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268</v>
      </c>
      <c r="T3" s="132"/>
      <c r="U3" s="132"/>
      <c r="V3" s="132"/>
      <c r="W3" s="132"/>
      <c r="X3" s="132"/>
      <c r="Y3" s="132"/>
      <c r="Z3" s="132"/>
      <c r="AA3" s="132"/>
      <c r="AB3" s="132"/>
      <c r="AC3" s="132"/>
      <c r="AD3" s="132"/>
      <c r="AE3" s="132"/>
      <c r="AF3" s="132"/>
      <c r="AG3" s="132"/>
      <c r="AH3" s="133"/>
      <c r="AI3" s="1"/>
      <c r="AJ3" s="1"/>
      <c r="AK3" s="118" t="s">
        <v>270</v>
      </c>
      <c r="AL3" s="119"/>
      <c r="AM3" s="119"/>
      <c r="AN3" s="119"/>
      <c r="AO3" s="119"/>
      <c r="AP3" s="119"/>
      <c r="AQ3" s="120"/>
    </row>
    <row r="4" spans="1:43" ht="23.1" customHeight="1" x14ac:dyDescent="0.2">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2">
      <c r="A5" s="1"/>
      <c r="B5" s="140">
        <f>データ!M6</f>
        <v>1</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2">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126</v>
      </c>
      <c r="G7" s="146"/>
      <c r="H7" s="146"/>
      <c r="I7" s="146"/>
      <c r="J7" s="147" t="s">
        <v>269</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2">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5">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2">
      <c r="A11" s="1"/>
      <c r="B11" s="112" t="s">
        <v>19</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2">
      <c r="A12" s="1"/>
      <c r="B12" s="124" t="s">
        <v>20</v>
      </c>
      <c r="C12" s="125"/>
      <c r="D12" s="125"/>
      <c r="E12" s="125"/>
      <c r="F12" s="161">
        <f>データ!W6</f>
        <v>941</v>
      </c>
      <c r="G12" s="162"/>
      <c r="H12" s="161">
        <f>データ!X6</f>
        <v>3010</v>
      </c>
      <c r="I12" s="162"/>
      <c r="J12" s="161">
        <f>データ!Y6</f>
        <v>4505</v>
      </c>
      <c r="K12" s="162"/>
      <c r="L12" s="161">
        <f>データ!Z6</f>
        <v>4134</v>
      </c>
      <c r="M12" s="162"/>
      <c r="N12" s="150">
        <f>データ!AA6</f>
        <v>4465</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2">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2">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2">
      <c r="A15" s="1"/>
      <c r="B15" s="168" t="s">
        <v>23</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5">
      <c r="A16" s="1"/>
      <c r="B16" s="174" t="s">
        <v>24</v>
      </c>
      <c r="C16" s="175"/>
      <c r="D16" s="175"/>
      <c r="E16" s="176"/>
      <c r="F16" s="177">
        <f>データ!AQ6</f>
        <v>941</v>
      </c>
      <c r="G16" s="177"/>
      <c r="H16" s="177">
        <f>データ!AR6</f>
        <v>3010</v>
      </c>
      <c r="I16" s="177"/>
      <c r="J16" s="177">
        <f>データ!AS6</f>
        <v>4505</v>
      </c>
      <c r="K16" s="177"/>
      <c r="L16" s="177">
        <f>データ!AT6</f>
        <v>4134</v>
      </c>
      <c r="M16" s="177"/>
      <c r="N16" s="166">
        <f>データ!AU6</f>
        <v>4465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2">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5">
      <c r="A19" s="1"/>
      <c r="B19" s="174" t="s">
        <v>27</v>
      </c>
      <c r="C19" s="175"/>
      <c r="D19" s="175"/>
      <c r="E19" s="176"/>
      <c r="F19" s="180" t="str">
        <f>データ!AV6</f>
        <v>-</v>
      </c>
      <c r="G19" s="180"/>
      <c r="H19" s="180"/>
      <c r="I19" s="180">
        <f>データ!AW6</f>
        <v>129312</v>
      </c>
      <c r="J19" s="180"/>
      <c r="K19" s="180"/>
      <c r="L19" s="180">
        <f>データ!AX6</f>
        <v>129312</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271</v>
      </c>
      <c r="AL40" s="119"/>
      <c r="AM40" s="119"/>
      <c r="AN40" s="119"/>
      <c r="AO40" s="119"/>
      <c r="AP40" s="119"/>
      <c r="AQ40" s="120"/>
    </row>
    <row r="41" spans="1:43" ht="29.4"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2">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201" t="s">
        <v>272</v>
      </c>
      <c r="AL99" s="202"/>
      <c r="AM99" s="202"/>
      <c r="AN99" s="202"/>
      <c r="AO99" s="202"/>
      <c r="AP99" s="202"/>
      <c r="AQ99" s="203"/>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201"/>
      <c r="AL100" s="202"/>
      <c r="AM100" s="202"/>
      <c r="AN100" s="202"/>
      <c r="AO100" s="202"/>
      <c r="AP100" s="202"/>
      <c r="AQ100" s="203"/>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201"/>
      <c r="AL101" s="202"/>
      <c r="AM101" s="202"/>
      <c r="AN101" s="202"/>
      <c r="AO101" s="202"/>
      <c r="AP101" s="202"/>
      <c r="AQ101" s="203"/>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201"/>
      <c r="AL102" s="202"/>
      <c r="AM102" s="202"/>
      <c r="AN102" s="202"/>
      <c r="AO102" s="202"/>
      <c r="AP102" s="202"/>
      <c r="AQ102" s="203"/>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201"/>
      <c r="AL103" s="202"/>
      <c r="AM103" s="202"/>
      <c r="AN103" s="202"/>
      <c r="AO103" s="202"/>
      <c r="AP103" s="202"/>
      <c r="AQ103" s="203"/>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201"/>
      <c r="AL104" s="202"/>
      <c r="AM104" s="202"/>
      <c r="AN104" s="202"/>
      <c r="AO104" s="202"/>
      <c r="AP104" s="202"/>
      <c r="AQ104" s="203"/>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201"/>
      <c r="AL105" s="202"/>
      <c r="AM105" s="202"/>
      <c r="AN105" s="202"/>
      <c r="AO105" s="202"/>
      <c r="AP105" s="202"/>
      <c r="AQ105" s="203"/>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201"/>
      <c r="AL106" s="202"/>
      <c r="AM106" s="202"/>
      <c r="AN106" s="202"/>
      <c r="AO106" s="202"/>
      <c r="AP106" s="202"/>
      <c r="AQ106" s="203"/>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201"/>
      <c r="AL107" s="202"/>
      <c r="AM107" s="202"/>
      <c r="AN107" s="202"/>
      <c r="AO107" s="202"/>
      <c r="AP107" s="202"/>
      <c r="AQ107" s="203"/>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201"/>
      <c r="AL108" s="202"/>
      <c r="AM108" s="202"/>
      <c r="AN108" s="202"/>
      <c r="AO108" s="202"/>
      <c r="AP108" s="202"/>
      <c r="AQ108" s="203"/>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201"/>
      <c r="AL109" s="202"/>
      <c r="AM109" s="202"/>
      <c r="AN109" s="202"/>
      <c r="AO109" s="202"/>
      <c r="AP109" s="202"/>
      <c r="AQ109" s="203"/>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201"/>
      <c r="AL110" s="202"/>
      <c r="AM110" s="202"/>
      <c r="AN110" s="202"/>
      <c r="AO110" s="202"/>
      <c r="AP110" s="202"/>
      <c r="AQ110" s="203"/>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201"/>
      <c r="AL111" s="202"/>
      <c r="AM111" s="202"/>
      <c r="AN111" s="202"/>
      <c r="AO111" s="202"/>
      <c r="AP111" s="202"/>
      <c r="AQ111" s="203"/>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201"/>
      <c r="AL112" s="202"/>
      <c r="AM112" s="202"/>
      <c r="AN112" s="202"/>
      <c r="AO112" s="202"/>
      <c r="AP112" s="202"/>
      <c r="AQ112" s="203"/>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201"/>
      <c r="AL113" s="202"/>
      <c r="AM113" s="202"/>
      <c r="AN113" s="202"/>
      <c r="AO113" s="202"/>
      <c r="AP113" s="202"/>
      <c r="AQ113" s="203"/>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201"/>
      <c r="AL114" s="202"/>
      <c r="AM114" s="202"/>
      <c r="AN114" s="202"/>
      <c r="AO114" s="202"/>
      <c r="AP114" s="202"/>
      <c r="AQ114" s="203"/>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201"/>
      <c r="AL115" s="202"/>
      <c r="AM115" s="202"/>
      <c r="AN115" s="202"/>
      <c r="AO115" s="202"/>
      <c r="AP115" s="202"/>
      <c r="AQ115" s="203"/>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201"/>
      <c r="AL116" s="202"/>
      <c r="AM116" s="202"/>
      <c r="AN116" s="202"/>
      <c r="AO116" s="202"/>
      <c r="AP116" s="202"/>
      <c r="AQ116" s="203"/>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4"/>
      <c r="AL117" s="205"/>
      <c r="AM117" s="205"/>
      <c r="AN117" s="205"/>
      <c r="AO117" s="205"/>
      <c r="AP117" s="205"/>
      <c r="AQ117" s="206"/>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w2lG1s5is2OoNoBdVOpNzpa62HpvZnMpbGkDwLSbVikc/7Yoe2qpBirXQvWX5Wn5NI42ulcloGAmNfTj4Ya9rQ==" saltValue="KBlA5bdTGcz7KFc/Y9vCj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2">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2">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2.8" x14ac:dyDescent="0.2">
      <c r="A6" s="49" t="s">
        <v>114</v>
      </c>
      <c r="B6" s="67" t="str">
        <f>B7</f>
        <v>2018</v>
      </c>
      <c r="C6" s="67" t="str">
        <f t="shared" ref="C6:AX6" si="6">C7</f>
        <v>454303</v>
      </c>
      <c r="D6" s="67" t="str">
        <f t="shared" si="6"/>
        <v>47</v>
      </c>
      <c r="E6" s="67" t="str">
        <f t="shared" si="6"/>
        <v>04</v>
      </c>
      <c r="F6" s="67" t="str">
        <f t="shared" si="6"/>
        <v>0</v>
      </c>
      <c r="G6" s="67" t="str">
        <f t="shared" si="6"/>
        <v>000</v>
      </c>
      <c r="H6" s="67" t="str">
        <f t="shared" si="6"/>
        <v>宮崎県　椎葉村</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v>
      </c>
      <c r="S6" s="71" t="str">
        <f t="shared" si="6"/>
        <v>令和１７年　６月２８日　椎葉村営間柏原発電所</v>
      </c>
      <c r="T6" s="67" t="str">
        <f t="shared" si="6"/>
        <v>無</v>
      </c>
      <c r="U6" s="71" t="str">
        <f t="shared" si="6"/>
        <v>九州電力株式会社　日向営業所</v>
      </c>
      <c r="V6" s="68" t="str">
        <f t="shared" si="6"/>
        <v>-</v>
      </c>
      <c r="W6" s="69">
        <f>W7</f>
        <v>941</v>
      </c>
      <c r="X6" s="69">
        <f t="shared" si="6"/>
        <v>3010</v>
      </c>
      <c r="Y6" s="69">
        <f t="shared" si="6"/>
        <v>4505</v>
      </c>
      <c r="Z6" s="69">
        <f t="shared" si="6"/>
        <v>4134</v>
      </c>
      <c r="AA6" s="69">
        <f t="shared" si="6"/>
        <v>4465</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941</v>
      </c>
      <c r="AR6" s="69">
        <f t="shared" si="6"/>
        <v>3010</v>
      </c>
      <c r="AS6" s="69">
        <f t="shared" si="6"/>
        <v>4505</v>
      </c>
      <c r="AT6" s="69">
        <f t="shared" si="6"/>
        <v>4134</v>
      </c>
      <c r="AU6" s="69">
        <f t="shared" si="6"/>
        <v>4465</v>
      </c>
      <c r="AV6" s="69" t="str">
        <f t="shared" si="6"/>
        <v>-</v>
      </c>
      <c r="AW6" s="69">
        <f t="shared" si="6"/>
        <v>129312</v>
      </c>
      <c r="AX6" s="69">
        <f t="shared" si="6"/>
        <v>129312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115</v>
      </c>
      <c r="C7" s="77" t="s">
        <v>116</v>
      </c>
      <c r="D7" s="77" t="s">
        <v>117</v>
      </c>
      <c r="E7" s="77" t="s">
        <v>118</v>
      </c>
      <c r="F7" s="77" t="s">
        <v>119</v>
      </c>
      <c r="G7" s="77" t="s">
        <v>120</v>
      </c>
      <c r="H7" s="77" t="s">
        <v>121</v>
      </c>
      <c r="I7" s="77" t="s">
        <v>122</v>
      </c>
      <c r="J7" s="77" t="s">
        <v>123</v>
      </c>
      <c r="K7" s="77" t="s">
        <v>124</v>
      </c>
      <c r="L7" s="78" t="s">
        <v>125</v>
      </c>
      <c r="M7" s="79">
        <v>1</v>
      </c>
      <c r="N7" s="79" t="s">
        <v>126</v>
      </c>
      <c r="O7" s="80" t="s">
        <v>126</v>
      </c>
      <c r="P7" s="80" t="s">
        <v>126</v>
      </c>
      <c r="Q7" s="80" t="s">
        <v>126</v>
      </c>
      <c r="R7" s="81" t="s">
        <v>126</v>
      </c>
      <c r="S7" s="81" t="s">
        <v>127</v>
      </c>
      <c r="T7" s="82" t="s">
        <v>128</v>
      </c>
      <c r="U7" s="81" t="s">
        <v>129</v>
      </c>
      <c r="V7" s="78" t="s">
        <v>126</v>
      </c>
      <c r="W7" s="80">
        <v>941</v>
      </c>
      <c r="X7" s="80">
        <v>3010</v>
      </c>
      <c r="Y7" s="80">
        <v>4505</v>
      </c>
      <c r="Z7" s="80">
        <v>4134</v>
      </c>
      <c r="AA7" s="80">
        <v>4465</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941</v>
      </c>
      <c r="AR7" s="80">
        <v>3010</v>
      </c>
      <c r="AS7" s="80">
        <v>4505</v>
      </c>
      <c r="AT7" s="80">
        <v>4134</v>
      </c>
      <c r="AU7" s="80">
        <v>4465</v>
      </c>
      <c r="AV7" s="80" t="s">
        <v>126</v>
      </c>
      <c r="AW7" s="80">
        <v>129312</v>
      </c>
      <c r="AX7" s="80">
        <v>129312</v>
      </c>
      <c r="AY7" s="83">
        <v>10.199999999999999</v>
      </c>
      <c r="AZ7" s="83">
        <v>142.69999999999999</v>
      </c>
      <c r="BA7" s="83">
        <v>242.2</v>
      </c>
      <c r="BB7" s="83">
        <v>213.2</v>
      </c>
      <c r="BC7" s="83">
        <v>189.4</v>
      </c>
      <c r="BD7" s="83">
        <v>124.4</v>
      </c>
      <c r="BE7" s="83">
        <v>118.8</v>
      </c>
      <c r="BF7" s="83">
        <v>88.8</v>
      </c>
      <c r="BG7" s="83">
        <v>121.3</v>
      </c>
      <c r="BH7" s="83">
        <v>123.2</v>
      </c>
      <c r="BI7" s="83">
        <v>100</v>
      </c>
      <c r="BJ7" s="83">
        <v>60.7</v>
      </c>
      <c r="BK7" s="83">
        <v>240.3</v>
      </c>
      <c r="BL7" s="83">
        <v>476.2</v>
      </c>
      <c r="BM7" s="83">
        <v>399.7</v>
      </c>
      <c r="BN7" s="83">
        <v>365.9</v>
      </c>
      <c r="BO7" s="83">
        <v>324.60000000000002</v>
      </c>
      <c r="BP7" s="83">
        <v>255.4</v>
      </c>
      <c r="BQ7" s="83">
        <v>269.8</v>
      </c>
      <c r="BR7" s="83">
        <v>247.9</v>
      </c>
      <c r="BS7" s="83">
        <v>240.1</v>
      </c>
      <c r="BT7" s="83">
        <v>100</v>
      </c>
      <c r="BU7" s="83" t="s">
        <v>126</v>
      </c>
      <c r="BV7" s="83" t="s">
        <v>126</v>
      </c>
      <c r="BW7" s="83" t="s">
        <v>126</v>
      </c>
      <c r="BX7" s="83" t="s">
        <v>126</v>
      </c>
      <c r="BY7" s="83" t="s">
        <v>126</v>
      </c>
      <c r="BZ7" s="83" t="s">
        <v>126</v>
      </c>
      <c r="CA7" s="83" t="s">
        <v>126</v>
      </c>
      <c r="CB7" s="83" t="s">
        <v>126</v>
      </c>
      <c r="CC7" s="83" t="s">
        <v>126</v>
      </c>
      <c r="CD7" s="83" t="s">
        <v>126</v>
      </c>
      <c r="CE7" s="83" t="s">
        <v>126</v>
      </c>
      <c r="CF7" s="83">
        <v>134196.6</v>
      </c>
      <c r="CG7" s="83">
        <v>21919.3</v>
      </c>
      <c r="CH7" s="83">
        <v>12934.7</v>
      </c>
      <c r="CI7" s="83">
        <v>14676.6</v>
      </c>
      <c r="CJ7" s="83">
        <v>16524.7</v>
      </c>
      <c r="CK7" s="83">
        <v>17642.5</v>
      </c>
      <c r="CL7" s="83">
        <v>18815.8</v>
      </c>
      <c r="CM7" s="83">
        <v>22847.9</v>
      </c>
      <c r="CN7" s="83">
        <v>19199</v>
      </c>
      <c r="CO7" s="83">
        <v>19830.400000000001</v>
      </c>
      <c r="CP7" s="80">
        <v>-113427</v>
      </c>
      <c r="CQ7" s="80">
        <v>54714</v>
      </c>
      <c r="CR7" s="80">
        <v>108336</v>
      </c>
      <c r="CS7" s="80">
        <v>93341</v>
      </c>
      <c r="CT7" s="80">
        <v>89736</v>
      </c>
      <c r="CU7" s="80">
        <v>58539</v>
      </c>
      <c r="CV7" s="80">
        <v>37685</v>
      </c>
      <c r="CW7" s="80">
        <v>2390</v>
      </c>
      <c r="CX7" s="80">
        <v>32739</v>
      </c>
      <c r="CY7" s="80">
        <v>34140</v>
      </c>
      <c r="CZ7" s="80">
        <v>750</v>
      </c>
      <c r="DA7" s="83">
        <v>15.8</v>
      </c>
      <c r="DB7" s="83">
        <v>45.7</v>
      </c>
      <c r="DC7" s="83">
        <v>68.599999999999994</v>
      </c>
      <c r="DD7" s="83">
        <v>62.9</v>
      </c>
      <c r="DE7" s="83">
        <v>68</v>
      </c>
      <c r="DF7" s="83">
        <v>33.9</v>
      </c>
      <c r="DG7" s="83">
        <v>31</v>
      </c>
      <c r="DH7" s="83">
        <v>34.700000000000003</v>
      </c>
      <c r="DI7" s="83">
        <v>30</v>
      </c>
      <c r="DJ7" s="83">
        <v>30.2</v>
      </c>
      <c r="DK7" s="83">
        <v>3.1</v>
      </c>
      <c r="DL7" s="83">
        <v>0.5</v>
      </c>
      <c r="DM7" s="83">
        <v>0</v>
      </c>
      <c r="DN7" s="83">
        <v>0</v>
      </c>
      <c r="DO7" s="83">
        <v>0</v>
      </c>
      <c r="DP7" s="83">
        <v>14.6</v>
      </c>
      <c r="DQ7" s="83">
        <v>17.5</v>
      </c>
      <c r="DR7" s="83">
        <v>14.4</v>
      </c>
      <c r="DS7" s="83">
        <v>11.8</v>
      </c>
      <c r="DT7" s="83">
        <v>14.2</v>
      </c>
      <c r="DU7" s="83">
        <v>0</v>
      </c>
      <c r="DV7" s="83">
        <v>0</v>
      </c>
      <c r="DW7" s="83">
        <v>0</v>
      </c>
      <c r="DX7" s="83">
        <v>0</v>
      </c>
      <c r="DY7" s="83">
        <v>0</v>
      </c>
      <c r="DZ7" s="83">
        <v>109.9</v>
      </c>
      <c r="EA7" s="83">
        <v>107.3</v>
      </c>
      <c r="EB7" s="83">
        <v>104.1</v>
      </c>
      <c r="EC7" s="83">
        <v>136</v>
      </c>
      <c r="ED7" s="83">
        <v>133.5</v>
      </c>
      <c r="EE7" s="83" t="s">
        <v>126</v>
      </c>
      <c r="EF7" s="83" t="s">
        <v>126</v>
      </c>
      <c r="EG7" s="83" t="s">
        <v>126</v>
      </c>
      <c r="EH7" s="83" t="s">
        <v>126</v>
      </c>
      <c r="EI7" s="83" t="s">
        <v>126</v>
      </c>
      <c r="EJ7" s="83" t="s">
        <v>126</v>
      </c>
      <c r="EK7" s="83" t="s">
        <v>126</v>
      </c>
      <c r="EL7" s="83" t="s">
        <v>126</v>
      </c>
      <c r="EM7" s="83" t="s">
        <v>126</v>
      </c>
      <c r="EN7" s="83" t="s">
        <v>126</v>
      </c>
      <c r="EO7" s="83">
        <v>0</v>
      </c>
      <c r="EP7" s="83">
        <v>100</v>
      </c>
      <c r="EQ7" s="83">
        <v>100</v>
      </c>
      <c r="ER7" s="83">
        <v>100</v>
      </c>
      <c r="ES7" s="83">
        <v>100</v>
      </c>
      <c r="ET7" s="83">
        <v>72.5</v>
      </c>
      <c r="EU7" s="83">
        <v>75.599999999999994</v>
      </c>
      <c r="EV7" s="83">
        <v>78.8</v>
      </c>
      <c r="EW7" s="83">
        <v>87.3</v>
      </c>
      <c r="EX7" s="83">
        <v>82.1</v>
      </c>
      <c r="EY7" s="80">
        <v>750</v>
      </c>
      <c r="EZ7" s="83">
        <v>15.8</v>
      </c>
      <c r="FA7" s="83">
        <v>45.7</v>
      </c>
      <c r="FB7" s="83">
        <v>68.599999999999994</v>
      </c>
      <c r="FC7" s="83">
        <v>62.9</v>
      </c>
      <c r="FD7" s="83">
        <v>68</v>
      </c>
      <c r="FE7" s="83">
        <v>56.1</v>
      </c>
      <c r="FF7" s="83">
        <v>61.8</v>
      </c>
      <c r="FG7" s="83">
        <v>61.6</v>
      </c>
      <c r="FH7" s="83">
        <v>57.7</v>
      </c>
      <c r="FI7" s="83">
        <v>57.6</v>
      </c>
      <c r="FJ7" s="83">
        <v>3.1</v>
      </c>
      <c r="FK7" s="83">
        <v>0.5</v>
      </c>
      <c r="FL7" s="83">
        <v>0</v>
      </c>
      <c r="FM7" s="83">
        <v>0</v>
      </c>
      <c r="FN7" s="83">
        <v>0</v>
      </c>
      <c r="FO7" s="83">
        <v>16.7</v>
      </c>
      <c r="FP7" s="83">
        <v>8.6999999999999993</v>
      </c>
      <c r="FQ7" s="83">
        <v>6.4</v>
      </c>
      <c r="FR7" s="83">
        <v>5.4</v>
      </c>
      <c r="FS7" s="83">
        <v>8.6999999999999993</v>
      </c>
      <c r="FT7" s="83">
        <v>0</v>
      </c>
      <c r="FU7" s="83">
        <v>0</v>
      </c>
      <c r="FV7" s="83">
        <v>0</v>
      </c>
      <c r="FW7" s="83">
        <v>0</v>
      </c>
      <c r="FX7" s="83">
        <v>0</v>
      </c>
      <c r="FY7" s="83">
        <v>333.7</v>
      </c>
      <c r="FZ7" s="83">
        <v>351.4</v>
      </c>
      <c r="GA7" s="83">
        <v>390.3</v>
      </c>
      <c r="GB7" s="83">
        <v>394.9</v>
      </c>
      <c r="GC7" s="83">
        <v>375</v>
      </c>
      <c r="GD7" s="83" t="s">
        <v>126</v>
      </c>
      <c r="GE7" s="83" t="s">
        <v>126</v>
      </c>
      <c r="GF7" s="83" t="s">
        <v>126</v>
      </c>
      <c r="GG7" s="83" t="s">
        <v>126</v>
      </c>
      <c r="GH7" s="83" t="s">
        <v>126</v>
      </c>
      <c r="GI7" s="83" t="s">
        <v>126</v>
      </c>
      <c r="GJ7" s="83" t="s">
        <v>126</v>
      </c>
      <c r="GK7" s="83" t="s">
        <v>126</v>
      </c>
      <c r="GL7" s="83" t="s">
        <v>126</v>
      </c>
      <c r="GM7" s="83" t="s">
        <v>126</v>
      </c>
      <c r="GN7" s="83">
        <v>0</v>
      </c>
      <c r="GO7" s="83">
        <v>100</v>
      </c>
      <c r="GP7" s="83">
        <v>100</v>
      </c>
      <c r="GQ7" s="83">
        <v>100</v>
      </c>
      <c r="GR7" s="83">
        <v>100</v>
      </c>
      <c r="GS7" s="83">
        <v>58.4</v>
      </c>
      <c r="GT7" s="83">
        <v>80.599999999999994</v>
      </c>
      <c r="GU7" s="83">
        <v>85.6</v>
      </c>
      <c r="GV7" s="83">
        <v>92</v>
      </c>
      <c r="GW7" s="83">
        <v>94.7</v>
      </c>
      <c r="GX7" s="80" t="s">
        <v>126</v>
      </c>
      <c r="GY7" s="83" t="s">
        <v>126</v>
      </c>
      <c r="GZ7" s="83" t="s">
        <v>126</v>
      </c>
      <c r="HA7" s="83" t="s">
        <v>126</v>
      </c>
      <c r="HB7" s="83" t="s">
        <v>126</v>
      </c>
      <c r="HC7" s="83" t="s">
        <v>126</v>
      </c>
      <c r="HD7" s="83">
        <v>47.4</v>
      </c>
      <c r="HE7" s="83">
        <v>46.6</v>
      </c>
      <c r="HF7" s="83">
        <v>53.1</v>
      </c>
      <c r="HG7" s="83">
        <v>63.3</v>
      </c>
      <c r="HH7" s="83">
        <v>65.099999999999994</v>
      </c>
      <c r="HI7" s="83" t="s">
        <v>126</v>
      </c>
      <c r="HJ7" s="83" t="s">
        <v>126</v>
      </c>
      <c r="HK7" s="83" t="s">
        <v>126</v>
      </c>
      <c r="HL7" s="83" t="s">
        <v>126</v>
      </c>
      <c r="HM7" s="83" t="s">
        <v>126</v>
      </c>
      <c r="HN7" s="83">
        <v>5.0999999999999996</v>
      </c>
      <c r="HO7" s="83">
        <v>14</v>
      </c>
      <c r="HP7" s="83">
        <v>8.9</v>
      </c>
      <c r="HQ7" s="83">
        <v>7.4</v>
      </c>
      <c r="HR7" s="83">
        <v>6.8</v>
      </c>
      <c r="HS7" s="83" t="s">
        <v>126</v>
      </c>
      <c r="HT7" s="83" t="s">
        <v>126</v>
      </c>
      <c r="HU7" s="83" t="s">
        <v>126</v>
      </c>
      <c r="HV7" s="83" t="s">
        <v>126</v>
      </c>
      <c r="HW7" s="83" t="s">
        <v>126</v>
      </c>
      <c r="HX7" s="83">
        <v>15.5</v>
      </c>
      <c r="HY7" s="83">
        <v>12.4</v>
      </c>
      <c r="HZ7" s="83">
        <v>0.5</v>
      </c>
      <c r="IA7" s="83">
        <v>21.4</v>
      </c>
      <c r="IB7" s="83">
        <v>35</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48.2</v>
      </c>
      <c r="IS7" s="83">
        <v>50.8</v>
      </c>
      <c r="IT7" s="83">
        <v>47.7</v>
      </c>
      <c r="IU7" s="83">
        <v>46.5</v>
      </c>
      <c r="IV7" s="83">
        <v>27.1</v>
      </c>
      <c r="IW7" s="80" t="s">
        <v>126</v>
      </c>
      <c r="IX7" s="83" t="s">
        <v>126</v>
      </c>
      <c r="IY7" s="83" t="s">
        <v>126</v>
      </c>
      <c r="IZ7" s="83" t="s">
        <v>126</v>
      </c>
      <c r="JA7" s="83" t="s">
        <v>126</v>
      </c>
      <c r="JB7" s="83" t="s">
        <v>126</v>
      </c>
      <c r="JC7" s="83">
        <v>18.5</v>
      </c>
      <c r="JD7" s="83">
        <v>16.100000000000001</v>
      </c>
      <c r="JE7" s="83">
        <v>19.600000000000001</v>
      </c>
      <c r="JF7" s="83">
        <v>17.899999999999999</v>
      </c>
      <c r="JG7" s="83">
        <v>16.399999999999999</v>
      </c>
      <c r="JH7" s="83" t="s">
        <v>126</v>
      </c>
      <c r="JI7" s="83" t="s">
        <v>126</v>
      </c>
      <c r="JJ7" s="83" t="s">
        <v>126</v>
      </c>
      <c r="JK7" s="83" t="s">
        <v>126</v>
      </c>
      <c r="JL7" s="83" t="s">
        <v>126</v>
      </c>
      <c r="JM7" s="83">
        <v>46.6</v>
      </c>
      <c r="JN7" s="83">
        <v>48.3</v>
      </c>
      <c r="JO7" s="83">
        <v>48.2</v>
      </c>
      <c r="JP7" s="83">
        <v>34.5</v>
      </c>
      <c r="JQ7" s="83">
        <v>45.8</v>
      </c>
      <c r="JR7" s="83" t="s">
        <v>126</v>
      </c>
      <c r="JS7" s="83" t="s">
        <v>126</v>
      </c>
      <c r="JT7" s="83" t="s">
        <v>126</v>
      </c>
      <c r="JU7" s="83" t="s">
        <v>126</v>
      </c>
      <c r="JV7" s="83" t="s">
        <v>126</v>
      </c>
      <c r="JW7" s="83">
        <v>146.19999999999999</v>
      </c>
      <c r="JX7" s="83">
        <v>137.1</v>
      </c>
      <c r="JY7" s="83">
        <v>83.3</v>
      </c>
      <c r="JZ7" s="83">
        <v>61.6</v>
      </c>
      <c r="KA7" s="83">
        <v>64.400000000000006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v>98.4</v>
      </c>
      <c r="KR7" s="83">
        <v>98.4</v>
      </c>
      <c r="KS7" s="83">
        <v>99.1</v>
      </c>
      <c r="KT7" s="83">
        <v>98.8</v>
      </c>
      <c r="KU7" s="83">
        <v>94.9</v>
      </c>
      <c r="KV7" s="80" t="s">
        <v>126</v>
      </c>
      <c r="KW7" s="83" t="s">
        <v>126</v>
      </c>
      <c r="KX7" s="83" t="s">
        <v>126</v>
      </c>
      <c r="KY7" s="83" t="s">
        <v>126</v>
      </c>
      <c r="KZ7" s="83" t="s">
        <v>126</v>
      </c>
      <c r="LA7" s="83" t="s">
        <v>126</v>
      </c>
      <c r="LB7" s="83">
        <v>13.7</v>
      </c>
      <c r="LC7" s="83">
        <v>12</v>
      </c>
      <c r="LD7" s="83">
        <v>14.5</v>
      </c>
      <c r="LE7" s="83">
        <v>14.9</v>
      </c>
      <c r="LF7" s="83">
        <v>15.2</v>
      </c>
      <c r="LG7" s="83" t="s">
        <v>126</v>
      </c>
      <c r="LH7" s="83" t="s">
        <v>126</v>
      </c>
      <c r="LI7" s="83" t="s">
        <v>126</v>
      </c>
      <c r="LJ7" s="83" t="s">
        <v>126</v>
      </c>
      <c r="LK7" s="83" t="s">
        <v>126</v>
      </c>
      <c r="LL7" s="83">
        <v>2.5</v>
      </c>
      <c r="LM7" s="83">
        <v>0.3</v>
      </c>
      <c r="LN7" s="83">
        <v>0.3</v>
      </c>
      <c r="LO7" s="83">
        <v>0.3</v>
      </c>
      <c r="LP7" s="83">
        <v>0.7</v>
      </c>
      <c r="LQ7" s="83" t="s">
        <v>126</v>
      </c>
      <c r="LR7" s="83" t="s">
        <v>126</v>
      </c>
      <c r="LS7" s="83" t="s">
        <v>126</v>
      </c>
      <c r="LT7" s="83" t="s">
        <v>126</v>
      </c>
      <c r="LU7" s="83" t="s">
        <v>126</v>
      </c>
      <c r="LV7" s="83">
        <v>259</v>
      </c>
      <c r="LW7" s="83">
        <v>197.2</v>
      </c>
      <c r="LX7" s="83">
        <v>181.3</v>
      </c>
      <c r="LY7" s="83">
        <v>164.9</v>
      </c>
      <c r="LZ7" s="83">
        <v>146.19999999999999</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v>100</v>
      </c>
      <c r="MQ7" s="83">
        <v>98.2</v>
      </c>
      <c r="MR7" s="83">
        <v>98.8</v>
      </c>
      <c r="MS7" s="83">
        <v>98.3</v>
      </c>
      <c r="MT7" s="83">
        <v>98.7</v>
      </c>
      <c r="MU7" s="83">
        <v>1</v>
      </c>
      <c r="MV7" s="83">
        <v>1</v>
      </c>
      <c r="MW7" s="83">
        <v>1</v>
      </c>
      <c r="MX7" s="83">
        <v>1</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（最大出力合計750kW）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（最大出力合計750kW）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10.199999999999999</v>
      </c>
      <c r="AZ11" s="95">
        <f>AZ7</f>
        <v>142.69999999999999</v>
      </c>
      <c r="BA11" s="95">
        <f>BA7</f>
        <v>242.2</v>
      </c>
      <c r="BB11" s="95">
        <f>BB7</f>
        <v>213.2</v>
      </c>
      <c r="BC11" s="95">
        <f>BC7</f>
        <v>189.4</v>
      </c>
      <c r="BD11" s="84"/>
      <c r="BE11" s="84"/>
      <c r="BF11" s="84"/>
      <c r="BG11" s="84"/>
      <c r="BH11" s="84"/>
      <c r="BI11" s="94" t="s">
        <v>139</v>
      </c>
      <c r="BJ11" s="95">
        <f>BJ7</f>
        <v>60.7</v>
      </c>
      <c r="BK11" s="95">
        <f>BK7</f>
        <v>240.3</v>
      </c>
      <c r="BL11" s="95">
        <f>BL7</f>
        <v>476.2</v>
      </c>
      <c r="BM11" s="95">
        <f>BM7</f>
        <v>399.7</v>
      </c>
      <c r="BN11" s="95">
        <f>BN7</f>
        <v>365.9</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f>CF7</f>
        <v>134196.6</v>
      </c>
      <c r="CG11" s="95">
        <f>CG7</f>
        <v>21919.3</v>
      </c>
      <c r="CH11" s="95">
        <f>CH7</f>
        <v>12934.7</v>
      </c>
      <c r="CI11" s="95">
        <f>CI7</f>
        <v>14676.6</v>
      </c>
      <c r="CJ11" s="95">
        <f>CJ7</f>
        <v>16524.7</v>
      </c>
      <c r="CK11" s="84"/>
      <c r="CL11" s="84"/>
      <c r="CM11" s="84"/>
      <c r="CN11" s="84"/>
      <c r="CO11" s="94" t="s">
        <v>139</v>
      </c>
      <c r="CP11" s="96">
        <f>CP7</f>
        <v>-113427</v>
      </c>
      <c r="CQ11" s="96">
        <f>CQ7</f>
        <v>54714</v>
      </c>
      <c r="CR11" s="96">
        <f>CR7</f>
        <v>108336</v>
      </c>
      <c r="CS11" s="96">
        <f>CS7</f>
        <v>93341</v>
      </c>
      <c r="CT11" s="96">
        <f>CT7</f>
        <v>89736</v>
      </c>
      <c r="CU11" s="84"/>
      <c r="CV11" s="84"/>
      <c r="CW11" s="84"/>
      <c r="CX11" s="84"/>
      <c r="CY11" s="84"/>
      <c r="CZ11" s="94" t="s">
        <v>139</v>
      </c>
      <c r="DA11" s="95">
        <f>DA7</f>
        <v>15.8</v>
      </c>
      <c r="DB11" s="95">
        <f>DB7</f>
        <v>45.7</v>
      </c>
      <c r="DC11" s="95">
        <f>DC7</f>
        <v>68.599999999999994</v>
      </c>
      <c r="DD11" s="95">
        <f>DD7</f>
        <v>62.9</v>
      </c>
      <c r="DE11" s="95">
        <f>DE7</f>
        <v>68</v>
      </c>
      <c r="DF11" s="84"/>
      <c r="DG11" s="84"/>
      <c r="DH11" s="84"/>
      <c r="DI11" s="84"/>
      <c r="DJ11" s="94" t="s">
        <v>139</v>
      </c>
      <c r="DK11" s="95">
        <f>DK7</f>
        <v>3.1</v>
      </c>
      <c r="DL11" s="95">
        <f>DL7</f>
        <v>0.5</v>
      </c>
      <c r="DM11" s="95">
        <f>DM7</f>
        <v>0</v>
      </c>
      <c r="DN11" s="95">
        <f>DN7</f>
        <v>0</v>
      </c>
      <c r="DO11" s="95">
        <f>DO7</f>
        <v>0</v>
      </c>
      <c r="DP11" s="84"/>
      <c r="DQ11" s="84"/>
      <c r="DR11" s="84"/>
      <c r="DS11" s="84"/>
      <c r="DT11" s="94" t="s">
        <v>139</v>
      </c>
      <c r="DU11" s="95">
        <f>DU7</f>
        <v>0</v>
      </c>
      <c r="DV11" s="95">
        <f>DV7</f>
        <v>0</v>
      </c>
      <c r="DW11" s="95">
        <f>DW7</f>
        <v>0</v>
      </c>
      <c r="DX11" s="95">
        <f>DX7</f>
        <v>0</v>
      </c>
      <c r="DY11" s="95">
        <f>DY7</f>
        <v>0</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f>EO7</f>
        <v>0</v>
      </c>
      <c r="EP11" s="95">
        <f>EP7</f>
        <v>100</v>
      </c>
      <c r="EQ11" s="95">
        <f>EQ7</f>
        <v>100</v>
      </c>
      <c r="ER11" s="95">
        <f>ER7</f>
        <v>100</v>
      </c>
      <c r="ES11" s="95">
        <f>ES7</f>
        <v>100</v>
      </c>
      <c r="ET11" s="84"/>
      <c r="EU11" s="84"/>
      <c r="EV11" s="84"/>
      <c r="EW11" s="84"/>
      <c r="EX11" s="84"/>
      <c r="EY11" s="94" t="s">
        <v>139</v>
      </c>
      <c r="EZ11" s="95">
        <f>EZ7</f>
        <v>15.8</v>
      </c>
      <c r="FA11" s="95">
        <f>FA7</f>
        <v>45.7</v>
      </c>
      <c r="FB11" s="95">
        <f>FB7</f>
        <v>68.599999999999994</v>
      </c>
      <c r="FC11" s="95">
        <f>FC7</f>
        <v>62.9</v>
      </c>
      <c r="FD11" s="95">
        <f>FD7</f>
        <v>68</v>
      </c>
      <c r="FE11" s="84"/>
      <c r="FF11" s="84"/>
      <c r="FG11" s="84"/>
      <c r="FH11" s="84"/>
      <c r="FI11" s="94" t="s">
        <v>140</v>
      </c>
      <c r="FJ11" s="95">
        <f>FJ7</f>
        <v>3.1</v>
      </c>
      <c r="FK11" s="95">
        <f>FK7</f>
        <v>0.5</v>
      </c>
      <c r="FL11" s="95">
        <f>FL7</f>
        <v>0</v>
      </c>
      <c r="FM11" s="95">
        <f>FM7</f>
        <v>0</v>
      </c>
      <c r="FN11" s="95">
        <f>FN7</f>
        <v>0</v>
      </c>
      <c r="FO11" s="84"/>
      <c r="FP11" s="84"/>
      <c r="FQ11" s="84"/>
      <c r="FR11" s="84"/>
      <c r="FS11" s="94" t="s">
        <v>139</v>
      </c>
      <c r="FT11" s="95">
        <f>FT7</f>
        <v>0</v>
      </c>
      <c r="FU11" s="95">
        <f>FU7</f>
        <v>0</v>
      </c>
      <c r="FV11" s="95">
        <f>FV7</f>
        <v>0</v>
      </c>
      <c r="FW11" s="95">
        <f>FW7</f>
        <v>0</v>
      </c>
      <c r="FX11" s="95">
        <f>FX7</f>
        <v>0</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139</v>
      </c>
      <c r="GN11" s="95">
        <f>GN7</f>
        <v>0</v>
      </c>
      <c r="GO11" s="95">
        <f>GO7</f>
        <v>100</v>
      </c>
      <c r="GP11" s="95">
        <f>GP7</f>
        <v>100</v>
      </c>
      <c r="GQ11" s="95">
        <f>GQ7</f>
        <v>100</v>
      </c>
      <c r="GR11" s="95">
        <f>GR7</f>
        <v>100</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143</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139</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124.4</v>
      </c>
      <c r="AZ12" s="95">
        <f>BE7</f>
        <v>118.8</v>
      </c>
      <c r="BA12" s="95">
        <f>BF7</f>
        <v>88.8</v>
      </c>
      <c r="BB12" s="95">
        <f>BG7</f>
        <v>121.3</v>
      </c>
      <c r="BC12" s="95">
        <f>BH7</f>
        <v>123.2</v>
      </c>
      <c r="BD12" s="84"/>
      <c r="BE12" s="84"/>
      <c r="BF12" s="84"/>
      <c r="BG12" s="84"/>
      <c r="BH12" s="84"/>
      <c r="BI12" s="94" t="s">
        <v>144</v>
      </c>
      <c r="BJ12" s="95">
        <f>BO7</f>
        <v>324.60000000000002</v>
      </c>
      <c r="BK12" s="95">
        <f>BP7</f>
        <v>255.4</v>
      </c>
      <c r="BL12" s="95">
        <f>BQ7</f>
        <v>269.8</v>
      </c>
      <c r="BM12" s="95">
        <f>BR7</f>
        <v>247.9</v>
      </c>
      <c r="BN12" s="95">
        <f>BS7</f>
        <v>240.1</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f>CK7</f>
        <v>17642.5</v>
      </c>
      <c r="CG12" s="95">
        <f>CL7</f>
        <v>18815.8</v>
      </c>
      <c r="CH12" s="95">
        <f>CM7</f>
        <v>22847.9</v>
      </c>
      <c r="CI12" s="95">
        <f>CN7</f>
        <v>19199</v>
      </c>
      <c r="CJ12" s="95">
        <f>CO7</f>
        <v>19830.400000000001</v>
      </c>
      <c r="CK12" s="84"/>
      <c r="CL12" s="84"/>
      <c r="CM12" s="84"/>
      <c r="CN12" s="84"/>
      <c r="CO12" s="94" t="s">
        <v>144</v>
      </c>
      <c r="CP12" s="96">
        <f>CU7</f>
        <v>58539</v>
      </c>
      <c r="CQ12" s="96">
        <f>CV7</f>
        <v>37685</v>
      </c>
      <c r="CR12" s="96">
        <f>CW7</f>
        <v>2390</v>
      </c>
      <c r="CS12" s="96">
        <f>CX7</f>
        <v>32739</v>
      </c>
      <c r="CT12" s="96">
        <f>CY7</f>
        <v>34140</v>
      </c>
      <c r="CU12" s="84"/>
      <c r="CV12" s="84"/>
      <c r="CW12" s="84"/>
      <c r="CX12" s="84"/>
      <c r="CY12" s="84"/>
      <c r="CZ12" s="94" t="s">
        <v>144</v>
      </c>
      <c r="DA12" s="95">
        <f>DF7</f>
        <v>33.9</v>
      </c>
      <c r="DB12" s="95">
        <f>DG7</f>
        <v>31</v>
      </c>
      <c r="DC12" s="95">
        <f>DH7</f>
        <v>34.700000000000003</v>
      </c>
      <c r="DD12" s="95">
        <f>DI7</f>
        <v>30</v>
      </c>
      <c r="DE12" s="95">
        <f>DJ7</f>
        <v>30.2</v>
      </c>
      <c r="DF12" s="84"/>
      <c r="DG12" s="84"/>
      <c r="DH12" s="84"/>
      <c r="DI12" s="84"/>
      <c r="DJ12" s="94" t="s">
        <v>144</v>
      </c>
      <c r="DK12" s="95">
        <f>DP7</f>
        <v>14.6</v>
      </c>
      <c r="DL12" s="95">
        <f>DQ7</f>
        <v>17.5</v>
      </c>
      <c r="DM12" s="95">
        <f>DR7</f>
        <v>14.4</v>
      </c>
      <c r="DN12" s="95">
        <f>DS7</f>
        <v>11.8</v>
      </c>
      <c r="DO12" s="95">
        <f>DT7</f>
        <v>14.2</v>
      </c>
      <c r="DP12" s="84"/>
      <c r="DQ12" s="84"/>
      <c r="DR12" s="84"/>
      <c r="DS12" s="84"/>
      <c r="DT12" s="94" t="s">
        <v>145</v>
      </c>
      <c r="DU12" s="95">
        <f>DZ7</f>
        <v>109.9</v>
      </c>
      <c r="DV12" s="95">
        <f>EA7</f>
        <v>107.3</v>
      </c>
      <c r="DW12" s="95">
        <f>EB7</f>
        <v>104.1</v>
      </c>
      <c r="DX12" s="95">
        <f>EC7</f>
        <v>136</v>
      </c>
      <c r="DY12" s="95">
        <f>ED7</f>
        <v>133.5</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f>ET7</f>
        <v>72.5</v>
      </c>
      <c r="EP12" s="95">
        <f>EU7</f>
        <v>75.599999999999994</v>
      </c>
      <c r="EQ12" s="95">
        <f>EV7</f>
        <v>78.8</v>
      </c>
      <c r="ER12" s="95">
        <f>EW7</f>
        <v>87.3</v>
      </c>
      <c r="ES12" s="95">
        <f>EX7</f>
        <v>82.1</v>
      </c>
      <c r="ET12" s="84"/>
      <c r="EU12" s="84"/>
      <c r="EV12" s="84"/>
      <c r="EW12" s="84"/>
      <c r="EX12" s="84"/>
      <c r="EY12" s="94" t="s">
        <v>144</v>
      </c>
      <c r="EZ12" s="95">
        <f>IF($EZ$8,FE7,"-")</f>
        <v>56.1</v>
      </c>
      <c r="FA12" s="95">
        <f>IF($EZ$8,FF7,"-")</f>
        <v>61.8</v>
      </c>
      <c r="FB12" s="95">
        <f>IF($EZ$8,FG7,"-")</f>
        <v>61.6</v>
      </c>
      <c r="FC12" s="95">
        <f>IF($EZ$8,FH7,"-")</f>
        <v>57.7</v>
      </c>
      <c r="FD12" s="95">
        <f>IF($EZ$8,FI7,"-")</f>
        <v>57.6</v>
      </c>
      <c r="FE12" s="84"/>
      <c r="FF12" s="84"/>
      <c r="FG12" s="84"/>
      <c r="FH12" s="84"/>
      <c r="FI12" s="94" t="s">
        <v>144</v>
      </c>
      <c r="FJ12" s="95">
        <f>IF($FJ$8,FO7,"-")</f>
        <v>16.7</v>
      </c>
      <c r="FK12" s="95">
        <f>IF($FJ$8,FP7,"-")</f>
        <v>8.6999999999999993</v>
      </c>
      <c r="FL12" s="95">
        <f>IF($FJ$8,FQ7,"-")</f>
        <v>6.4</v>
      </c>
      <c r="FM12" s="95">
        <f>IF($FJ$8,FR7,"-")</f>
        <v>5.4</v>
      </c>
      <c r="FN12" s="95">
        <f>IF($FJ$8,FS7,"-")</f>
        <v>8.6999999999999993</v>
      </c>
      <c r="FO12" s="84"/>
      <c r="FP12" s="84"/>
      <c r="FQ12" s="84"/>
      <c r="FR12" s="84"/>
      <c r="FS12" s="94" t="s">
        <v>144</v>
      </c>
      <c r="FT12" s="95">
        <f>IF($FT$8,FY7,"-")</f>
        <v>333.7</v>
      </c>
      <c r="FU12" s="95">
        <f>IF($FT$8,FZ7,"-")</f>
        <v>351.4</v>
      </c>
      <c r="FV12" s="95">
        <f>IF($FT$8,GA7,"-")</f>
        <v>390.3</v>
      </c>
      <c r="FW12" s="95">
        <f>IF($FT$8,GB7,"-")</f>
        <v>394.9</v>
      </c>
      <c r="FX12" s="95">
        <f>IF($FT$8,GC7,"-")</f>
        <v>375</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f>IF($GN$8,GS7,"-")</f>
        <v>58.4</v>
      </c>
      <c r="GO12" s="95">
        <f>IF($GN$8,GT7,"-")</f>
        <v>80.599999999999994</v>
      </c>
      <c r="GP12" s="95">
        <f>IF($GN$8,GU7,"-")</f>
        <v>85.6</v>
      </c>
      <c r="GQ12" s="95">
        <f>IF($GN$8,GV7,"-")</f>
        <v>92</v>
      </c>
      <c r="GR12" s="95">
        <f>IF($GN$8,GW7,"-")</f>
        <v>94.7</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144</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144</v>
      </c>
      <c r="LQ12" s="95" t="str">
        <f>IF($LQ$8,LV7,"-")</f>
        <v>-</v>
      </c>
      <c r="LR12" s="95" t="str">
        <f>IF($LQ$8,LW7,"-")</f>
        <v>-</v>
      </c>
      <c r="LS12" s="95" t="str">
        <f>IF($LQ$8,LX7,"-")</f>
        <v>-</v>
      </c>
      <c r="LT12" s="95" t="str">
        <f>IF($LQ$8,LY7,"-")</f>
        <v>-</v>
      </c>
      <c r="LU12" s="95" t="str">
        <f>IF($LQ$8,LZ7,"-")</f>
        <v>-</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146</v>
      </c>
      <c r="AY13" s="95">
        <f>$BI$7</f>
        <v>100</v>
      </c>
      <c r="AZ13" s="95">
        <f>$BI$7</f>
        <v>100</v>
      </c>
      <c r="BA13" s="95">
        <f>$BI$7</f>
        <v>100</v>
      </c>
      <c r="BB13" s="95">
        <f>$BI$7</f>
        <v>100</v>
      </c>
      <c r="BC13" s="95">
        <f>$BI$7</f>
        <v>100</v>
      </c>
      <c r="BD13" s="84"/>
      <c r="BE13" s="84"/>
      <c r="BF13" s="84"/>
      <c r="BG13" s="84"/>
      <c r="BH13" s="84"/>
      <c r="BI13" s="94" t="s">
        <v>146</v>
      </c>
      <c r="BJ13" s="95">
        <f>$BT$7</f>
        <v>100</v>
      </c>
      <c r="BK13" s="95">
        <f>$BT$7</f>
        <v>100</v>
      </c>
      <c r="BL13" s="95">
        <f>$BT$7</f>
        <v>100</v>
      </c>
      <c r="BM13" s="95">
        <f>$BT$7</f>
        <v>100</v>
      </c>
      <c r="BN13" s="95">
        <f>$BT$7</f>
        <v>100</v>
      </c>
      <c r="BO13" s="84"/>
      <c r="BP13" s="84"/>
      <c r="BQ13" s="84"/>
      <c r="BR13" s="84"/>
      <c r="BS13" s="84"/>
      <c r="BT13" s="94" t="s">
        <v>146</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147</v>
      </c>
      <c r="C14" s="99"/>
      <c r="D14" s="100"/>
      <c r="E14" s="99"/>
      <c r="F14" s="191" t="s">
        <v>148</v>
      </c>
      <c r="G14" s="191"/>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0" t="s">
        <v>149</v>
      </c>
      <c r="C15" s="190"/>
      <c r="D15" s="100"/>
      <c r="E15" s="97">
        <v>1</v>
      </c>
      <c r="F15" s="190" t="s">
        <v>150</v>
      </c>
      <c r="G15" s="190"/>
      <c r="H15" s="102" t="s">
        <v>151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152</v>
      </c>
      <c r="AY15" s="103"/>
      <c r="AZ15" s="103"/>
      <c r="BA15" s="103"/>
      <c r="BB15" s="103"/>
      <c r="BC15" s="103"/>
      <c r="BD15" s="100"/>
      <c r="BE15" s="100"/>
      <c r="BF15" s="100"/>
      <c r="BG15" s="100"/>
      <c r="BH15" s="100"/>
      <c r="BI15" s="101" t="s">
        <v>152</v>
      </c>
      <c r="BJ15" s="103"/>
      <c r="BK15" s="103"/>
      <c r="BL15" s="103"/>
      <c r="BM15" s="103"/>
      <c r="BN15" s="103"/>
      <c r="BO15" s="100"/>
      <c r="BP15" s="100"/>
      <c r="BQ15" s="100"/>
      <c r="BR15" s="100"/>
      <c r="BS15" s="100"/>
      <c r="BT15" s="101" t="s">
        <v>152</v>
      </c>
      <c r="BU15" s="103"/>
      <c r="BV15" s="103"/>
      <c r="BW15" s="103"/>
      <c r="BX15" s="103"/>
      <c r="BY15" s="103"/>
      <c r="BZ15" s="100"/>
      <c r="CA15" s="100"/>
      <c r="CB15" s="100"/>
      <c r="CC15" s="100"/>
      <c r="CD15" s="100"/>
      <c r="CE15" s="101" t="s">
        <v>152</v>
      </c>
      <c r="CF15" s="103"/>
      <c r="CG15" s="103"/>
      <c r="CH15" s="103"/>
      <c r="CI15" s="103"/>
      <c r="CJ15" s="103"/>
      <c r="CK15" s="100"/>
      <c r="CL15" s="100"/>
      <c r="CM15" s="100"/>
      <c r="CN15" s="100"/>
      <c r="CO15" s="101" t="s">
        <v>152</v>
      </c>
      <c r="CP15" s="103"/>
      <c r="CQ15" s="103"/>
      <c r="CR15" s="103"/>
      <c r="CS15" s="103"/>
      <c r="CT15" s="103"/>
      <c r="CU15" s="100"/>
      <c r="CV15" s="100"/>
      <c r="CW15" s="100"/>
      <c r="CX15" s="100"/>
      <c r="CY15" s="100"/>
      <c r="CZ15" s="101" t="s">
        <v>152</v>
      </c>
      <c r="DA15" s="103"/>
      <c r="DB15" s="103"/>
      <c r="DC15" s="103"/>
      <c r="DD15" s="103"/>
      <c r="DE15" s="103"/>
      <c r="DF15" s="100"/>
      <c r="DG15" s="100"/>
      <c r="DH15" s="100"/>
      <c r="DI15" s="100"/>
      <c r="DJ15" s="101" t="s">
        <v>152</v>
      </c>
      <c r="DK15" s="103"/>
      <c r="DL15" s="103"/>
      <c r="DM15" s="103"/>
      <c r="DN15" s="103"/>
      <c r="DO15" s="103"/>
      <c r="DP15" s="100"/>
      <c r="DQ15" s="100"/>
      <c r="DR15" s="100"/>
      <c r="DS15" s="100"/>
      <c r="DT15" s="101" t="s">
        <v>152</v>
      </c>
      <c r="DU15" s="103"/>
      <c r="DV15" s="103"/>
      <c r="DW15" s="103"/>
      <c r="DX15" s="103"/>
      <c r="DY15" s="103"/>
      <c r="DZ15" s="100"/>
      <c r="EA15" s="100"/>
      <c r="EB15" s="100"/>
      <c r="EC15" s="100"/>
      <c r="ED15" s="101" t="s">
        <v>152</v>
      </c>
      <c r="EE15" s="103"/>
      <c r="EF15" s="103"/>
      <c r="EG15" s="103"/>
      <c r="EH15" s="103"/>
      <c r="EI15" s="103"/>
      <c r="EJ15" s="100"/>
      <c r="EK15" s="100"/>
      <c r="EL15" s="100"/>
      <c r="EM15" s="100"/>
      <c r="EN15" s="101" t="s">
        <v>152</v>
      </c>
      <c r="EO15" s="103"/>
      <c r="EP15" s="103"/>
      <c r="EQ15" s="103"/>
      <c r="ER15" s="103"/>
      <c r="ES15" s="103"/>
      <c r="ET15" s="100"/>
      <c r="EU15" s="100"/>
      <c r="EV15" s="100"/>
      <c r="EW15" s="100"/>
      <c r="EX15" s="100"/>
      <c r="EY15" s="101" t="s">
        <v>152</v>
      </c>
      <c r="EZ15" s="103"/>
      <c r="FA15" s="103"/>
      <c r="FB15" s="103"/>
      <c r="FC15" s="103"/>
      <c r="FD15" s="103"/>
      <c r="FE15" s="100"/>
      <c r="FF15" s="100"/>
      <c r="FG15" s="100"/>
      <c r="FH15" s="100"/>
      <c r="FI15" s="101" t="s">
        <v>152</v>
      </c>
      <c r="FJ15" s="103"/>
      <c r="FK15" s="103"/>
      <c r="FL15" s="103"/>
      <c r="FM15" s="103"/>
      <c r="FN15" s="103"/>
      <c r="FO15" s="100"/>
      <c r="FP15" s="100"/>
      <c r="FQ15" s="100"/>
      <c r="FR15" s="100"/>
      <c r="FS15" s="101" t="s">
        <v>152</v>
      </c>
      <c r="FT15" s="103"/>
      <c r="FU15" s="103"/>
      <c r="FV15" s="103"/>
      <c r="FW15" s="103"/>
      <c r="FX15" s="103"/>
      <c r="FY15" s="100"/>
      <c r="FZ15" s="100"/>
      <c r="GA15" s="100"/>
      <c r="GB15" s="100"/>
      <c r="GC15" s="101" t="s">
        <v>152</v>
      </c>
      <c r="GD15" s="103"/>
      <c r="GE15" s="103"/>
      <c r="GF15" s="103"/>
      <c r="GG15" s="103"/>
      <c r="GH15" s="103"/>
      <c r="GI15" s="100"/>
      <c r="GJ15" s="100"/>
      <c r="GK15" s="100"/>
      <c r="GL15" s="100"/>
      <c r="GM15" s="101" t="s">
        <v>152</v>
      </c>
      <c r="GN15" s="103"/>
      <c r="GO15" s="103"/>
      <c r="GP15" s="103"/>
      <c r="GQ15" s="103"/>
      <c r="GR15" s="103"/>
      <c r="GS15" s="100"/>
      <c r="GT15" s="100"/>
      <c r="GU15" s="100"/>
      <c r="GV15" s="100"/>
      <c r="GW15" s="100"/>
      <c r="GX15" s="101" t="s">
        <v>152</v>
      </c>
      <c r="GY15" s="103"/>
      <c r="GZ15" s="103"/>
      <c r="HA15" s="103"/>
      <c r="HB15" s="103"/>
      <c r="HC15" s="103"/>
      <c r="HD15" s="100"/>
      <c r="HE15" s="100"/>
      <c r="HF15" s="100"/>
      <c r="HG15" s="100"/>
      <c r="HH15" s="101" t="s">
        <v>152</v>
      </c>
      <c r="HI15" s="103"/>
      <c r="HJ15" s="103"/>
      <c r="HK15" s="103"/>
      <c r="HL15" s="103"/>
      <c r="HM15" s="103"/>
      <c r="HN15" s="100"/>
      <c r="HO15" s="100"/>
      <c r="HP15" s="100"/>
      <c r="HQ15" s="100"/>
      <c r="HR15" s="101" t="s">
        <v>152</v>
      </c>
      <c r="HS15" s="103"/>
      <c r="HT15" s="103"/>
      <c r="HU15" s="103"/>
      <c r="HV15" s="103"/>
      <c r="HW15" s="103"/>
      <c r="HX15" s="100"/>
      <c r="HY15" s="100"/>
      <c r="HZ15" s="100"/>
      <c r="IA15" s="100"/>
      <c r="IB15" s="101" t="s">
        <v>152</v>
      </c>
      <c r="IC15" s="103"/>
      <c r="ID15" s="103"/>
      <c r="IE15" s="103"/>
      <c r="IF15" s="103"/>
      <c r="IG15" s="103"/>
      <c r="IH15" s="100"/>
      <c r="II15" s="100"/>
      <c r="IJ15" s="100"/>
      <c r="IK15" s="100"/>
      <c r="IL15" s="101" t="s">
        <v>152</v>
      </c>
      <c r="IM15" s="103"/>
      <c r="IN15" s="103"/>
      <c r="IO15" s="103"/>
      <c r="IP15" s="103"/>
      <c r="IQ15" s="103"/>
      <c r="IR15" s="100"/>
      <c r="IS15" s="100"/>
      <c r="IT15" s="100"/>
      <c r="IU15" s="100"/>
      <c r="IV15" s="100"/>
      <c r="IW15" s="101" t="s">
        <v>152</v>
      </c>
      <c r="IX15" s="103"/>
      <c r="IY15" s="103"/>
      <c r="IZ15" s="103"/>
      <c r="JA15" s="103"/>
      <c r="JB15" s="103"/>
      <c r="JC15" s="100"/>
      <c r="JD15" s="100"/>
      <c r="JE15" s="100"/>
      <c r="JF15" s="100"/>
      <c r="JG15" s="101" t="s">
        <v>152</v>
      </c>
      <c r="JH15" s="103"/>
      <c r="JI15" s="103"/>
      <c r="JJ15" s="103"/>
      <c r="JK15" s="103"/>
      <c r="JL15" s="103"/>
      <c r="JM15" s="100"/>
      <c r="JN15" s="100"/>
      <c r="JO15" s="100"/>
      <c r="JP15" s="100"/>
      <c r="JQ15" s="101" t="s">
        <v>152</v>
      </c>
      <c r="JR15" s="103"/>
      <c r="JS15" s="103"/>
      <c r="JT15" s="103"/>
      <c r="JU15" s="103"/>
      <c r="JV15" s="103"/>
      <c r="JW15" s="100"/>
      <c r="JX15" s="100"/>
      <c r="JY15" s="100"/>
      <c r="JZ15" s="100"/>
      <c r="KA15" s="101" t="s">
        <v>152</v>
      </c>
      <c r="KB15" s="103"/>
      <c r="KC15" s="103"/>
      <c r="KD15" s="103"/>
      <c r="KE15" s="103"/>
      <c r="KF15" s="103"/>
      <c r="KG15" s="100"/>
      <c r="KH15" s="100"/>
      <c r="KI15" s="100"/>
      <c r="KJ15" s="100"/>
      <c r="KK15" s="101" t="s">
        <v>152</v>
      </c>
      <c r="KL15" s="103"/>
      <c r="KM15" s="103"/>
      <c r="KN15" s="103"/>
      <c r="KO15" s="103"/>
      <c r="KP15" s="103"/>
      <c r="KQ15" s="100"/>
      <c r="KR15" s="100"/>
      <c r="KS15" s="100"/>
      <c r="KT15" s="100"/>
      <c r="KU15" s="100"/>
      <c r="KV15" s="101" t="s">
        <v>152</v>
      </c>
      <c r="KW15" s="103"/>
      <c r="KX15" s="103"/>
      <c r="KY15" s="103"/>
      <c r="KZ15" s="103"/>
      <c r="LA15" s="103"/>
      <c r="LB15" s="100"/>
      <c r="LC15" s="100"/>
      <c r="LD15" s="100"/>
      <c r="LE15" s="100"/>
      <c r="LF15" s="101" t="s">
        <v>152</v>
      </c>
      <c r="LG15" s="103"/>
      <c r="LH15" s="103"/>
      <c r="LI15" s="103"/>
      <c r="LJ15" s="103"/>
      <c r="LK15" s="103"/>
      <c r="LL15" s="100"/>
      <c r="LM15" s="100"/>
      <c r="LN15" s="100"/>
      <c r="LO15" s="100"/>
      <c r="LP15" s="101" t="s">
        <v>152</v>
      </c>
      <c r="LQ15" s="103"/>
      <c r="LR15" s="103"/>
      <c r="LS15" s="103"/>
      <c r="LT15" s="103"/>
      <c r="LU15" s="103"/>
      <c r="LV15" s="100"/>
      <c r="LW15" s="100"/>
      <c r="LX15" s="100"/>
      <c r="LY15" s="100"/>
      <c r="LZ15" s="101" t="s">
        <v>152</v>
      </c>
      <c r="MA15" s="103"/>
      <c r="MB15" s="103"/>
      <c r="MC15" s="103"/>
      <c r="MD15" s="103"/>
      <c r="ME15" s="103"/>
      <c r="MF15" s="100"/>
      <c r="MG15" s="100"/>
      <c r="MH15" s="100"/>
      <c r="MI15" s="100"/>
      <c r="MJ15" s="101" t="s">
        <v>152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0" t="s">
        <v>153</v>
      </c>
      <c r="C16" s="190"/>
      <c r="D16" s="100"/>
      <c r="E16" s="97">
        <f>E15+1</f>
        <v>2</v>
      </c>
      <c r="F16" s="190" t="s">
        <v>154</v>
      </c>
      <c r="G16" s="190"/>
      <c r="H16" s="102" t="s">
        <v>155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0" t="s">
        <v>156</v>
      </c>
      <c r="C17" s="190"/>
      <c r="D17" s="100"/>
      <c r="E17" s="97">
        <f t="shared" ref="E17" si="8">E16+1</f>
        <v>3</v>
      </c>
      <c r="F17" s="190" t="s">
        <v>157</v>
      </c>
      <c r="G17" s="190"/>
      <c r="H17" s="102" t="s">
        <v>158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159</v>
      </c>
      <c r="AY17" s="106">
        <f>IF(AY7="-",NA(),AY7)</f>
        <v>10.199999999999999</v>
      </c>
      <c r="AZ17" s="106">
        <f t="shared" ref="AZ17:BC17" si="9">IF(AZ7="-",NA(),AZ7)</f>
        <v>142.69999999999999</v>
      </c>
      <c r="BA17" s="106">
        <f t="shared" si="9"/>
        <v>242.2</v>
      </c>
      <c r="BB17" s="106">
        <f t="shared" si="9"/>
        <v>213.2</v>
      </c>
      <c r="BC17" s="106">
        <f t="shared" si="9"/>
        <v>189.4</v>
      </c>
      <c r="BD17" s="100"/>
      <c r="BE17" s="100"/>
      <c r="BF17" s="100"/>
      <c r="BG17" s="100"/>
      <c r="BH17" s="100"/>
      <c r="BI17" s="105" t="s">
        <v>160</v>
      </c>
      <c r="BJ17" s="106">
        <f>IF(BJ7="-",NA(),BJ7)</f>
        <v>60.7</v>
      </c>
      <c r="BK17" s="106">
        <f t="shared" ref="BK17:BN17" si="10">IF(BK7="-",NA(),BK7)</f>
        <v>240.3</v>
      </c>
      <c r="BL17" s="106">
        <f t="shared" si="10"/>
        <v>476.2</v>
      </c>
      <c r="BM17" s="106">
        <f t="shared" si="10"/>
        <v>399.7</v>
      </c>
      <c r="BN17" s="106">
        <f t="shared" si="10"/>
        <v>365.9</v>
      </c>
      <c r="BO17" s="100"/>
      <c r="BP17" s="100"/>
      <c r="BQ17" s="100"/>
      <c r="BR17" s="100"/>
      <c r="BS17" s="100"/>
      <c r="BT17" s="105" t="s">
        <v>159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159</v>
      </c>
      <c r="CF17" s="106">
        <f>IF(CF7="-",NA(),CF7)</f>
        <v>134196.6</v>
      </c>
      <c r="CG17" s="106">
        <f t="shared" ref="CG17:CJ17" si="12">IF(CG7="-",NA(),CG7)</f>
        <v>21919.3</v>
      </c>
      <c r="CH17" s="106">
        <f t="shared" si="12"/>
        <v>12934.7</v>
      </c>
      <c r="CI17" s="106">
        <f t="shared" si="12"/>
        <v>14676.6</v>
      </c>
      <c r="CJ17" s="106">
        <f t="shared" si="12"/>
        <v>16524.7</v>
      </c>
      <c r="CK17" s="100"/>
      <c r="CL17" s="100"/>
      <c r="CM17" s="100"/>
      <c r="CN17" s="100"/>
      <c r="CO17" s="105" t="s">
        <v>160</v>
      </c>
      <c r="CP17" s="107">
        <f>IF(CP7="-",NA(),CP7)</f>
        <v>-113427</v>
      </c>
      <c r="CQ17" s="107">
        <f t="shared" ref="CQ17:CT17" si="13">IF(CQ7="-",NA(),CQ7)</f>
        <v>54714</v>
      </c>
      <c r="CR17" s="107">
        <f t="shared" si="13"/>
        <v>108336</v>
      </c>
      <c r="CS17" s="107">
        <f t="shared" si="13"/>
        <v>93341</v>
      </c>
      <c r="CT17" s="107">
        <f t="shared" si="13"/>
        <v>89736</v>
      </c>
      <c r="CU17" s="100"/>
      <c r="CV17" s="100"/>
      <c r="CW17" s="100"/>
      <c r="CX17" s="100"/>
      <c r="CY17" s="100"/>
      <c r="CZ17" s="105" t="s">
        <v>160</v>
      </c>
      <c r="DA17" s="106">
        <f>IF(DA7="-",NA(),DA7)</f>
        <v>15.8</v>
      </c>
      <c r="DB17" s="106">
        <f t="shared" ref="DB17:DE17" si="14">IF(DB7="-",NA(),DB7)</f>
        <v>45.7</v>
      </c>
      <c r="DC17" s="106">
        <f t="shared" si="14"/>
        <v>68.599999999999994</v>
      </c>
      <c r="DD17" s="106">
        <f t="shared" si="14"/>
        <v>62.9</v>
      </c>
      <c r="DE17" s="106">
        <f t="shared" si="14"/>
        <v>68</v>
      </c>
      <c r="DF17" s="100"/>
      <c r="DG17" s="100"/>
      <c r="DH17" s="100"/>
      <c r="DI17" s="100"/>
      <c r="DJ17" s="105" t="s">
        <v>159</v>
      </c>
      <c r="DK17" s="106">
        <f>IF(DK7="-",NA(),DK7)</f>
        <v>3.1</v>
      </c>
      <c r="DL17" s="106">
        <f t="shared" ref="DL17:DO17" si="15">IF(DL7="-",NA(),DL7)</f>
        <v>0.5</v>
      </c>
      <c r="DM17" s="106">
        <f t="shared" si="15"/>
        <v>0</v>
      </c>
      <c r="DN17" s="106">
        <f t="shared" si="15"/>
        <v>0</v>
      </c>
      <c r="DO17" s="106">
        <f t="shared" si="15"/>
        <v>0</v>
      </c>
      <c r="DP17" s="100"/>
      <c r="DQ17" s="100"/>
      <c r="DR17" s="100"/>
      <c r="DS17" s="100"/>
      <c r="DT17" s="105" t="s">
        <v>161</v>
      </c>
      <c r="DU17" s="106">
        <f>IF(DU7="-",NA(),DU7)</f>
        <v>0</v>
      </c>
      <c r="DV17" s="106">
        <f t="shared" ref="DV17:DY17" si="16">IF(DV7="-",NA(),DV7)</f>
        <v>0</v>
      </c>
      <c r="DW17" s="106">
        <f t="shared" si="16"/>
        <v>0</v>
      </c>
      <c r="DX17" s="106">
        <f t="shared" si="16"/>
        <v>0</v>
      </c>
      <c r="DY17" s="106">
        <f t="shared" si="16"/>
        <v>0</v>
      </c>
      <c r="DZ17" s="100"/>
      <c r="EA17" s="100"/>
      <c r="EB17" s="100"/>
      <c r="EC17" s="100"/>
      <c r="ED17" s="105" t="s">
        <v>161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160</v>
      </c>
      <c r="EO17" s="106">
        <f>IF(EO7="-",NA(),EO7)</f>
        <v>0</v>
      </c>
      <c r="EP17" s="106">
        <f t="shared" ref="EP17:ES17" si="18">IF(EP7="-",NA(),EP7)</f>
        <v>100</v>
      </c>
      <c r="EQ17" s="106">
        <f t="shared" si="18"/>
        <v>100</v>
      </c>
      <c r="ER17" s="106">
        <f t="shared" si="18"/>
        <v>100</v>
      </c>
      <c r="ES17" s="106">
        <f t="shared" si="18"/>
        <v>100</v>
      </c>
      <c r="ET17" s="100"/>
      <c r="EU17" s="100"/>
      <c r="EV17" s="100"/>
      <c r="EW17" s="100"/>
      <c r="EX17" s="100"/>
      <c r="EY17" s="105" t="s">
        <v>159</v>
      </c>
      <c r="EZ17" s="106">
        <f>IF(EZ7="-",NA(),EZ7)</f>
        <v>15.8</v>
      </c>
      <c r="FA17" s="106">
        <f t="shared" ref="FA17:FD17" si="19">IF(FA7="-",NA(),FA7)</f>
        <v>45.7</v>
      </c>
      <c r="FB17" s="106">
        <f t="shared" si="19"/>
        <v>68.599999999999994</v>
      </c>
      <c r="FC17" s="106">
        <f t="shared" si="19"/>
        <v>62.9</v>
      </c>
      <c r="FD17" s="106">
        <f t="shared" si="19"/>
        <v>68</v>
      </c>
      <c r="FE17" s="100"/>
      <c r="FF17" s="100"/>
      <c r="FG17" s="100"/>
      <c r="FH17" s="100"/>
      <c r="FI17" s="105" t="s">
        <v>160</v>
      </c>
      <c r="FJ17" s="106">
        <f>IF(FJ7="-",NA(),FJ7)</f>
        <v>3.1</v>
      </c>
      <c r="FK17" s="106">
        <f t="shared" ref="FK17:FN17" si="20">IF(FK7="-",NA(),FK7)</f>
        <v>0.5</v>
      </c>
      <c r="FL17" s="106">
        <f t="shared" si="20"/>
        <v>0</v>
      </c>
      <c r="FM17" s="106">
        <f t="shared" si="20"/>
        <v>0</v>
      </c>
      <c r="FN17" s="106">
        <f t="shared" si="20"/>
        <v>0</v>
      </c>
      <c r="FO17" s="100"/>
      <c r="FP17" s="100"/>
      <c r="FQ17" s="100"/>
      <c r="FR17" s="100"/>
      <c r="FS17" s="105" t="s">
        <v>159</v>
      </c>
      <c r="FT17" s="106">
        <f>IF(FT7="-",NA(),FT7)</f>
        <v>0</v>
      </c>
      <c r="FU17" s="106">
        <f t="shared" ref="FU17:FX17" si="21">IF(FU7="-",NA(),FU7)</f>
        <v>0</v>
      </c>
      <c r="FV17" s="106">
        <f t="shared" si="21"/>
        <v>0</v>
      </c>
      <c r="FW17" s="106">
        <f t="shared" si="21"/>
        <v>0</v>
      </c>
      <c r="FX17" s="106">
        <f t="shared" si="21"/>
        <v>0</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f>IF(GN7="-",NA(),GN7)</f>
        <v>0</v>
      </c>
      <c r="GO17" s="106">
        <f t="shared" ref="GO17:GR17" si="23">IF(GO7="-",NA(),GO7)</f>
        <v>100</v>
      </c>
      <c r="GP17" s="106">
        <f t="shared" si="23"/>
        <v>100</v>
      </c>
      <c r="GQ17" s="106">
        <f t="shared" si="23"/>
        <v>100</v>
      </c>
      <c r="GR17" s="106">
        <f t="shared" si="23"/>
        <v>100</v>
      </c>
      <c r="GS17" s="100"/>
      <c r="GT17" s="100"/>
      <c r="GU17" s="100"/>
      <c r="GV17" s="100"/>
      <c r="GW17" s="100"/>
      <c r="GX17" s="105" t="s">
        <v>159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159</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159</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159</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159</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159</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159</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0" t="s">
        <v>163</v>
      </c>
      <c r="C18" s="19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165</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164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165</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166</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165</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166</v>
      </c>
      <c r="DK18" s="106">
        <f>IF(DP7="-",NA(),DP7)</f>
        <v>14.6</v>
      </c>
      <c r="DL18" s="106">
        <f t="shared" ref="DL18:DO18" si="45">IF(DQ7="-",NA(),DQ7)</f>
        <v>17.5</v>
      </c>
      <c r="DM18" s="106">
        <f t="shared" si="45"/>
        <v>14.4</v>
      </c>
      <c r="DN18" s="106">
        <f t="shared" si="45"/>
        <v>11.8</v>
      </c>
      <c r="DO18" s="106">
        <f t="shared" si="45"/>
        <v>14.2</v>
      </c>
      <c r="DP18" s="100"/>
      <c r="DQ18" s="100"/>
      <c r="DR18" s="100"/>
      <c r="DS18" s="100"/>
      <c r="DT18" s="105" t="s">
        <v>166</v>
      </c>
      <c r="DU18" s="106">
        <f>IF(DZ7="-",NA(),DZ7)</f>
        <v>109.9</v>
      </c>
      <c r="DV18" s="106">
        <f t="shared" ref="DV18:DY18" si="46">IF(EA7="-",NA(),EA7)</f>
        <v>107.3</v>
      </c>
      <c r="DW18" s="106">
        <f t="shared" si="46"/>
        <v>104.1</v>
      </c>
      <c r="DX18" s="106">
        <f t="shared" si="46"/>
        <v>136</v>
      </c>
      <c r="DY18" s="106">
        <f t="shared" si="46"/>
        <v>133.5</v>
      </c>
      <c r="DZ18" s="100"/>
      <c r="EA18" s="100"/>
      <c r="EB18" s="100"/>
      <c r="EC18" s="100"/>
      <c r="ED18" s="105" t="s">
        <v>166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164</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166</v>
      </c>
      <c r="EZ18" s="106">
        <f>IF(OR(NOT($EZ$8),FE7="-"),NA(),FE7)</f>
        <v>56.1</v>
      </c>
      <c r="FA18" s="106">
        <f>IF(OR(NOT($EZ$8),FF7="-"),NA(),FF7)</f>
        <v>61.8</v>
      </c>
      <c r="FB18" s="106">
        <f>IF(OR(NOT($EZ$8),FG7="-"),NA(),FG7)</f>
        <v>61.6</v>
      </c>
      <c r="FC18" s="106">
        <f>IF(OR(NOT($EZ$8),FH7="-"),NA(),FH7)</f>
        <v>57.7</v>
      </c>
      <c r="FD18" s="106">
        <f>IF(OR(NOT($EZ$8),FI7="-"),NA(),FI7)</f>
        <v>57.6</v>
      </c>
      <c r="FE18" s="100"/>
      <c r="FF18" s="100"/>
      <c r="FG18" s="100"/>
      <c r="FH18" s="100"/>
      <c r="FI18" s="105" t="s">
        <v>165</v>
      </c>
      <c r="FJ18" s="106">
        <f>IF(OR(NOT($FJ$8),FO7="-"),NA(),FO7)</f>
        <v>16.7</v>
      </c>
      <c r="FK18" s="106">
        <f>IF(OR(NOT($FJ$8),FP7="-"),NA(),FP7)</f>
        <v>8.6999999999999993</v>
      </c>
      <c r="FL18" s="106">
        <f>IF(OR(NOT($FJ$8),FQ7="-"),NA(),FQ7)</f>
        <v>6.4</v>
      </c>
      <c r="FM18" s="106">
        <f>IF(OR(NOT($FJ$8),FR7="-"),NA(),FR7)</f>
        <v>5.4</v>
      </c>
      <c r="FN18" s="106">
        <f>IF(OR(NOT($FJ$8),FS7="-"),NA(),FS7)</f>
        <v>8.6999999999999993</v>
      </c>
      <c r="FO18" s="100"/>
      <c r="FP18" s="100"/>
      <c r="FQ18" s="100"/>
      <c r="FR18" s="100"/>
      <c r="FS18" s="105" t="s">
        <v>166</v>
      </c>
      <c r="FT18" s="106">
        <f>IF(OR(NOT($FT$8),FY7="-"),NA(),FY7)</f>
        <v>333.7</v>
      </c>
      <c r="FU18" s="106">
        <f>IF(OR(NOT($FT$8),FZ7="-"),NA(),FZ7)</f>
        <v>351.4</v>
      </c>
      <c r="FV18" s="106">
        <f>IF(OR(NOT($FT$8),GA7="-"),NA(),GA7)</f>
        <v>390.3</v>
      </c>
      <c r="FW18" s="106">
        <f>IF(OR(NOT($FT$8),GB7="-"),NA(),GB7)</f>
        <v>394.9</v>
      </c>
      <c r="FX18" s="106">
        <f>IF(OR(NOT($FT$8),GC7="-"),NA(),GC7)</f>
        <v>375</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f>IF(OR(NOT($GN$8),GS7="-"),NA(),GS7)</f>
        <v>58.4</v>
      </c>
      <c r="GO18" s="106">
        <f>IF(OR(NOT($GN$8),GT7="-"),NA(),GT7)</f>
        <v>80.599999999999994</v>
      </c>
      <c r="GP18" s="106">
        <f>IF(OR(NOT($GN$8),GU7="-"),NA(),GU7)</f>
        <v>85.6</v>
      </c>
      <c r="GQ18" s="106">
        <f>IF(OR(NOT($GN$8),GV7="-"),NA(),GV7)</f>
        <v>92</v>
      </c>
      <c r="GR18" s="106">
        <f>IF(OR(NOT($GN$8),GW7="-"),NA(),GW7)</f>
        <v>94.7</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166</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0" t="s">
        <v>167</v>
      </c>
      <c r="C19" s="19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146</v>
      </c>
      <c r="AY19" s="106">
        <f>$BI$7</f>
        <v>100</v>
      </c>
      <c r="AZ19" s="106">
        <f t="shared" ref="AZ19:BC19" si="49">$BI$7</f>
        <v>100</v>
      </c>
      <c r="BA19" s="106">
        <f t="shared" si="49"/>
        <v>100</v>
      </c>
      <c r="BB19" s="106">
        <f t="shared" si="49"/>
        <v>100</v>
      </c>
      <c r="BC19" s="106">
        <f t="shared" si="49"/>
        <v>100</v>
      </c>
      <c r="BD19" s="100"/>
      <c r="BE19" s="100"/>
      <c r="BF19" s="100"/>
      <c r="BG19" s="100"/>
      <c r="BH19" s="100"/>
      <c r="BI19" s="108" t="s">
        <v>146</v>
      </c>
      <c r="BJ19" s="106">
        <f>$BT$7</f>
        <v>100</v>
      </c>
      <c r="BK19" s="106">
        <f>$BT$7</f>
        <v>100</v>
      </c>
      <c r="BL19" s="106">
        <f>$BT$7</f>
        <v>100</v>
      </c>
      <c r="BM19" s="106">
        <f>$BT$7</f>
        <v>100</v>
      </c>
      <c r="BN19" s="106">
        <f>$BT$7</f>
        <v>100</v>
      </c>
      <c r="BO19" s="100"/>
      <c r="BP19" s="100"/>
      <c r="BQ19" s="100"/>
      <c r="BR19" s="100"/>
      <c r="BS19" s="100"/>
      <c r="BT19" s="108" t="s">
        <v>146</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0" t="s">
        <v>168</v>
      </c>
      <c r="C20" s="190"/>
      <c r="D20" s="100"/>
    </row>
    <row r="21" spans="1:374" x14ac:dyDescent="0.2">
      <c r="A21" s="97">
        <f t="shared" si="7"/>
        <v>7</v>
      </c>
      <c r="B21" s="190" t="s">
        <v>169</v>
      </c>
      <c r="C21" s="190"/>
      <c r="D21" s="100"/>
    </row>
    <row r="22" spans="1:374" x14ac:dyDescent="0.2">
      <c r="A22" s="97">
        <f t="shared" si="7"/>
        <v>8</v>
      </c>
      <c r="B22" s="190" t="s">
        <v>170</v>
      </c>
      <c r="C22" s="190"/>
      <c r="D22" s="100"/>
      <c r="E22" s="192" t="s">
        <v>171</v>
      </c>
      <c r="F22" s="193"/>
      <c r="G22" s="193"/>
      <c r="H22" s="193"/>
      <c r="I22" s="194"/>
    </row>
    <row r="23" spans="1:374" x14ac:dyDescent="0.2">
      <c r="A23" s="97">
        <f t="shared" si="7"/>
        <v>9</v>
      </c>
      <c r="B23" s="190" t="s">
        <v>172</v>
      </c>
      <c r="C23" s="190"/>
      <c r="D23" s="100"/>
      <c r="E23" s="195"/>
      <c r="F23" s="196"/>
      <c r="G23" s="196"/>
      <c r="H23" s="196"/>
      <c r="I23" s="197"/>
    </row>
    <row r="24" spans="1:374" x14ac:dyDescent="0.2">
      <c r="A24" s="97">
        <f t="shared" si="7"/>
        <v>10</v>
      </c>
      <c r="B24" s="190" t="s">
        <v>173</v>
      </c>
      <c r="C24" s="190"/>
      <c r="D24" s="100"/>
      <c r="E24" s="195"/>
      <c r="F24" s="196"/>
      <c r="G24" s="196"/>
      <c r="H24" s="196"/>
      <c r="I24" s="197"/>
    </row>
    <row r="25" spans="1:374" x14ac:dyDescent="0.2">
      <c r="A25" s="97">
        <f t="shared" si="7"/>
        <v>11</v>
      </c>
      <c r="B25" s="190" t="s">
        <v>174</v>
      </c>
      <c r="C25" s="190"/>
      <c r="D25" s="100"/>
      <c r="E25" s="195"/>
      <c r="F25" s="196"/>
      <c r="G25" s="196"/>
      <c r="H25" s="196"/>
      <c r="I25" s="197"/>
    </row>
    <row r="26" spans="1:374" x14ac:dyDescent="0.2">
      <c r="A26" s="97">
        <f t="shared" si="7"/>
        <v>12</v>
      </c>
      <c r="B26" s="190" t="s">
        <v>175</v>
      </c>
      <c r="C26" s="190"/>
      <c r="D26" s="100"/>
      <c r="E26" s="195"/>
      <c r="F26" s="196"/>
      <c r="G26" s="196"/>
      <c r="H26" s="196"/>
      <c r="I26" s="197"/>
    </row>
    <row r="27" spans="1:374" x14ac:dyDescent="0.2">
      <c r="A27" s="97">
        <f t="shared" si="7"/>
        <v>13</v>
      </c>
      <c r="B27" s="190" t="s">
        <v>176</v>
      </c>
      <c r="C27" s="190"/>
      <c r="D27" s="100"/>
      <c r="E27" s="195"/>
      <c r="F27" s="196"/>
      <c r="G27" s="196"/>
      <c r="H27" s="196"/>
      <c r="I27" s="197"/>
    </row>
    <row r="28" spans="1:374" x14ac:dyDescent="0.2">
      <c r="A28" s="97">
        <f t="shared" si="7"/>
        <v>14</v>
      </c>
      <c r="B28" s="190" t="s">
        <v>177</v>
      </c>
      <c r="C28" s="190"/>
      <c r="D28" s="100"/>
      <c r="E28" s="195"/>
      <c r="F28" s="196"/>
      <c r="G28" s="196"/>
      <c r="H28" s="196"/>
      <c r="I28" s="197"/>
    </row>
    <row r="29" spans="1:374" x14ac:dyDescent="0.2">
      <c r="A29" s="97">
        <f t="shared" si="7"/>
        <v>15</v>
      </c>
      <c r="B29" s="190" t="s">
        <v>178</v>
      </c>
      <c r="C29" s="190"/>
      <c r="D29" s="100"/>
      <c r="E29" s="195"/>
      <c r="F29" s="196"/>
      <c r="G29" s="196"/>
      <c r="H29" s="196"/>
      <c r="I29" s="197"/>
    </row>
    <row r="30" spans="1:374" x14ac:dyDescent="0.2">
      <c r="A30" s="97">
        <f t="shared" si="7"/>
        <v>16</v>
      </c>
      <c r="B30" s="190" t="s">
        <v>179</v>
      </c>
      <c r="C30" s="190"/>
      <c r="D30" s="100"/>
      <c r="E30" s="195"/>
      <c r="F30" s="196"/>
      <c r="G30" s="196"/>
      <c r="H30" s="196"/>
      <c r="I30" s="197"/>
    </row>
    <row r="31" spans="1:374" x14ac:dyDescent="0.2">
      <c r="A31" s="97">
        <f t="shared" si="7"/>
        <v>17</v>
      </c>
      <c r="B31" s="190" t="s">
        <v>180</v>
      </c>
      <c r="C31" s="190"/>
      <c r="D31" s="100"/>
      <c r="E31" s="195"/>
      <c r="F31" s="196"/>
      <c r="G31" s="196"/>
      <c r="H31" s="196"/>
      <c r="I31" s="197"/>
    </row>
    <row r="32" spans="1:374" x14ac:dyDescent="0.2">
      <c r="A32" s="97">
        <f t="shared" si="7"/>
        <v>18</v>
      </c>
      <c r="B32" s="190" t="s">
        <v>181</v>
      </c>
      <c r="C32" s="190"/>
      <c r="D32" s="100"/>
      <c r="E32" s="195"/>
      <c r="F32" s="196"/>
      <c r="G32" s="196"/>
      <c r="H32" s="196"/>
      <c r="I32" s="197"/>
    </row>
    <row r="33" spans="1:16" x14ac:dyDescent="0.2">
      <c r="A33" s="97">
        <f t="shared" si="7"/>
        <v>19</v>
      </c>
      <c r="B33" s="190" t="s">
        <v>182</v>
      </c>
      <c r="C33" s="190"/>
      <c r="D33" s="100"/>
      <c r="E33" s="195"/>
      <c r="F33" s="196"/>
      <c r="G33" s="196"/>
      <c r="H33" s="196"/>
      <c r="I33" s="197"/>
    </row>
    <row r="34" spans="1:16" x14ac:dyDescent="0.2">
      <c r="A34" s="97">
        <f t="shared" si="7"/>
        <v>20</v>
      </c>
      <c r="B34" s="190" t="s">
        <v>183</v>
      </c>
      <c r="C34" s="190"/>
      <c r="D34" s="100"/>
      <c r="E34" s="195"/>
      <c r="F34" s="196"/>
      <c r="G34" s="196"/>
      <c r="H34" s="196"/>
      <c r="I34" s="197"/>
    </row>
    <row r="35" spans="1:16" ht="25.5" customHeight="1" x14ac:dyDescent="0.2">
      <c r="E35" s="198"/>
      <c r="F35" s="199"/>
      <c r="G35" s="199"/>
      <c r="H35" s="199"/>
      <c r="I35" s="200"/>
    </row>
    <row r="36" spans="1:16" x14ac:dyDescent="0.2">
      <c r="A36" t="s">
        <v>184</v>
      </c>
      <c r="B36" t="s">
        <v>185</v>
      </c>
    </row>
    <row r="37" spans="1:16" x14ac:dyDescent="0.2">
      <c r="A37" t="s">
        <v>186</v>
      </c>
      <c r="B37" t="s">
        <v>187</v>
      </c>
      <c r="L37" s="192" t="s">
        <v>171</v>
      </c>
      <c r="M37" s="193"/>
      <c r="N37" s="193"/>
      <c r="O37" s="193"/>
      <c r="P37" s="194"/>
    </row>
    <row r="38" spans="1:16" x14ac:dyDescent="0.2">
      <c r="A38" t="s">
        <v>188</v>
      </c>
      <c r="B38" t="s">
        <v>189</v>
      </c>
      <c r="L38" s="195"/>
      <c r="M38" s="196"/>
      <c r="N38" s="196"/>
      <c r="O38" s="196"/>
      <c r="P38" s="197"/>
    </row>
    <row r="39" spans="1:16" x14ac:dyDescent="0.2">
      <c r="A39" t="s">
        <v>190</v>
      </c>
      <c r="B39" t="s">
        <v>191</v>
      </c>
      <c r="L39" s="195"/>
      <c r="M39" s="196"/>
      <c r="N39" s="196"/>
      <c r="O39" s="196"/>
      <c r="P39" s="197"/>
    </row>
    <row r="40" spans="1:16" x14ac:dyDescent="0.2">
      <c r="A40" t="s">
        <v>192</v>
      </c>
      <c r="B40" t="s">
        <v>193</v>
      </c>
      <c r="L40" s="195"/>
      <c r="M40" s="196"/>
      <c r="N40" s="196"/>
      <c r="O40" s="196"/>
      <c r="P40" s="197"/>
    </row>
    <row r="41" spans="1:16" x14ac:dyDescent="0.2">
      <c r="A41" t="s">
        <v>194</v>
      </c>
      <c r="B41" t="s">
        <v>195</v>
      </c>
      <c r="L41" s="195"/>
      <c r="M41" s="196"/>
      <c r="N41" s="196"/>
      <c r="O41" s="196"/>
      <c r="P41" s="197"/>
    </row>
    <row r="42" spans="1:16" x14ac:dyDescent="0.2">
      <c r="A42" t="s">
        <v>196</v>
      </c>
      <c r="B42" t="s">
        <v>197</v>
      </c>
      <c r="L42" s="195"/>
      <c r="M42" s="196"/>
      <c r="N42" s="196"/>
      <c r="O42" s="196"/>
      <c r="P42" s="197"/>
    </row>
    <row r="43" spans="1:16" x14ac:dyDescent="0.2">
      <c r="A43" t="s">
        <v>198</v>
      </c>
      <c r="B43" t="s">
        <v>199</v>
      </c>
      <c r="L43" s="195"/>
      <c r="M43" s="196"/>
      <c r="N43" s="196"/>
      <c r="O43" s="196"/>
      <c r="P43" s="197"/>
    </row>
    <row r="44" spans="1:16" x14ac:dyDescent="0.2">
      <c r="A44" t="s">
        <v>200</v>
      </c>
      <c r="B44" t="s">
        <v>201</v>
      </c>
      <c r="L44" s="195"/>
      <c r="M44" s="196"/>
      <c r="N44" s="196"/>
      <c r="O44" s="196"/>
      <c r="P44" s="197"/>
    </row>
    <row r="45" spans="1:16" x14ac:dyDescent="0.2">
      <c r="A45" t="s">
        <v>202</v>
      </c>
      <c r="B45" t="s">
        <v>203</v>
      </c>
      <c r="L45" s="195"/>
      <c r="M45" s="196"/>
      <c r="N45" s="196"/>
      <c r="O45" s="196"/>
      <c r="P45" s="197"/>
    </row>
    <row r="46" spans="1:16" x14ac:dyDescent="0.2">
      <c r="A46" t="s">
        <v>204</v>
      </c>
      <c r="B46" t="s">
        <v>205</v>
      </c>
      <c r="L46" s="195"/>
      <c r="M46" s="196"/>
      <c r="N46" s="196"/>
      <c r="O46" s="196"/>
      <c r="P46" s="197"/>
    </row>
    <row r="47" spans="1:16" x14ac:dyDescent="0.2">
      <c r="A47" t="s">
        <v>206</v>
      </c>
      <c r="B47" t="s">
        <v>207</v>
      </c>
      <c r="L47" s="195"/>
      <c r="M47" s="196"/>
      <c r="N47" s="196"/>
      <c r="O47" s="196"/>
      <c r="P47" s="197"/>
    </row>
    <row r="48" spans="1:16" x14ac:dyDescent="0.2">
      <c r="A48" t="s">
        <v>208</v>
      </c>
      <c r="B48" t="s">
        <v>209</v>
      </c>
      <c r="L48" s="195"/>
      <c r="M48" s="196"/>
      <c r="N48" s="196"/>
      <c r="O48" s="196"/>
      <c r="P48" s="197"/>
    </row>
    <row r="49" spans="1:16" x14ac:dyDescent="0.2">
      <c r="A49" t="s">
        <v>210</v>
      </c>
      <c r="B49" t="s">
        <v>211</v>
      </c>
      <c r="L49" s="195"/>
      <c r="M49" s="196"/>
      <c r="N49" s="196"/>
      <c r="O49" s="196"/>
      <c r="P49" s="197"/>
    </row>
    <row r="50" spans="1:16" ht="26.25" customHeight="1" x14ac:dyDescent="0.2">
      <c r="A50" t="s">
        <v>212</v>
      </c>
      <c r="B50" t="s">
        <v>213</v>
      </c>
      <c r="L50" s="198"/>
      <c r="M50" s="199"/>
      <c r="N50" s="199"/>
      <c r="O50" s="199"/>
      <c r="P50" s="200"/>
    </row>
    <row r="51" spans="1:16" x14ac:dyDescent="0.2">
      <c r="A51" t="s">
        <v>214</v>
      </c>
      <c r="B51" t="s">
        <v>215</v>
      </c>
    </row>
    <row r="52" spans="1:16" x14ac:dyDescent="0.2">
      <c r="A52" t="s">
        <v>216</v>
      </c>
      <c r="B52" t="s">
        <v>217</v>
      </c>
    </row>
    <row r="53" spans="1:16" x14ac:dyDescent="0.2">
      <c r="A53" t="s">
        <v>218</v>
      </c>
      <c r="B53" t="s">
        <v>219</v>
      </c>
    </row>
    <row r="54" spans="1:16" x14ac:dyDescent="0.2">
      <c r="A54" t="s">
        <v>220</v>
      </c>
      <c r="B54" t="s">
        <v>221</v>
      </c>
    </row>
    <row r="55" spans="1:16" x14ac:dyDescent="0.2">
      <c r="A55" t="s">
        <v>222</v>
      </c>
      <c r="B55" t="s">
        <v>223</v>
      </c>
    </row>
    <row r="56" spans="1:16" x14ac:dyDescent="0.2">
      <c r="A56" t="s">
        <v>224</v>
      </c>
      <c r="B56" t="s">
        <v>225</v>
      </c>
    </row>
    <row r="57" spans="1:16" x14ac:dyDescent="0.2">
      <c r="A57" t="s">
        <v>226</v>
      </c>
      <c r="B57" t="s">
        <v>227</v>
      </c>
    </row>
    <row r="58" spans="1:16" x14ac:dyDescent="0.2">
      <c r="A58" t="s">
        <v>228</v>
      </c>
      <c r="B58" t="s">
        <v>229</v>
      </c>
    </row>
    <row r="59" spans="1:16" x14ac:dyDescent="0.2">
      <c r="A59" t="s">
        <v>230</v>
      </c>
      <c r="B59" t="s">
        <v>231</v>
      </c>
    </row>
    <row r="60" spans="1:16" x14ac:dyDescent="0.2">
      <c r="A60" t="s">
        <v>232</v>
      </c>
      <c r="B60" t="s">
        <v>233</v>
      </c>
    </row>
    <row r="61" spans="1:16" x14ac:dyDescent="0.2">
      <c r="A61" t="s">
        <v>234</v>
      </c>
      <c r="B61" t="s">
        <v>235</v>
      </c>
    </row>
    <row r="62" spans="1:16" x14ac:dyDescent="0.2">
      <c r="A62" t="s">
        <v>236</v>
      </c>
      <c r="B62" t="s">
        <v>237</v>
      </c>
    </row>
    <row r="63" spans="1:16" x14ac:dyDescent="0.2">
      <c r="A63" t="s">
        <v>238</v>
      </c>
      <c r="B63" t="s">
        <v>239</v>
      </c>
    </row>
    <row r="64" spans="1:16" x14ac:dyDescent="0.2">
      <c r="A64" t="s">
        <v>240</v>
      </c>
      <c r="B64" t="s">
        <v>241</v>
      </c>
    </row>
    <row r="65" spans="1:2" x14ac:dyDescent="0.2">
      <c r="A65" t="s">
        <v>242</v>
      </c>
      <c r="B65" t="s">
        <v>243</v>
      </c>
    </row>
    <row r="66" spans="1:2" x14ac:dyDescent="0.2">
      <c r="A66" t="s">
        <v>244</v>
      </c>
      <c r="B66" t="s">
        <v>245</v>
      </c>
    </row>
    <row r="67" spans="1:2" x14ac:dyDescent="0.2">
      <c r="A67" t="s">
        <v>246</v>
      </c>
      <c r="B67" t="s">
        <v>245</v>
      </c>
    </row>
    <row r="68" spans="1:2" x14ac:dyDescent="0.2">
      <c r="A68" t="s">
        <v>247</v>
      </c>
      <c r="B68" t="s">
        <v>245</v>
      </c>
    </row>
    <row r="69" spans="1:2" x14ac:dyDescent="0.2">
      <c r="A69" t="s">
        <v>248</v>
      </c>
      <c r="B69" t="s">
        <v>245</v>
      </c>
    </row>
    <row r="70" spans="1:2" x14ac:dyDescent="0.2">
      <c r="A70" t="s">
        <v>249</v>
      </c>
      <c r="B70" t="s">
        <v>245</v>
      </c>
    </row>
    <row r="71" spans="1:2" x14ac:dyDescent="0.2">
      <c r="A71" t="s">
        <v>250</v>
      </c>
      <c r="B71" t="s">
        <v>245</v>
      </c>
    </row>
    <row r="72" spans="1:2" x14ac:dyDescent="0.2">
      <c r="A72" t="s">
        <v>251</v>
      </c>
      <c r="B72" t="s">
        <v>245</v>
      </c>
    </row>
    <row r="73" spans="1:2" x14ac:dyDescent="0.2">
      <c r="A73" t="s">
        <v>252</v>
      </c>
      <c r="B73" t="s">
        <v>245</v>
      </c>
    </row>
    <row r="74" spans="1:2" x14ac:dyDescent="0.2">
      <c r="A74" t="s">
        <v>253</v>
      </c>
      <c r="B74" t="s">
        <v>245</v>
      </c>
    </row>
    <row r="75" spans="1:2" x14ac:dyDescent="0.2">
      <c r="A75" t="s">
        <v>254</v>
      </c>
      <c r="B75" t="s">
        <v>245</v>
      </c>
    </row>
    <row r="76" spans="1:2" x14ac:dyDescent="0.2">
      <c r="A76" t="s">
        <v>255</v>
      </c>
      <c r="B76" t="s">
        <v>245</v>
      </c>
    </row>
    <row r="77" spans="1:2" x14ac:dyDescent="0.2">
      <c r="A77" t="s">
        <v>256</v>
      </c>
      <c r="B77" t="s">
        <v>245</v>
      </c>
    </row>
    <row r="78" spans="1:2" x14ac:dyDescent="0.2">
      <c r="A78" t="s">
        <v>257</v>
      </c>
      <c r="B78" t="s">
        <v>245</v>
      </c>
    </row>
    <row r="79" spans="1:2" x14ac:dyDescent="0.2">
      <c r="A79" t="s">
        <v>258</v>
      </c>
      <c r="B79" t="s">
        <v>245</v>
      </c>
    </row>
    <row r="80" spans="1:2" x14ac:dyDescent="0.2">
      <c r="A80" t="s">
        <v>259</v>
      </c>
      <c r="B80" t="s">
        <v>245</v>
      </c>
    </row>
    <row r="81" spans="1:2" x14ac:dyDescent="0.2">
      <c r="A81" t="s">
        <v>260</v>
      </c>
      <c r="B81" t="s">
        <v>245</v>
      </c>
    </row>
    <row r="82" spans="1:2" x14ac:dyDescent="0.2">
      <c r="A82" t="s">
        <v>261</v>
      </c>
      <c r="B82" t="s">
        <v>245</v>
      </c>
    </row>
    <row r="83" spans="1:2" x14ac:dyDescent="0.2">
      <c r="A83" t="s">
        <v>262</v>
      </c>
      <c r="B83" t="s">
        <v>245</v>
      </c>
    </row>
    <row r="84" spans="1:2" x14ac:dyDescent="0.2">
      <c r="A84" t="s">
        <v>263</v>
      </c>
      <c r="B84" t="s">
        <v>245</v>
      </c>
    </row>
    <row r="85" spans="1:2" x14ac:dyDescent="0.2">
      <c r="A85" t="s">
        <v>264</v>
      </c>
      <c r="B85" t="s">
        <v>245</v>
      </c>
    </row>
    <row r="86" spans="1:2" x14ac:dyDescent="0.2">
      <c r="A86" t="s">
        <v>265</v>
      </c>
      <c r="B86" t="s">
        <v>266</v>
      </c>
    </row>
    <row r="87" spans="1:2" x14ac:dyDescent="0.2">
      <c r="A87" t="s">
        <v>267</v>
      </c>
      <c r="B87" t="s">
        <v>266</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2020-02-27T23:49:10Z</cp:lastPrinted>
  <dcterms:created xsi:type="dcterms:W3CDTF">2019-12-05T07:50:08Z</dcterms:created>
  <dcterms:modified xsi:type="dcterms:W3CDTF">2020-03-04T02:16:45Z</dcterms:modified>
  <cp:category/>
</cp:coreProperties>
</file>