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s1221n\Desktop\"/>
    </mc:Choice>
  </mc:AlternateContent>
  <xr:revisionPtr revIDLastSave="0" documentId="13_ncr:1_{489CF5FA-8EE8-4A5D-BEB6-6AD809AD7A5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W43" i="10"/>
  <c r="BE43" i="10"/>
  <c r="AM43" i="10"/>
  <c r="U43" i="10"/>
  <c r="E43" i="10"/>
  <c r="C43" i="10"/>
  <c r="DG42" i="10"/>
  <c r="CQ42" i="10"/>
  <c r="BY42" i="10"/>
  <c r="BW42" i="10"/>
  <c r="BE42" i="10"/>
  <c r="AM42" i="10"/>
  <c r="U42" i="10"/>
  <c r="E42" i="10"/>
  <c r="C42" i="10" s="1"/>
  <c r="DG41" i="10"/>
  <c r="CQ41" i="10"/>
  <c r="BY41" i="10"/>
  <c r="BW41" i="10"/>
  <c r="BE41" i="10"/>
  <c r="AM41" i="10"/>
  <c r="U41" i="10"/>
  <c r="E41" i="10"/>
  <c r="C41" i="10" s="1"/>
  <c r="DG40" i="10"/>
  <c r="CQ40" i="10"/>
  <c r="BY40" i="10"/>
  <c r="BW40" i="10"/>
  <c r="BE40" i="10"/>
  <c r="AM40" i="10"/>
  <c r="U40" i="10"/>
  <c r="E40" i="10"/>
  <c r="C40" i="10" s="1"/>
  <c r="DG39" i="10"/>
  <c r="CQ39" i="10"/>
  <c r="BY39" i="10"/>
  <c r="BE39" i="10"/>
  <c r="AM39" i="10"/>
  <c r="U39" i="10"/>
  <c r="E39" i="10"/>
  <c r="DG38" i="10"/>
  <c r="CQ38" i="10"/>
  <c r="BY38" i="10"/>
  <c r="BE38" i="10"/>
  <c r="AO38" i="10"/>
  <c r="U38" i="10"/>
  <c r="E38" i="10"/>
  <c r="DG37" i="10"/>
  <c r="CQ37" i="10"/>
  <c r="BY37" i="10"/>
  <c r="BE37" i="10"/>
  <c r="AO37" i="10"/>
  <c r="U37" i="10"/>
  <c r="E37" i="10"/>
  <c r="DG36" i="10"/>
  <c r="CQ36" i="10"/>
  <c r="BY36" i="10"/>
  <c r="BG36" i="10"/>
  <c r="AO36" i="10"/>
  <c r="W36" i="10"/>
  <c r="E36" i="10"/>
  <c r="DG35" i="10"/>
  <c r="CQ35" i="10"/>
  <c r="BY35" i="10"/>
  <c r="BG35" i="10"/>
  <c r="AO35" i="10"/>
  <c r="W35" i="10"/>
  <c r="E35" i="10"/>
  <c r="C35" i="10" s="1"/>
  <c r="DG34" i="10"/>
  <c r="CQ34" i="10"/>
  <c r="BY34" i="10"/>
  <c r="BG34" i="10"/>
  <c r="AO34" i="10"/>
  <c r="W34" i="10"/>
  <c r="E34" i="10"/>
  <c r="C34" i="10"/>
  <c r="C36" i="10" l="1"/>
  <c r="C37" i="10" l="1"/>
  <c r="C38" i="10" l="1"/>
  <c r="C39" i="10" l="1"/>
  <c r="U34" i="10" l="1"/>
  <c r="U35" i="10" l="1"/>
  <c r="U36" i="10" s="1"/>
  <c r="AM34" i="10" l="1"/>
  <c r="AM35" i="10" l="1"/>
  <c r="AM36" i="10" s="1"/>
  <c r="AM37" i="10" s="1"/>
  <c r="AM38" i="10" s="1"/>
  <c r="BE34" i="10"/>
  <c r="BE35" i="10" s="1"/>
  <c r="BE36"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<sst xmlns="http://schemas.openxmlformats.org/spreadsheetml/2006/main" count="1153" uniqueCount="574">
  <si>
    <t>公債費及び公債費に準ずる費用の分析</t>
    <rPh sb="0" eb="3">
      <t>コウサイヒ</t>
    </rPh>
    <rPh sb="3" eb="4">
      <t>オヨ</t>
    </rPh>
    <rPh sb="5" eb="8">
      <t>コウサイヒ</t>
    </rPh>
    <rPh sb="9" eb="10">
      <t>ジュン</t>
    </rPh>
    <rPh sb="12" eb="14">
      <t>ヒヨウ</t>
    </rPh>
    <rPh sb="15" eb="17">
      <t>ブンセキ</t>
    </rPh>
    <phoneticPr fontId="6"/>
  </si>
  <si>
    <t>一部事務組合等</t>
    <rPh sb="0" eb="2">
      <t>イチブ</t>
    </rPh>
    <rPh sb="2" eb="4">
      <t>ジム</t>
    </rPh>
    <rPh sb="4" eb="6">
      <t>クミアイ</t>
    </rPh>
    <rPh sb="6" eb="7">
      <t>トウ</t>
    </rPh>
    <phoneticPr fontId="6"/>
  </si>
  <si>
    <t>※1 令和2年度中に市町村合併した団体で、合併前の団体ごとの決算に基づく実質公債費比率を算出していない団体については、グラフを表記しない。</t>
    <rPh sb="3" eb="5">
      <t>レイワ</t>
    </rPh>
    <phoneticPr fontId="6"/>
  </si>
  <si>
    <t>※2　減債基金
　　積立状況等</t>
    <rPh sb="3" eb="5">
      <t>ゲンサイ</t>
    </rPh>
    <rPh sb="5" eb="7">
      <t>キキン</t>
    </rPh>
    <rPh sb="10" eb="12">
      <t>ツミタテ</t>
    </rPh>
    <rPh sb="12" eb="14">
      <t>ジョウキョウ</t>
    </rPh>
    <rPh sb="14" eb="15">
      <t>トウ</t>
    </rPh>
    <phoneticPr fontId="6"/>
  </si>
  <si>
    <t>歳出総額</t>
  </si>
  <si>
    <t>組合等が起こした地方債の元利償還金に対する負担金等</t>
  </si>
  <si>
    <t>当該団体からの債務保証に係る債務残高</t>
    <rPh sb="9" eb="11">
      <t>ホショウ</t>
    </rPh>
    <phoneticPr fontId="6"/>
  </si>
  <si>
    <t>（参考）</t>
    <rPh sb="1" eb="3">
      <t>サンコウ</t>
    </rPh>
    <phoneticPr fontId="6"/>
  </si>
  <si>
    <t>充当可能財源等</t>
    <rPh sb="0" eb="2">
      <t>ジュウトウ</t>
    </rPh>
    <rPh sb="2" eb="4">
      <t>カノウ</t>
    </rPh>
    <rPh sb="4" eb="6">
      <t>ザイゲン</t>
    </rPh>
    <rPh sb="6" eb="7">
      <t>トウ</t>
    </rPh>
    <phoneticPr fontId="6"/>
  </si>
  <si>
    <t>一時借入金の利子</t>
    <rPh sb="0" eb="2">
      <t>イチジ</t>
    </rPh>
    <rPh sb="2" eb="5">
      <t>カリイレキン</t>
    </rPh>
    <rPh sb="6" eb="8">
      <t>リシ</t>
    </rPh>
    <phoneticPr fontId="34"/>
  </si>
  <si>
    <t>臨時職員</t>
    <rPh sb="0" eb="2">
      <t>リンジ</t>
    </rPh>
    <rPh sb="2" eb="4">
      <t>ショクイン</t>
    </rPh>
    <phoneticPr fontId="6"/>
  </si>
  <si>
    <t>　特別交付税</t>
  </si>
  <si>
    <t>標準財政規模比（％）</t>
  </si>
  <si>
    <t>第2次</t>
    <rPh sb="0" eb="1">
      <t>ダイ</t>
    </rPh>
    <rPh sb="2" eb="3">
      <t>ジ</t>
    </rPh>
    <phoneticPr fontId="6"/>
  </si>
  <si>
    <t>対比（差引）</t>
    <rPh sb="0" eb="2">
      <t>タイヒ</t>
    </rPh>
    <rPh sb="3" eb="5">
      <t>サシヒキ</t>
    </rPh>
    <phoneticPr fontId="6"/>
  </si>
  <si>
    <t>収益事業収入</t>
  </si>
  <si>
    <t>財政調整基金残高</t>
    <rPh sb="0" eb="2">
      <t>ザイセイ</t>
    </rPh>
    <rPh sb="2" eb="4">
      <t>チョウセイ</t>
    </rPh>
    <rPh sb="4" eb="6">
      <t>キキン</t>
    </rPh>
    <rPh sb="6" eb="8">
      <t>ザンダカ</t>
    </rPh>
    <phoneticPr fontId="6"/>
  </si>
  <si>
    <t>当該団体
からの
補助金</t>
  </si>
  <si>
    <t>内訳</t>
    <rPh sb="0" eb="2">
      <t>ウチワケ</t>
    </rPh>
    <phoneticPr fontId="6"/>
  </si>
  <si>
    <t>一般会計</t>
  </si>
  <si>
    <t>自動車税環境性能割交付金</t>
  </si>
  <si>
    <t>公営企業債の元利償還金に対する繰入金</t>
  </si>
  <si>
    <t>実質公債費比率（分子）の構造</t>
  </si>
  <si>
    <t>総務費</t>
  </si>
  <si>
    <t>実質収支額</t>
    <rPh sb="0" eb="2">
      <t>ジッシツ</t>
    </rPh>
    <rPh sb="2" eb="4">
      <t>シュウシ</t>
    </rPh>
    <rPh sb="4" eb="5">
      <t>ガク</t>
    </rPh>
    <phoneticPr fontId="6"/>
  </si>
  <si>
    <t>使用料</t>
  </si>
  <si>
    <t>実質単年度収支</t>
    <rPh sb="0" eb="2">
      <t>ジッシツ</t>
    </rPh>
    <rPh sb="2" eb="5">
      <t>タンネンド</t>
    </rPh>
    <rPh sb="5" eb="7">
      <t>シュウシ</t>
    </rPh>
    <phoneticPr fontId="6"/>
  </si>
  <si>
    <t>(Ｂ)</t>
  </si>
  <si>
    <t>増減率  (％)</t>
    <rPh sb="0" eb="2">
      <t>ゾウゲン</t>
    </rPh>
    <rPh sb="2" eb="3">
      <t>リツ</t>
    </rPh>
    <phoneticPr fontId="6"/>
  </si>
  <si>
    <t>区分</t>
    <rPh sb="0" eb="2">
      <t>クブン</t>
    </rPh>
    <phoneticPr fontId="6"/>
  </si>
  <si>
    <t>徴収率
(％)</t>
    <rPh sb="0" eb="2">
      <t>チョウシュウ</t>
    </rPh>
    <rPh sb="2" eb="3">
      <t>リツ</t>
    </rPh>
    <phoneticPr fontId="6"/>
  </si>
  <si>
    <t>地方消費税交付金</t>
  </si>
  <si>
    <t>　いずれの指標も過去の大型プロジェクトに係る市債の償還が影響し、類似団体内平均値よりも高い状況である。
　令和元年度においては、将来負担比率は、市全体として地方債の償還を進めたことにより公営企業債等繰入見込額及び地方債現在高が減少したことで、平成３０年度に比べ７．６ポイント減少し、実質公債費比率は、元利償還金が減少したことなどにより、平成３０年度に比べ０．８ポイント減少した。
　今後も引き続き元金ベースのプライマリーバランスの黒字化を堅持し、一層の財政健全化に取り組んでいく必要がある。</t>
  </si>
  <si>
    <t>（百万円）</t>
  </si>
  <si>
    <t>将来負担額(A)</t>
  </si>
  <si>
    <t>会計</t>
    <rPh sb="0" eb="2">
      <t>カイケイ</t>
    </rPh>
    <phoneticPr fontId="6"/>
  </si>
  <si>
    <t>一般会計等に係る地方債の現在高</t>
  </si>
  <si>
    <t>年度</t>
    <rPh sb="0" eb="2">
      <t>ネンド</t>
    </rPh>
    <phoneticPr fontId="6"/>
  </si>
  <si>
    <t>　積立金</t>
  </si>
  <si>
    <t>歳出合計</t>
  </si>
  <si>
    <t>法適用企業</t>
  </si>
  <si>
    <t>公立大学財政運営基金</t>
    <rPh sb="0" eb="2">
      <t>コウリツ</t>
    </rPh>
    <rPh sb="2" eb="4">
      <t>ダイガク</t>
    </rPh>
    <rPh sb="4" eb="6">
      <t>ザイセイ</t>
    </rPh>
    <rPh sb="6" eb="8">
      <t>ウンエイ</t>
    </rPh>
    <rPh sb="8" eb="10">
      <t>キキン</t>
    </rPh>
    <phoneticPr fontId="35"/>
  </si>
  <si>
    <t>他会計等
からの
繰入金</t>
    <rPh sb="9" eb="11">
      <t>クリイレ</t>
    </rPh>
    <rPh sb="11" eb="12">
      <t>キン</t>
    </rPh>
    <phoneticPr fontId="34"/>
  </si>
  <si>
    <t>　補助費等</t>
    <rPh sb="1" eb="3">
      <t>ホジョ</t>
    </rPh>
    <rPh sb="3" eb="4">
      <t>ヒ</t>
    </rPh>
    <rPh sb="4" eb="5">
      <t>トウ</t>
    </rPh>
    <phoneticPr fontId="6"/>
  </si>
  <si>
    <t>※令和2年度中に市町村合併した団体で、合併前の団体ごとの決算に基づく連結実質赤字比率を算出していない団体については、グラフを表記しない。</t>
    <rPh sb="1" eb="3">
      <t>レイワ</t>
    </rPh>
    <phoneticPr fontId="6"/>
  </si>
  <si>
    <t>会計名</t>
    <rPh sb="0" eb="2">
      <t>カイケイ</t>
    </rPh>
    <rPh sb="2" eb="3">
      <t>メイ</t>
    </rPh>
    <phoneticPr fontId="34"/>
  </si>
  <si>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</si>
  <si>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</si>
  <si>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</si>
  <si>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算入公債費等</t>
  </si>
  <si>
    <t>地方債
現在高</t>
  </si>
  <si>
    <t>構成比</t>
    <rPh sb="0" eb="3">
      <t>コウセイヒ</t>
    </rPh>
    <phoneticPr fontId="6"/>
  </si>
  <si>
    <t>人口</t>
    <rPh sb="0" eb="2">
      <t>ジンコウ</t>
    </rPh>
    <phoneticPr fontId="6"/>
  </si>
  <si>
    <t>(1) 普通会計の状況（市町村）</t>
    <rPh sb="4" eb="6">
      <t>フツウ</t>
    </rPh>
    <rPh sb="6" eb="8">
      <t>カイケイ</t>
    </rPh>
    <rPh sb="9" eb="11">
      <t>ジョウキョウ</t>
    </rPh>
    <rPh sb="12" eb="15">
      <t>シチョウソン</t>
    </rPh>
    <phoneticPr fontId="6"/>
  </si>
  <si>
    <t>敬老ふれあい基金</t>
    <rPh sb="0" eb="2">
      <t>ケイロウ</t>
    </rPh>
    <rPh sb="6" eb="8">
      <t>キキン</t>
    </rPh>
    <phoneticPr fontId="35"/>
  </si>
  <si>
    <t>手数料</t>
  </si>
  <si>
    <t>（百万円）</t>
    <rPh sb="1" eb="2">
      <t>ヒャク</t>
    </rPh>
    <rPh sb="2" eb="4">
      <t>マンエン</t>
    </rPh>
    <phoneticPr fontId="6"/>
  </si>
  <si>
    <t>実質収支比率等に係る経年分析</t>
  </si>
  <si>
    <t>将来負担比率の分子</t>
  </si>
  <si>
    <t>一部事務組合等の起こした地方債に充てたと認められる
補助金又は負担金</t>
  </si>
  <si>
    <t>増減率(%)(B)</t>
    <rPh sb="0" eb="3">
      <t>ゾウゲンリツ</t>
    </rPh>
    <phoneticPr fontId="6"/>
  </si>
  <si>
    <t>減債基金積立不足算定額</t>
  </si>
  <si>
    <t xml:space="preserve"> </t>
  </si>
  <si>
    <t>市区町村長</t>
    <rPh sb="0" eb="2">
      <t>シク</t>
    </rPh>
    <rPh sb="2" eb="4">
      <t>チョウソン</t>
    </rPh>
    <rPh sb="4" eb="5">
      <t>チョウ</t>
    </rPh>
    <phoneticPr fontId="6"/>
  </si>
  <si>
    <t>法非適用企業</t>
  </si>
  <si>
    <t>元利償還金</t>
  </si>
  <si>
    <t>減債基金積立不足算定額</t>
    <rPh sb="0" eb="2">
      <t>ゲンサイ</t>
    </rPh>
    <rPh sb="2" eb="4">
      <t>キキン</t>
    </rPh>
    <rPh sb="4" eb="6">
      <t>ツミタテ</t>
    </rPh>
    <rPh sb="6" eb="8">
      <t>ブソク</t>
    </rPh>
    <rPh sb="8" eb="10">
      <t>サンテイ</t>
    </rPh>
    <rPh sb="10" eb="11">
      <t>ガク</t>
    </rPh>
    <phoneticPr fontId="6"/>
  </si>
  <si>
    <t>基金残高に係る経年分析</t>
  </si>
  <si>
    <t>分子の構造</t>
    <rPh sb="0" eb="2">
      <t>ブンシ</t>
    </rPh>
    <rPh sb="3" eb="5">
      <t>コウゾウ</t>
    </rPh>
    <phoneticPr fontId="6"/>
  </si>
  <si>
    <t>株式等譲渡所得割交付金</t>
    <rPh sb="0" eb="2">
      <t>カブシキ</t>
    </rPh>
    <rPh sb="2" eb="3">
      <t>トウ</t>
    </rPh>
    <rPh sb="3" eb="5">
      <t>ジョウト</t>
    </rPh>
    <rPh sb="5" eb="7">
      <t>ショトク</t>
    </rPh>
    <rPh sb="7" eb="8">
      <t>ワリ</t>
    </rPh>
    <rPh sb="8" eb="11">
      <t>コウフキン</t>
    </rPh>
    <phoneticPr fontId="36"/>
  </si>
  <si>
    <t>労働費</t>
  </si>
  <si>
    <t>元利償還金等(A)</t>
  </si>
  <si>
    <t>介護保険特別会計</t>
  </si>
  <si>
    <t>実質公債費比率
（(Ａ)－((Ｂ)＋(Ｄ))）／（(Ｃ)－(Ｄ)）×１００</t>
    <rPh sb="0" eb="2">
      <t>ジッシツ</t>
    </rPh>
    <rPh sb="2" eb="4">
      <t>コウサイ</t>
    </rPh>
    <rPh sb="4" eb="5">
      <t>ヒ</t>
    </rPh>
    <rPh sb="5" eb="7">
      <t>ヒリツ</t>
    </rPh>
    <phoneticPr fontId="6"/>
  </si>
  <si>
    <r>
      <t>産業構造</t>
    </r>
    <r>
      <rPr>
        <sz val="9"/>
        <color indexed="8"/>
        <rFont val="ＭＳ ゴシック"/>
        <family val="3"/>
        <charset val="128"/>
      </rPr>
      <t xml:space="preserve"> (※5)</t>
    </r>
    <rPh sb="0" eb="2">
      <t>サンギョウ</t>
    </rPh>
    <rPh sb="2" eb="4">
      <t>コウゾウ</t>
    </rPh>
    <phoneticPr fontId="6"/>
  </si>
  <si>
    <t>当該団体
からの
出資金</t>
  </si>
  <si>
    <t>公園墓地特別会計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</si>
  <si>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</si>
  <si>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債務負担行為額（支出予定額）</t>
    <rPh sb="0" eb="2">
      <t>サイム</t>
    </rPh>
    <rPh sb="2" eb="4">
      <t>フタン</t>
    </rPh>
    <rPh sb="4" eb="6">
      <t>コウイ</t>
    </rPh>
    <rPh sb="6" eb="7">
      <t>ガク</t>
    </rPh>
    <rPh sb="8" eb="10">
      <t>シシュツ</t>
    </rPh>
    <rPh sb="10" eb="12">
      <t>ヨテイ</t>
    </rPh>
    <rPh sb="12" eb="13">
      <t>ガク</t>
    </rPh>
    <phoneticPr fontId="6"/>
  </si>
  <si>
    <t>減債基金積立不足算定額※2</t>
  </si>
  <si>
    <t>財産収入</t>
  </si>
  <si>
    <t>※令和2年度中に市町村合併した団体で、合併前の団体ごとの決算に基づく実質公債費比率を算出していない団体については、グラフを表記しない。</t>
    <rPh sb="1" eb="3">
      <t>レイワ</t>
    </rPh>
    <phoneticPr fontId="6"/>
  </si>
  <si>
    <t>※令和2年度中に市町村合併した団体で、合併前の団体ごとの決算に基づく将来負担比率を算出していない団体については、グラフを表記しない。</t>
    <rPh sb="1" eb="3">
      <t>レイワ</t>
    </rPh>
    <phoneticPr fontId="6"/>
  </si>
  <si>
    <t>実質赤字額</t>
    <rPh sb="0" eb="2">
      <t>ジッシツ</t>
    </rPh>
    <rPh sb="2" eb="5">
      <t>アカジガク</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</si>
  <si>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</si>
  <si>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健全化判断比率</t>
  </si>
  <si>
    <t>　公債費</t>
  </si>
  <si>
    <t>都道府県支出金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</si>
  <si>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</si>
  <si>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</si>
  <si>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公債管理特別会計</t>
  </si>
  <si>
    <t>繰入金</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</si>
  <si>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</si>
  <si>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</si>
  <si>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6"/>
  </si>
  <si>
    <t>　実質公債費比率</t>
    <rPh sb="1" eb="3">
      <t>ジッシツ</t>
    </rPh>
    <rPh sb="3" eb="6">
      <t>コウサイヒ</t>
    </rPh>
    <rPh sb="6" eb="8">
      <t>ヒリツ</t>
    </rPh>
    <phoneticPr fontId="6"/>
  </si>
  <si>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</si>
  <si>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6"/>
  </si>
  <si>
    <t>財政調整基金残高</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</si>
  <si>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</si>
  <si>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 4.11</t>
  </si>
  <si>
    <t>債務負担行為に基づく支出額</t>
  </si>
  <si>
    <t>　うち消防職員</t>
    <rPh sb="3" eb="5">
      <t>ショウボウ</t>
    </rPh>
    <rPh sb="5" eb="7">
      <t>ショクイン</t>
    </rPh>
    <phoneticPr fontId="6"/>
  </si>
  <si>
    <t>組合等連結実質赤字額負担見込額</t>
  </si>
  <si>
    <t>基準財政需要額算入見込額</t>
  </si>
  <si>
    <t>利子割交付金</t>
  </si>
  <si>
    <t>自動車取得税交付金</t>
  </si>
  <si>
    <t>一時借入金の利子</t>
  </si>
  <si>
    <r>
      <t>減債基金残高</t>
    </r>
    <r>
      <rPr>
        <sz val="11"/>
        <color theme="1"/>
        <rFont val="ＭＳ ゴシック"/>
        <family val="3"/>
        <charset val="128"/>
      </rPr>
      <t>（注）</t>
    </r>
    <rPh sb="4" eb="6">
      <t>ザンダカ</t>
    </rPh>
    <rPh sb="7" eb="8">
      <t>チュウ</t>
    </rPh>
    <phoneticPr fontId="37"/>
  </si>
  <si>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</si>
  <si>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</si>
  <si>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</si>
  <si>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　うち利子</t>
  </si>
  <si>
    <t>実質公債費比率の分子</t>
  </si>
  <si>
    <t>地方債</t>
  </si>
  <si>
    <t>国有提供交付金(特別区財調交付金)</t>
  </si>
  <si>
    <t>公共施設整備等基金</t>
    <rPh sb="0" eb="2">
      <t>コウキョウ</t>
    </rPh>
    <rPh sb="2" eb="4">
      <t>シセツ</t>
    </rPh>
    <rPh sb="4" eb="6">
      <t>セイビ</t>
    </rPh>
    <rPh sb="6" eb="7">
      <t>トウ</t>
    </rPh>
    <rPh sb="7" eb="9">
      <t>キキン</t>
    </rPh>
    <phoneticPr fontId="35"/>
  </si>
  <si>
    <t>減債基金積立相当額</t>
    <rPh sb="0" eb="2">
      <t>ゲンサイ</t>
    </rPh>
    <rPh sb="2" eb="4">
      <t>キキン</t>
    </rPh>
    <rPh sb="4" eb="6">
      <t>ツミタテ</t>
    </rPh>
    <rPh sb="6" eb="9">
      <t>ソウトウガク</t>
    </rPh>
    <phoneticPr fontId="37"/>
  </si>
  <si>
    <t>将来負担の状況</t>
  </si>
  <si>
    <t>人口密度 (人/k㎡)</t>
    <rPh sb="0" eb="2">
      <t>ジンコウ</t>
    </rPh>
    <rPh sb="2" eb="4">
      <t>ミツド</t>
    </rPh>
    <phoneticPr fontId="6"/>
  </si>
  <si>
    <t>黒字額</t>
    <rPh sb="0" eb="2">
      <t>クロジ</t>
    </rPh>
    <rPh sb="2" eb="3">
      <t>ガク</t>
    </rPh>
    <phoneticPr fontId="38"/>
  </si>
  <si>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</si>
  <si>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</si>
  <si>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</si>
  <si>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</si>
  <si>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</si>
  <si>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　うち単独</t>
  </si>
  <si>
    <t>　　市町村民税</t>
  </si>
  <si>
    <t>×</t>
  </si>
  <si>
    <t>標準税収入額等</t>
  </si>
  <si>
    <t>▲地方債に係る元利償還金及び準元利償還金に要する経費として
普通交付税の額の算定に用いる基準財政需要額に算入された額</t>
  </si>
  <si>
    <t>単年度収支</t>
  </si>
  <si>
    <t>債務負担行為に基づく支出予定額</t>
  </si>
  <si>
    <t>失業対策事業費</t>
  </si>
  <si>
    <t>公営企業債等繰入見込額</t>
  </si>
  <si>
    <t>財源超過</t>
    <rPh sb="0" eb="2">
      <t>ザイゲン</t>
    </rPh>
    <rPh sb="2" eb="4">
      <t>チョウカ</t>
    </rPh>
    <phoneticPr fontId="6"/>
  </si>
  <si>
    <t>宮崎市体育協会</t>
  </si>
  <si>
    <t>組合等負担等見込額</t>
  </si>
  <si>
    <t>　　都市計画税</t>
  </si>
  <si>
    <t>翌年度に繰越すべき財源</t>
  </si>
  <si>
    <t>設立法人等の負債額等負担見込額</t>
  </si>
  <si>
    <t>-0.2</t>
  </si>
  <si>
    <t>低開発</t>
    <rPh sb="0" eb="1">
      <t>テイ</t>
    </rPh>
    <rPh sb="1" eb="3">
      <t>カイハツ</t>
    </rPh>
    <phoneticPr fontId="6"/>
  </si>
  <si>
    <t>退職手当負担見込額</t>
  </si>
  <si>
    <t>合計</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</si>
  <si>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</si>
  <si>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</si>
  <si>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</si>
  <si>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family val="3"/>
        <charset val="128"/>
      </rPr>
      <t>3)</t>
    </r>
  </si>
  <si>
    <t>公営企業（法非適）の一覧</t>
    <rPh sb="0" eb="2">
      <t>コウエイ</t>
    </rPh>
    <rPh sb="2" eb="4">
      <t>キギョウ</t>
    </rPh>
    <rPh sb="6" eb="7">
      <t>ヒ</t>
    </rPh>
    <phoneticPr fontId="6"/>
  </si>
  <si>
    <t>企業債
（地方債）
現在高</t>
  </si>
  <si>
    <t>当該団体(円)</t>
  </si>
  <si>
    <t>算入公債費等</t>
    <rPh sb="0" eb="2">
      <t>サンニュウ</t>
    </rPh>
    <rPh sb="2" eb="6">
      <t>コウサイヒトウ</t>
    </rPh>
    <phoneticPr fontId="38"/>
  </si>
  <si>
    <t>(一般財源計)</t>
  </si>
  <si>
    <t>特定財源の額</t>
    <rPh sb="0" eb="2">
      <t>トクテイ</t>
    </rPh>
    <rPh sb="2" eb="4">
      <t>ザイゲン</t>
    </rPh>
    <rPh sb="5" eb="6">
      <t>ガク</t>
    </rPh>
    <phoneticPr fontId="6"/>
  </si>
  <si>
    <t>連結実質赤字額</t>
  </si>
  <si>
    <t>▲特定財源の額</t>
  </si>
  <si>
    <t>　法定外目的税</t>
  </si>
  <si>
    <t>歳出の状況（単位 千円・％）</t>
  </si>
  <si>
    <t>災害復旧費</t>
  </si>
  <si>
    <t>算入公債費等</t>
    <rPh sb="0" eb="2">
      <t>サンニュウ</t>
    </rPh>
    <rPh sb="2" eb="6">
      <t>コウサイヒトウ</t>
    </rPh>
    <phoneticPr fontId="6"/>
  </si>
  <si>
    <t>項番</t>
    <rPh sb="0" eb="2">
      <t>コウバン</t>
    </rPh>
    <phoneticPr fontId="6"/>
  </si>
  <si>
    <t>　　うち人件費</t>
  </si>
  <si>
    <t>議会議員</t>
    <rPh sb="0" eb="2">
      <t>ギカイ</t>
    </rPh>
    <rPh sb="2" eb="4">
      <t>ギイン</t>
    </rPh>
    <phoneticPr fontId="6"/>
  </si>
  <si>
    <t>水道事業会計</t>
  </si>
  <si>
    <t>ラスパイレス指数</t>
    <rPh sb="6" eb="8">
      <t>シスウ</t>
    </rPh>
    <phoneticPr fontId="40"/>
  </si>
  <si>
    <t>(3ヵ年平均)</t>
    <rPh sb="3" eb="4">
      <t>ネン</t>
    </rPh>
    <rPh sb="4" eb="6">
      <t>ヘイキン</t>
    </rPh>
    <phoneticPr fontId="6"/>
  </si>
  <si>
    <t>学術振興基金</t>
    <rPh sb="0" eb="2">
      <t>ガクジュツ</t>
    </rPh>
    <rPh sb="2" eb="4">
      <t>シンコウ</t>
    </rPh>
    <rPh sb="4" eb="6">
      <t>キキン</t>
    </rPh>
    <phoneticPr fontId="35"/>
  </si>
  <si>
    <t>地方譲与税</t>
  </si>
  <si>
    <t>当該団体決算額
（千円）</t>
    <rPh sb="0" eb="2">
      <t>トウガイ</t>
    </rPh>
    <rPh sb="2" eb="4">
      <t>ダンタイ</t>
    </rPh>
    <rPh sb="4" eb="6">
      <t>ケッサン</t>
    </rPh>
    <rPh sb="6" eb="7">
      <t>ガク</t>
    </rPh>
    <rPh sb="9" eb="11">
      <t>センエン</t>
    </rPh>
    <phoneticPr fontId="6"/>
  </si>
  <si>
    <t>用地取得特別会計</t>
  </si>
  <si>
    <t>上水道</t>
  </si>
  <si>
    <t>実質収支額</t>
  </si>
  <si>
    <t>財政調整基金</t>
  </si>
  <si>
    <t>商工費</t>
  </si>
  <si>
    <t>▲ 2.60</t>
  </si>
  <si>
    <t>充当可能財源等(B)</t>
  </si>
  <si>
    <t>　繰出金</t>
  </si>
  <si>
    <t>事業会計の一覧</t>
    <rPh sb="0" eb="2">
      <t>ジギョウ</t>
    </rPh>
    <rPh sb="2" eb="4">
      <t>カイケイ</t>
    </rPh>
    <phoneticPr fontId="6"/>
  </si>
  <si>
    <t>分母比</t>
    <rPh sb="0" eb="2">
      <t>ブンボ</t>
    </rPh>
    <rPh sb="2" eb="3">
      <t>ヒ</t>
    </rPh>
    <phoneticPr fontId="6"/>
  </si>
  <si>
    <t>充当可能基金</t>
  </si>
  <si>
    <t>(Ｅ)</t>
  </si>
  <si>
    <t>（百万円）</t>
    <rPh sb="1" eb="4">
      <t>ヒャクマンエン</t>
    </rPh>
    <phoneticPr fontId="6"/>
  </si>
  <si>
    <t>内訳</t>
    <rPh sb="0" eb="2">
      <t>ウチワケ</t>
    </rPh>
    <phoneticPr fontId="34"/>
  </si>
  <si>
    <t>充当可能特定歳入</t>
  </si>
  <si>
    <t>第3次</t>
    <rPh sb="0" eb="1">
      <t>ダイ</t>
    </rPh>
    <rPh sb="2" eb="3">
      <t>ジ</t>
    </rPh>
    <phoneticPr fontId="6"/>
  </si>
  <si>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6"/>
  </si>
  <si>
    <t>　物件費</t>
  </si>
  <si>
    <t>連結実質赤字比率に係る赤字・黒字の構成分析</t>
  </si>
  <si>
    <t>軽油引取税交付金</t>
  </si>
  <si>
    <t>　法定外普通税</t>
  </si>
  <si>
    <t>超過課税分</t>
    <rPh sb="0" eb="2">
      <t>チョウカ</t>
    </rPh>
    <rPh sb="2" eb="4">
      <t>カゼイ</t>
    </rPh>
    <rPh sb="4" eb="5">
      <t>ブン</t>
    </rPh>
    <phoneticPr fontId="6"/>
  </si>
  <si>
    <t>財政調整基金</t>
    <rPh sb="0" eb="2">
      <t>ザイセイ</t>
    </rPh>
    <rPh sb="2" eb="4">
      <t>チョウセイ</t>
    </rPh>
    <rPh sb="4" eb="6">
      <t>キキン</t>
    </rPh>
    <phoneticPr fontId="6"/>
  </si>
  <si>
    <t>うち日本人(％)</t>
  </si>
  <si>
    <t>実質単年度収支</t>
    <rPh sb="0" eb="2">
      <t>ジッシツ</t>
    </rPh>
    <rPh sb="2" eb="5">
      <t>タンネンド</t>
    </rPh>
    <rPh sb="5" eb="7">
      <t>シュウシ</t>
    </rPh>
    <phoneticPr fontId="38"/>
  </si>
  <si>
    <t>歳出</t>
  </si>
  <si>
    <t>令和元年度</t>
  </si>
  <si>
    <t>赤字額</t>
    <rPh sb="0" eb="2">
      <t>アカジ</t>
    </rPh>
    <rPh sb="2" eb="3">
      <t>ガク</t>
    </rPh>
    <phoneticPr fontId="38"/>
  </si>
  <si>
    <t>宮崎市中央市場水産物精算株式会社</t>
    <rPh sb="12" eb="16">
      <t>カブシキガイシャ</t>
    </rPh>
    <phoneticPr fontId="6"/>
  </si>
  <si>
    <t xml:space="preserve"> 過去５年間平均</t>
    <rPh sb="1" eb="3">
      <t>カコ</t>
    </rPh>
    <rPh sb="4" eb="6">
      <t>ネンカン</t>
    </rPh>
    <rPh sb="6" eb="8">
      <t>ヘイキン</t>
    </rPh>
    <phoneticPr fontId="6"/>
  </si>
  <si>
    <t>旧法による税</t>
  </si>
  <si>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</si>
  <si>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4"/>
  </si>
  <si>
    <t>過疎</t>
    <rPh sb="0" eb="2">
      <t>カソ</t>
    </rPh>
    <phoneticPr fontId="6"/>
  </si>
  <si>
    <t>歳入の状況（単位 千円・％）</t>
    <rPh sb="0" eb="2">
      <t>サイニュウ</t>
    </rPh>
    <rPh sb="3" eb="5">
      <t>ジョウキョウ</t>
    </rPh>
    <rPh sb="6" eb="8">
      <t>タンイ</t>
    </rPh>
    <rPh sb="9" eb="11">
      <t>センエン</t>
    </rPh>
    <phoneticPr fontId="6"/>
  </si>
  <si>
    <t>卸売市場特別会計</t>
  </si>
  <si>
    <t>連結実質赤字比率</t>
    <rPh sb="0" eb="2">
      <t>レンケツ</t>
    </rPh>
    <rPh sb="2" eb="4">
      <t>ジッシツ</t>
    </rPh>
    <rPh sb="4" eb="6">
      <t>アカジ</t>
    </rPh>
    <rPh sb="6" eb="8">
      <t>ヒリツ</t>
    </rPh>
    <phoneticPr fontId="41"/>
  </si>
  <si>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</si>
  <si>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</si>
  <si>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項番</t>
  </si>
  <si>
    <t>将来負担比率　　（千円・％）</t>
    <rPh sb="0" eb="2">
      <t>ショウライ</t>
    </rPh>
    <rPh sb="2" eb="4">
      <t>フタン</t>
    </rPh>
    <phoneticPr fontId="6"/>
  </si>
  <si>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</si>
  <si>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</si>
  <si>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公立大学法人宮崎公立大学</t>
  </si>
  <si>
    <t>工業用水道事業会計</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</si>
  <si>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</si>
  <si>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鉱産税</t>
  </si>
  <si>
    <t>将来負担額</t>
    <rPh sb="0" eb="2">
      <t>ショウライ</t>
    </rPh>
    <rPh sb="2" eb="4">
      <t>フタン</t>
    </rPh>
    <rPh sb="4" eb="5">
      <t>ガク</t>
    </rPh>
    <phoneticPr fontId="6"/>
  </si>
  <si>
    <t>　　　個人均等割</t>
  </si>
  <si>
    <t>地方特例交付金等</t>
    <rPh sb="7" eb="8">
      <t>トウ</t>
    </rPh>
    <phoneticPr fontId="38"/>
  </si>
  <si>
    <t>田野病院事業会計</t>
  </si>
  <si>
    <t>　　うち職員給</t>
    <rPh sb="4" eb="6">
      <t>ショクイン</t>
    </rPh>
    <rPh sb="6" eb="7">
      <t>キュウ</t>
    </rPh>
    <phoneticPr fontId="6"/>
  </si>
  <si>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</si>
  <si>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減債基金</t>
  </si>
  <si>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</si>
  <si>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</si>
  <si>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</si>
  <si>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平成22年国調(人)</t>
    <rPh sb="4" eb="5">
      <t>ネン</t>
    </rPh>
    <rPh sb="5" eb="6">
      <t>コク</t>
    </rPh>
    <rPh sb="6" eb="7">
      <t>チョウ</t>
    </rPh>
    <phoneticPr fontId="6"/>
  </si>
  <si>
    <t>その他特定目的基金</t>
  </si>
  <si>
    <t>令和元年度　財政状況資料集</t>
  </si>
  <si>
    <t>その他の経費</t>
    <rPh sb="2" eb="3">
      <t>タ</t>
    </rPh>
    <rPh sb="4" eb="6">
      <t>ケイヒ</t>
    </rPh>
    <phoneticPr fontId="6"/>
  </si>
  <si>
    <t>総括表（市町村）</t>
    <rPh sb="0" eb="2">
      <t>ソウカツ</t>
    </rPh>
    <rPh sb="2" eb="3">
      <t>ヒョウ</t>
    </rPh>
    <rPh sb="4" eb="7">
      <t>シチョウソン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</si>
  <si>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</si>
  <si>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宮崎県宮崎市</t>
  </si>
  <si>
    <t>都道府県名</t>
  </si>
  <si>
    <t>いわゆる五省協定等に係るもの</t>
    <rPh sb="4" eb="6">
      <t>ゴショウ</t>
    </rPh>
    <rPh sb="6" eb="9">
      <t>キョウテイトウ</t>
    </rPh>
    <rPh sb="10" eb="11">
      <t>カカ</t>
    </rPh>
    <phoneticPr fontId="34"/>
  </si>
  <si>
    <t>宮崎県</t>
  </si>
  <si>
    <t>市町村類型</t>
  </si>
  <si>
    <t>　　軽自動車税</t>
  </si>
  <si>
    <t>中核市</t>
  </si>
  <si>
    <t>（参考）　普通建設事業費の分析</t>
    <rPh sb="1" eb="3">
      <t>サンコウ</t>
    </rPh>
    <rPh sb="5" eb="7">
      <t>フツウ</t>
    </rPh>
    <rPh sb="7" eb="9">
      <t>ケンセツ</t>
    </rPh>
    <rPh sb="9" eb="11">
      <t>ジギョウ</t>
    </rPh>
    <rPh sb="11" eb="12">
      <t>ヒ</t>
    </rPh>
    <rPh sb="13" eb="15">
      <t>ブンセキ</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</si>
  <si>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</si>
  <si>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母子父子寡婦福祉資金特別会計</t>
  </si>
  <si>
    <t>実質単年度収支</t>
  </si>
  <si>
    <t>平成29年度</t>
    <rPh sb="0" eb="2">
      <t>ヘイセイ</t>
    </rPh>
    <rPh sb="4" eb="6">
      <t>ネンド</t>
    </rPh>
    <phoneticPr fontId="6"/>
  </si>
  <si>
    <t>公営住宅建設資金特別会計</t>
  </si>
  <si>
    <t>指定団体等の指定状況</t>
  </si>
  <si>
    <t>ゴルフ場利用税交付金</t>
  </si>
  <si>
    <t>寄附金</t>
  </si>
  <si>
    <t>積立金取崩し額</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</si>
  <si>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</si>
  <si>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</si>
  <si>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</si>
  <si>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前年度繰上充用金</t>
  </si>
  <si>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</si>
  <si>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</si>
  <si>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</si>
  <si>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</si>
  <si>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4"/>
  </si>
  <si>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</si>
  <si>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</si>
  <si>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平成30年度(千円･％)</t>
    <rPh sb="0" eb="2">
      <t>ヘイセイ</t>
    </rPh>
    <rPh sb="4" eb="6">
      <t>ネンド</t>
    </rPh>
    <rPh sb="7" eb="9">
      <t>センエン</t>
    </rPh>
    <phoneticPr fontId="6"/>
  </si>
  <si>
    <t>平成27年国調(人)</t>
    <rPh sb="0" eb="2">
      <t>ヘイセイ</t>
    </rPh>
    <rPh sb="4" eb="5">
      <t>ネン</t>
    </rPh>
    <rPh sb="5" eb="6">
      <t>コク</t>
    </rPh>
    <rPh sb="6" eb="7">
      <t>チョウ</t>
    </rPh>
    <phoneticPr fontId="6"/>
  </si>
  <si>
    <t>歳入総額</t>
  </si>
  <si>
    <t>準元利償還金</t>
    <rPh sb="0" eb="1">
      <t>ジュン</t>
    </rPh>
    <rPh sb="1" eb="3">
      <t>ガンリ</t>
    </rPh>
    <rPh sb="3" eb="6">
      <t>ショウカンキン</t>
    </rPh>
    <phoneticPr fontId="34"/>
  </si>
  <si>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</si>
  <si>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</si>
  <si>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</si>
  <si>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</si>
  <si>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病院</t>
  </si>
  <si>
    <t>経常損益</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</si>
  <si>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</si>
  <si>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</si>
  <si>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</si>
  <si>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宮崎市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</si>
  <si>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</si>
  <si>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</si>
  <si>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1-5</t>
  </si>
  <si>
    <t>会計名</t>
    <rPh sb="0" eb="2">
      <t>カイケイ</t>
    </rPh>
    <rPh sb="2" eb="3">
      <t>メイ</t>
    </rPh>
    <phoneticPr fontId="6"/>
  </si>
  <si>
    <t>歳入歳出差引</t>
  </si>
  <si>
    <t>市場</t>
  </si>
  <si>
    <t>　　(※1)</t>
  </si>
  <si>
    <t>首都</t>
    <rPh sb="0" eb="2">
      <t>シュト</t>
    </rPh>
    <phoneticPr fontId="6"/>
  </si>
  <si>
    <t>一部事務組合等名</t>
    <rPh sb="0" eb="2">
      <t>イチブ</t>
    </rPh>
    <rPh sb="2" eb="4">
      <t>ジム</t>
    </rPh>
    <rPh sb="4" eb="6">
      <t>クミアイ</t>
    </rPh>
    <rPh sb="6" eb="7">
      <t>トウ</t>
    </rPh>
    <rPh sb="7" eb="8">
      <t>メイ</t>
    </rPh>
    <phoneticPr fontId="34"/>
  </si>
  <si>
    <t>衛生費</t>
  </si>
  <si>
    <t>標準財政規模</t>
    <rPh sb="0" eb="2">
      <t>ヒョウジュン</t>
    </rPh>
    <rPh sb="2" eb="4">
      <t>ザイセイ</t>
    </rPh>
    <rPh sb="4" eb="6">
      <t>キボ</t>
    </rPh>
    <phoneticPr fontId="6"/>
  </si>
  <si>
    <t>近畿</t>
    <rPh sb="0" eb="2">
      <t>キンキ</t>
    </rPh>
    <phoneticPr fontId="6"/>
  </si>
  <si>
    <t>配当割交付金</t>
    <rPh sb="0" eb="2">
      <t>ハイトウ</t>
    </rPh>
    <rPh sb="2" eb="3">
      <t>ワリ</t>
    </rPh>
    <rPh sb="3" eb="6">
      <t>コウフキン</t>
    </rPh>
    <phoneticPr fontId="36"/>
  </si>
  <si>
    <t>(Ｃ)－(Ｄ)</t>
  </si>
  <si>
    <t>一時借入金利子
（同一団体における会計間の現金運用に係る利子は除く）</t>
  </si>
  <si>
    <t>充当一般財源等</t>
  </si>
  <si>
    <t>実質収支</t>
  </si>
  <si>
    <t>財政力指数</t>
    <rPh sb="0" eb="3">
      <t>ザイセイリョク</t>
    </rPh>
    <rPh sb="3" eb="5">
      <t>シスウ</t>
    </rPh>
    <phoneticPr fontId="6"/>
  </si>
  <si>
    <t>-</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</si>
  <si>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</si>
  <si>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人口1,000人当たり職員数（人）</t>
    <rPh sb="0" eb="2">
      <t>ジンコウ</t>
    </rPh>
    <rPh sb="7" eb="8">
      <t>ニン</t>
    </rPh>
    <rPh sb="8" eb="9">
      <t>ア</t>
    </rPh>
    <rPh sb="11" eb="14">
      <t>ショクインスウ</t>
    </rPh>
    <rPh sb="15" eb="16">
      <t>ヒト</t>
    </rPh>
    <phoneticPr fontId="6"/>
  </si>
  <si>
    <t>宅地造成事業特別会計</t>
  </si>
  <si>
    <t>歳入</t>
    <rPh sb="0" eb="2">
      <t>サイニュウ</t>
    </rPh>
    <phoneticPr fontId="34"/>
  </si>
  <si>
    <t>　うち公的資金</t>
    <rPh sb="3" eb="5">
      <t>コウテキ</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</si>
  <si>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</si>
  <si>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</si>
  <si>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一般会計等（純計）</t>
    <rPh sb="0" eb="2">
      <t>イッパン</t>
    </rPh>
    <rPh sb="2" eb="4">
      <t>カイケイ</t>
    </rPh>
    <rPh sb="4" eb="5">
      <t>トウ</t>
    </rPh>
    <rPh sb="6" eb="8">
      <t>ジュンケイ</t>
    </rPh>
    <phoneticPr fontId="6"/>
  </si>
  <si>
    <t>職員数
(人)</t>
    <rPh sb="0" eb="3">
      <t>ショクインスウ</t>
    </rPh>
    <phoneticPr fontId="6"/>
  </si>
  <si>
    <t>議会議長</t>
    <rPh sb="0" eb="2">
      <t>ギカイ</t>
    </rPh>
    <rPh sb="2" eb="4">
      <t>ギチョウ</t>
    </rPh>
    <phoneticPr fontId="6"/>
  </si>
  <si>
    <t>一般会計等の一覧</t>
  </si>
  <si>
    <t>積立金</t>
  </si>
  <si>
    <t>　　　法人均等割</t>
  </si>
  <si>
    <t>　維持補修費</t>
  </si>
  <si>
    <t>森林総合研究所等が行う事業に係るもの</t>
  </si>
  <si>
    <t>H28末</t>
  </si>
  <si>
    <t>0.1</t>
  </si>
  <si>
    <t>令和元年度</t>
    <rPh sb="0" eb="3">
      <t>レイワガン</t>
    </rPh>
    <rPh sb="3" eb="5">
      <t>ネンド</t>
    </rPh>
    <phoneticPr fontId="41"/>
  </si>
  <si>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</si>
  <si>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</si>
  <si>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</si>
  <si>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※5：産業構造の比率は、分母を就業人口総数とし、分類不能の産業を除いて算出。</t>
  </si>
  <si>
    <t>損失補償・債務保証の履行に係るもの</t>
    <rPh sb="0" eb="2">
      <t>ソンシツ</t>
    </rPh>
    <rPh sb="2" eb="4">
      <t>ホショウ</t>
    </rPh>
    <rPh sb="5" eb="7">
      <t>サイム</t>
    </rPh>
    <rPh sb="7" eb="9">
      <t>ホショウ</t>
    </rPh>
    <rPh sb="10" eb="12">
      <t>リコウ</t>
    </rPh>
    <rPh sb="13" eb="14">
      <t>カカ</t>
    </rPh>
    <phoneticPr fontId="6"/>
  </si>
  <si>
    <t>公債費負担の状況</t>
    <rPh sb="0" eb="3">
      <t>コウサイヒ</t>
    </rPh>
    <rPh sb="3" eb="5">
      <t>フタン</t>
    </rPh>
    <rPh sb="6" eb="8">
      <t>ジョウキョウ</t>
    </rPh>
    <phoneticPr fontId="6"/>
  </si>
  <si>
    <t>　人件費</t>
  </si>
  <si>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</si>
  <si>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</si>
  <si>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</si>
  <si>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4"/>
  </si>
  <si>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</si>
  <si>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</si>
  <si>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(A)のうち普通建設事業費</t>
    <rPh sb="6" eb="8">
      <t>フツウ</t>
    </rPh>
    <rPh sb="8" eb="10">
      <t>ケンセツ</t>
    </rPh>
    <rPh sb="10" eb="13">
      <t>ジギョウヒ</t>
    </rPh>
    <phoneticPr fontId="6"/>
  </si>
  <si>
    <t>総費用
（歳出）</t>
  </si>
  <si>
    <t>実質公債費比率</t>
  </si>
  <si>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</si>
  <si>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</si>
  <si>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宮崎市土地開発公社</t>
  </si>
  <si>
    <t>世帯数 (世帯)</t>
    <rPh sb="0" eb="3">
      <t>セタイスウ</t>
    </rPh>
    <phoneticPr fontId="6"/>
  </si>
  <si>
    <t>平成22年国調</t>
    <rPh sb="4" eb="5">
      <t>ネン</t>
    </rPh>
    <rPh sb="5" eb="6">
      <t>コク</t>
    </rPh>
    <rPh sb="6" eb="7">
      <t>チョウ</t>
    </rPh>
    <phoneticPr fontId="6"/>
  </si>
  <si>
    <t>一時借入金利子</t>
  </si>
  <si>
    <t>一部事務組合負担金（補助費等）</t>
    <rPh sb="0" eb="2">
      <t>イチブ</t>
    </rPh>
    <rPh sb="2" eb="4">
      <t>ジム</t>
    </rPh>
    <rPh sb="4" eb="6">
      <t>クミアイ</t>
    </rPh>
    <rPh sb="6" eb="9">
      <t>フタンキン</t>
    </rPh>
    <rPh sb="10" eb="13">
      <t>ホジョヒ</t>
    </rPh>
    <rPh sb="13" eb="14">
      <t>トウ</t>
    </rPh>
    <phoneticPr fontId="6"/>
  </si>
  <si>
    <t>定数</t>
    <rPh sb="0" eb="2">
      <t>テイスウ</t>
    </rPh>
    <phoneticPr fontId="6"/>
  </si>
  <si>
    <t>被保険者
1人当り</t>
  </si>
  <si>
    <t>当該団体
からの
貸付金</t>
  </si>
  <si>
    <t>参考</t>
    <rPh sb="0" eb="2">
      <t>サンコウ</t>
    </rPh>
    <phoneticPr fontId="6"/>
  </si>
  <si>
    <t xml:space="preserve"> H27</t>
  </si>
  <si>
    <t>○</t>
  </si>
  <si>
    <t>　連結実質赤字比率</t>
    <rPh sb="1" eb="3">
      <t>レンケツ</t>
    </rPh>
    <rPh sb="3" eb="5">
      <t>ジッシツ</t>
    </rPh>
    <rPh sb="5" eb="7">
      <t>アカジ</t>
    </rPh>
    <rPh sb="7" eb="9">
      <t>ヒリツ</t>
    </rPh>
    <phoneticPr fontId="6"/>
  </si>
  <si>
    <t>債務負担行為</t>
    <rPh sb="0" eb="2">
      <t>サイム</t>
    </rPh>
    <rPh sb="2" eb="4">
      <t>フタン</t>
    </rPh>
    <rPh sb="4" eb="6">
      <t>コウイ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</si>
  <si>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</si>
  <si>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r>
      <t>資金不足比率 (※</t>
    </r>
    <r>
      <rPr>
        <sz val="9"/>
        <color indexed="8"/>
        <rFont val="ＭＳ ゴシック"/>
        <family val="3"/>
        <charset val="128"/>
      </rPr>
      <t>4)</t>
    </r>
  </si>
  <si>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</si>
  <si>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</si>
  <si>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</si>
  <si>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 xml:space="preserve">充当可能基金 </t>
    <rPh sb="0" eb="2">
      <t>ジュウトウ</t>
    </rPh>
    <rPh sb="2" eb="4">
      <t>カノウ</t>
    </rPh>
    <rPh sb="4" eb="6">
      <t>キキン</t>
    </rPh>
    <phoneticPr fontId="34"/>
  </si>
  <si>
    <t>類似団体平均(円)</t>
    <rPh sb="0" eb="2">
      <t>ルイジ</t>
    </rPh>
    <rPh sb="2" eb="4">
      <t>ダンタイ</t>
    </rPh>
    <rPh sb="4" eb="6">
      <t>ヘイキン</t>
    </rPh>
    <rPh sb="7" eb="8">
      <t>エン</t>
    </rPh>
    <phoneticPr fontId="6"/>
  </si>
  <si>
    <t>　うち臨時財政対策債</t>
  </si>
  <si>
    <t>指数表選定</t>
    <rPh sb="0" eb="2">
      <t>シスウ</t>
    </rPh>
    <rPh sb="2" eb="3">
      <t>ヒョウ</t>
    </rPh>
    <rPh sb="3" eb="5">
      <t>センテイ</t>
    </rPh>
    <phoneticPr fontId="6"/>
  </si>
  <si>
    <t>平31.01.01(人)</t>
    <rPh sb="0" eb="1">
      <t>ヘイ</t>
    </rPh>
    <phoneticPr fontId="6"/>
  </si>
  <si>
    <t>　　事業所税</t>
  </si>
  <si>
    <t>　扶助費</t>
  </si>
  <si>
    <t>　将来負担比率</t>
    <rPh sb="1" eb="3">
      <t>ショウライ</t>
    </rPh>
    <rPh sb="3" eb="5">
      <t>フタン</t>
    </rPh>
    <rPh sb="5" eb="7">
      <t>ヒリツ</t>
    </rPh>
    <phoneticPr fontId="6"/>
  </si>
  <si>
    <t>後期高齢者医療特別会計</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</si>
  <si>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</si>
  <si>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H28</t>
  </si>
  <si>
    <t>基準財政収入額</t>
  </si>
  <si>
    <t>基金残高合計</t>
    <rPh sb="0" eb="2">
      <t>キキン</t>
    </rPh>
    <rPh sb="2" eb="4">
      <t>ザンダカ</t>
    </rPh>
    <rPh sb="4" eb="6">
      <t>ゴウケイ</t>
    </rPh>
    <phoneticPr fontId="6"/>
  </si>
  <si>
    <t>　法定普通税</t>
  </si>
  <si>
    <t>基準財政需要額</t>
  </si>
  <si>
    <t>保険税(料)収入額</t>
  </si>
  <si>
    <t>組合等名</t>
  </si>
  <si>
    <t>　震災復興特別交付税</t>
  </si>
  <si>
    <t>(2)各会計、関係団体の財政状況及び健全化判断比率（市町村）</t>
    <rPh sb="26" eb="29">
      <t>シチョウソン</t>
    </rPh>
    <phoneticPr fontId="6"/>
  </si>
  <si>
    <t xml:space="preserve"> H29</t>
  </si>
  <si>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</si>
  <si>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</si>
  <si>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42"/>
  </si>
  <si>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</si>
  <si>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</si>
  <si>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歳入一般財源等</t>
    <rPh sb="0" eb="2">
      <t>サイニュウ</t>
    </rPh>
    <rPh sb="2" eb="4">
      <t>イッパン</t>
    </rPh>
    <rPh sb="4" eb="6">
      <t>ザイゲン</t>
    </rPh>
    <rPh sb="6" eb="7">
      <t>トウ</t>
    </rPh>
    <phoneticPr fontId="42"/>
  </si>
  <si>
    <t>元利償還金</t>
    <rPh sb="0" eb="2">
      <t>ガンリ</t>
    </rPh>
    <rPh sb="2" eb="5">
      <t>ショウカンキン</t>
    </rPh>
    <phoneticPr fontId="3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</si>
  <si>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</si>
  <si>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入湯税</t>
  </si>
  <si>
    <t>(Ｃ)</t>
  </si>
  <si>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</si>
  <si>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</si>
  <si>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</si>
  <si>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</si>
  <si>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</si>
  <si>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 0.29</t>
  </si>
  <si>
    <t>給料月額
(百円)</t>
    <rPh sb="0" eb="2">
      <t>キュウリョウ</t>
    </rPh>
    <rPh sb="2" eb="3">
      <t>ツキ</t>
    </rPh>
    <rPh sb="3" eb="4">
      <t>ガク</t>
    </rPh>
    <rPh sb="6" eb="8">
      <t>ヒャクエン</t>
    </rPh>
    <phoneticPr fontId="6"/>
  </si>
  <si>
    <t>資金剰余額
/不足額
（実質収支）</t>
  </si>
  <si>
    <t>宮崎市フェニックス自然動物園管理株式会社</t>
    <rPh sb="16" eb="20">
      <t>カブシキガイシャ</t>
    </rPh>
    <phoneticPr fontId="6"/>
  </si>
  <si>
    <t>地方債現在高</t>
  </si>
  <si>
    <t>土地開発公社に係る将来負担額</t>
    <rPh sb="0" eb="2">
      <t>トチ</t>
    </rPh>
    <rPh sb="2" eb="4">
      <t>カイハツ</t>
    </rPh>
    <rPh sb="4" eb="6">
      <t>コウシャ</t>
    </rPh>
    <rPh sb="7" eb="8">
      <t>カカ</t>
    </rPh>
    <rPh sb="9" eb="11">
      <t>ショウライ</t>
    </rPh>
    <rPh sb="11" eb="14">
      <t>フタンガク</t>
    </rPh>
    <phoneticPr fontId="34"/>
  </si>
  <si>
    <t>宮崎市清武文化会館</t>
  </si>
  <si>
    <t>・計</t>
  </si>
  <si>
    <t>計</t>
    <rPh sb="0" eb="1">
      <t>ケイ</t>
    </rPh>
    <phoneticPr fontId="6"/>
  </si>
  <si>
    <t>(Ｆ)</t>
  </si>
  <si>
    <t>（注）人口については、各調査対象年度の1月1日現在の住民基本台帳に登載されている人口に基づいている。</t>
    <rPh sb="14" eb="16">
      <t>タイショウ</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</si>
  <si>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</si>
  <si>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地域振興基金</t>
    <rPh sb="0" eb="2">
      <t>チイキ</t>
    </rPh>
    <rPh sb="2" eb="4">
      <t>シンコウ</t>
    </rPh>
    <rPh sb="4" eb="6">
      <t>キキン</t>
    </rPh>
    <phoneticPr fontId="35"/>
  </si>
  <si>
    <t>一般職員</t>
    <rPh sb="0" eb="2">
      <t>イッパン</t>
    </rPh>
    <rPh sb="2" eb="4">
      <t>ショクイン</t>
    </rPh>
    <phoneticPr fontId="6"/>
  </si>
  <si>
    <t>副市区町村長</t>
    <rPh sb="0" eb="1">
      <t>フク</t>
    </rPh>
    <rPh sb="1" eb="3">
      <t>シク</t>
    </rPh>
    <rPh sb="3" eb="5">
      <t>チョウソン</t>
    </rPh>
    <rPh sb="5" eb="6">
      <t>チョウ</t>
    </rPh>
    <phoneticPr fontId="6"/>
  </si>
  <si>
    <t>公設合併処理浄化槽事業特別会計</t>
  </si>
  <si>
    <t>教育長</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</si>
  <si>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</si>
  <si>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</si>
  <si>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交通安全対策特別交付金</t>
  </si>
  <si>
    <t>団体名</t>
    <rPh sb="0" eb="2">
      <t>ダンタイ</t>
    </rPh>
    <phoneticPr fontId="6"/>
  </si>
  <si>
    <t>土地開発基金現在高</t>
    <rPh sb="0" eb="2">
      <t>トチ</t>
    </rPh>
    <rPh sb="2" eb="4">
      <t>カイハツ</t>
    </rPh>
    <rPh sb="4" eb="6">
      <t>キキン</t>
    </rPh>
    <rPh sb="6" eb="8">
      <t>ゲンザイ</t>
    </rPh>
    <rPh sb="8" eb="9">
      <t>タカ</t>
    </rPh>
    <phoneticPr fontId="4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</si>
  <si>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</si>
  <si>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</si>
  <si>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</si>
  <si>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</si>
  <si>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</si>
  <si>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41"/>
  </si>
  <si>
    <t>宮崎水管理株式会社</t>
    <rPh sb="5" eb="9">
      <t>カブシキガイシャ</t>
    </rPh>
    <phoneticPr fontId="6"/>
  </si>
  <si>
    <t>積立金
現在高</t>
    <rPh sb="4" eb="7">
      <t>ゲンザイダカ</t>
    </rPh>
    <phoneticPr fontId="42"/>
  </si>
  <si>
    <t>　※地方公共団体財政健全化法に基づき将来負担比率の算定対象となっている法人については、○印を付与している。</t>
  </si>
  <si>
    <t>総収益
（歳入）</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</si>
  <si>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</si>
  <si>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</si>
  <si>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</si>
  <si>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</si>
  <si>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</si>
  <si>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</si>
  <si>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</si>
  <si>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</si>
  <si>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　前年度繰上充用金</t>
  </si>
  <si>
    <t>（注釈）</t>
    <rPh sb="1" eb="3">
      <t>チュウシャク</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</si>
  <si>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</si>
  <si>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</si>
  <si>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賃金（物件費）</t>
    <rPh sb="0" eb="2">
      <t>チンギン</t>
    </rPh>
    <rPh sb="3" eb="5">
      <t>ブッケン</t>
    </rPh>
    <rPh sb="5" eb="6">
      <t>ヒ</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</si>
  <si>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</si>
  <si>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</si>
  <si>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</si>
  <si>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</si>
  <si>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</si>
  <si>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</si>
  <si>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</si>
  <si>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</si>
  <si>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</si>
  <si>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</si>
  <si>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</si>
  <si>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実質赤字比率</t>
    <rPh sb="0" eb="2">
      <t>ジッシツ</t>
    </rPh>
    <rPh sb="2" eb="4">
      <t>アカジ</t>
    </rPh>
    <rPh sb="4" eb="6">
      <t>ヒリツ</t>
    </rPh>
    <phoneticPr fontId="41"/>
  </si>
  <si>
    <t>決算額</t>
    <rPh sb="0" eb="2">
      <t>ケッサン</t>
    </rPh>
    <rPh sb="2" eb="3">
      <t>ガク</t>
    </rPh>
    <phoneticPr fontId="6"/>
  </si>
  <si>
    <t>▲退職金</t>
    <rPh sb="1" eb="3">
      <t>タイショク</t>
    </rPh>
    <rPh sb="3" eb="4">
      <t>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</si>
  <si>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</si>
  <si>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地方税</t>
  </si>
  <si>
    <t>区分</t>
  </si>
  <si>
    <t>再差引収支</t>
    <rPh sb="0" eb="1">
      <t>サイ</t>
    </rPh>
    <rPh sb="1" eb="3">
      <t>サシヒキ</t>
    </rPh>
    <rPh sb="3" eb="5">
      <t>シュウシ</t>
    </rPh>
    <phoneticPr fontId="6"/>
  </si>
  <si>
    <t>目的別歳出の状況（単位 千円・％）</t>
  </si>
  <si>
    <t>普通税</t>
    <rPh sb="0" eb="2">
      <t>フツウ</t>
    </rPh>
    <rPh sb="2" eb="3">
      <t>ゼイ</t>
    </rPh>
    <phoneticPr fontId="36"/>
  </si>
  <si>
    <t>純資産又は
正味財産</t>
  </si>
  <si>
    <t>　　特別土地保有税</t>
  </si>
  <si>
    <t>決算額 (A)</t>
    <rPh sb="0" eb="2">
      <t>ケッサン</t>
    </rPh>
    <rPh sb="2" eb="3">
      <t>ガク</t>
    </rPh>
    <phoneticPr fontId="6"/>
  </si>
  <si>
    <t>民生費</t>
  </si>
  <si>
    <t>(Ａ)</t>
  </si>
  <si>
    <t>(A)のうち充当一般財源等</t>
    <rPh sb="6" eb="8">
      <t>ジュウトウ</t>
    </rPh>
    <rPh sb="8" eb="10">
      <t>イッパン</t>
    </rPh>
    <rPh sb="10" eb="12">
      <t>ザイゲン</t>
    </rPh>
    <rPh sb="12" eb="13">
      <t>ナド</t>
    </rPh>
    <phoneticPr fontId="6"/>
  </si>
  <si>
    <t>減債基金</t>
    <rPh sb="0" eb="2">
      <t>ゲンサイ</t>
    </rPh>
    <rPh sb="2" eb="4">
      <t>キキン</t>
    </rPh>
    <phoneticPr fontId="6"/>
  </si>
  <si>
    <t>議会費</t>
  </si>
  <si>
    <t>人件費及び人件費に準ずる費用</t>
    <rPh sb="0" eb="3">
      <t>ジンケンヒ</t>
    </rPh>
    <rPh sb="3" eb="4">
      <t>オヨ</t>
    </rPh>
    <rPh sb="5" eb="8">
      <t>ジンケンヒ</t>
    </rPh>
    <rPh sb="9" eb="10">
      <t>ジュン</t>
    </rPh>
    <rPh sb="12" eb="14">
      <t>ヒヨウ</t>
    </rPh>
    <phoneticPr fontId="6"/>
  </si>
  <si>
    <t>　　　所得割</t>
  </si>
  <si>
    <t>　　　法人税割</t>
  </si>
  <si>
    <t>地方交付税</t>
  </si>
  <si>
    <t>国庫支出金</t>
  </si>
  <si>
    <t>農林水産業費</t>
  </si>
  <si>
    <t>　　固定資産税</t>
  </si>
  <si>
    <t>特別地方消費税交付金</t>
  </si>
  <si>
    <t>　　　うち純固定資産税</t>
  </si>
  <si>
    <t>土木費</t>
  </si>
  <si>
    <t>公債費に準ずる債務負担行為に係るもの</t>
  </si>
  <si>
    <t>消防費</t>
  </si>
  <si>
    <t>　　市町村たばこ税</t>
  </si>
  <si>
    <t>　　水利地益税等</t>
  </si>
  <si>
    <t>類似団体内平均(円)</t>
    <rPh sb="0" eb="2">
      <t>ルイジ</t>
    </rPh>
    <rPh sb="2" eb="4">
      <t>ダンタイ</t>
    </rPh>
    <phoneticPr fontId="6"/>
  </si>
  <si>
    <t>教育費</t>
  </si>
  <si>
    <t>公債費</t>
  </si>
  <si>
    <t>　個人住民税減収補塡特例交付金</t>
  </si>
  <si>
    <t>諸支出金</t>
    <rPh sb="3" eb="4">
      <t>キン</t>
    </rPh>
    <phoneticPr fontId="42"/>
  </si>
  <si>
    <t>　子ども・子育て支援臨時交付金</t>
  </si>
  <si>
    <t>　※一般会計等（純計）は、各会計の相互間の繰入・繰出等の重複を控除したものであり、各会計の合計と一致しない場合がある。</t>
  </si>
  <si>
    <t>目的税</t>
  </si>
  <si>
    <t>　軽自動車税減収補塡特例交付金</t>
    <rPh sb="8" eb="10">
      <t>ホテン</t>
    </rPh>
    <phoneticPr fontId="39"/>
  </si>
  <si>
    <t>　法定目的税</t>
  </si>
  <si>
    <t>実質公債費比率</t>
    <rPh sb="0" eb="2">
      <t>ジッシツ</t>
    </rPh>
    <rPh sb="2" eb="5">
      <t>コウサイヒ</t>
    </rPh>
    <rPh sb="5" eb="7">
      <t>ヒリツ</t>
    </rPh>
    <phoneticPr fontId="41"/>
  </si>
  <si>
    <t>　投資・出資金・貸付金</t>
  </si>
  <si>
    <t>決算額</t>
  </si>
  <si>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</si>
  <si>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</si>
  <si>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</si>
  <si>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</si>
  <si>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</si>
  <si>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</si>
  <si>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</si>
  <si>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41"/>
  </si>
  <si>
    <t>義務的経費計</t>
    <rPh sb="0" eb="3">
      <t>ギムテキ</t>
    </rPh>
    <rPh sb="3" eb="5">
      <t>ケイヒ</t>
    </rPh>
    <rPh sb="5" eb="6">
      <t>ケイ</t>
    </rPh>
    <phoneticPr fontId="6"/>
  </si>
  <si>
    <t>他会計等
からの
繰入金</t>
  </si>
  <si>
    <t>平成30年度</t>
    <rPh sb="0" eb="2">
      <t>ヘイセイ</t>
    </rPh>
    <rPh sb="4" eb="6">
      <t>ネンド</t>
    </rPh>
    <phoneticPr fontId="6"/>
  </si>
  <si>
    <t>当該団体（円）</t>
    <rPh sb="0" eb="2">
      <t>トウガイ</t>
    </rPh>
    <rPh sb="2" eb="4">
      <t>ダンタイ</t>
    </rPh>
    <rPh sb="5" eb="6">
      <t>エン</t>
    </rPh>
    <phoneticPr fontId="6"/>
  </si>
  <si>
    <t>　うち元金</t>
  </si>
  <si>
    <t>現年</t>
    <rPh sb="0" eb="1">
      <t>ゲン</t>
    </rPh>
    <rPh sb="1" eb="2">
      <t>ネン</t>
    </rPh>
    <phoneticPr fontId="6"/>
  </si>
  <si>
    <t>類似団体内平均値</t>
  </si>
  <si>
    <t>実質収支</t>
    <rPh sb="0" eb="2">
      <t>ジッシツ</t>
    </rPh>
    <rPh sb="2" eb="4">
      <t>シュウシ</t>
    </rPh>
    <phoneticPr fontId="6"/>
  </si>
  <si>
    <t>下水道</t>
  </si>
  <si>
    <t>財政再生基準</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</si>
  <si>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</si>
  <si>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</si>
  <si>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</si>
  <si>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</si>
  <si>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うち減収補塡債(特例分)</t>
    <rPh sb="4" eb="5">
      <t>シュウ</t>
    </rPh>
    <rPh sb="9" eb="10">
      <t>トク</t>
    </rPh>
    <rPh sb="10" eb="11">
      <t>レイ</t>
    </rPh>
    <rPh sb="11" eb="12">
      <t>ブン</t>
    </rPh>
    <phoneticPr fontId="38"/>
  </si>
  <si>
    <t>歳入合計</t>
  </si>
  <si>
    <t>国民健康保険</t>
  </si>
  <si>
    <t>その他</t>
  </si>
  <si>
    <t>　うち補助</t>
  </si>
  <si>
    <t>災害復旧事業費</t>
  </si>
  <si>
    <t>形式収支</t>
  </si>
  <si>
    <t>備考</t>
    <rPh sb="0" eb="2">
      <t>ビコウ</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</si>
  <si>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</si>
  <si>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</si>
  <si>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</si>
  <si>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宮崎市中央市場精算株式会社</t>
    <rPh sb="9" eb="13">
      <t>カブシキガイシャ</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</si>
  <si>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</si>
  <si>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左のうち
一般会計等
繰入見込額</t>
  </si>
  <si>
    <t>資金不足
比率</t>
    <rPh sb="0" eb="2">
      <t>シキン</t>
    </rPh>
    <rPh sb="2" eb="4">
      <t>フソク</t>
    </rPh>
    <rPh sb="5" eb="7">
      <t>ヒリツ</t>
    </rPh>
    <phoneticPr fontId="6"/>
  </si>
  <si>
    <t>公共下水道事業会計</t>
  </si>
  <si>
    <t>増減率(%)(A)</t>
    <rPh sb="0" eb="3">
      <t>ゾウゲンリツ</t>
    </rPh>
    <phoneticPr fontId="6"/>
  </si>
  <si>
    <t>農業集落排水事業会計</t>
  </si>
  <si>
    <t>宮崎文化振興協会</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</si>
  <si>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</si>
  <si>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</si>
  <si>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将来負担比率</t>
    <rPh sb="0" eb="2">
      <t>ショウライ</t>
    </rPh>
    <rPh sb="2" eb="4">
      <t>フタン</t>
    </rPh>
    <rPh sb="4" eb="6">
      <t>ヒリツ</t>
    </rPh>
    <phoneticPr fontId="41"/>
  </si>
  <si>
    <t>PFI事業に係るもの</t>
    <rPh sb="3" eb="5">
      <t>ジギョウ</t>
    </rPh>
    <rPh sb="6" eb="7">
      <t>カカ</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</si>
  <si>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</si>
  <si>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</si>
  <si>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</si>
  <si>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</si>
  <si>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</si>
  <si>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</si>
  <si>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</si>
  <si>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</si>
  <si>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 xml:space="preserve"> H28</t>
  </si>
  <si>
    <t>将来負担比率（(Ｅ)－(Ｆ)）／（(Ｃ)－(Ｄ)）×１００</t>
    <rPh sb="0" eb="2">
      <t>ショウライ</t>
    </rPh>
    <rPh sb="2" eb="4">
      <t>フタン</t>
    </rPh>
    <rPh sb="4" eb="6">
      <t>ヒリツ</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</si>
  <si>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</si>
  <si>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</si>
  <si>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</si>
  <si>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</si>
  <si>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</si>
  <si>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</si>
  <si>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</si>
  <si>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</si>
  <si>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</si>
  <si>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</si>
  <si>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普通建設事業費</t>
    <rPh sb="0" eb="2">
      <t>フツウ</t>
    </rPh>
    <rPh sb="2" eb="4">
      <t>ケンセツ</t>
    </rPh>
    <rPh sb="4" eb="7">
      <t>ジギョウヒ</t>
    </rPh>
    <phoneticPr fontId="6"/>
  </si>
  <si>
    <t>(A)-(B)</t>
  </si>
  <si>
    <t xml:space="preserve"> H30</t>
  </si>
  <si>
    <t xml:space="preserve"> R01</t>
  </si>
  <si>
    <t>H27</t>
  </si>
  <si>
    <t>H30</t>
  </si>
  <si>
    <t>R01</t>
  </si>
  <si>
    <t>▲ 0.86</t>
  </si>
  <si>
    <t>▲ 0.85</t>
  </si>
  <si>
    <t>▲ 0.45</t>
  </si>
  <si>
    <t>その他会計（赤字）</t>
  </si>
  <si>
    <t>H27末</t>
  </si>
  <si>
    <t>H26末</t>
  </si>
  <si>
    <t>H29末</t>
  </si>
  <si>
    <t>H30末</t>
  </si>
  <si>
    <t>宮崎県環境整備公社</t>
    <rPh sb="0" eb="3">
      <t>ミヤザキケン</t>
    </rPh>
    <rPh sb="3" eb="5">
      <t>カンキョウ</t>
    </rPh>
    <rPh sb="5" eb="7">
      <t>セイビ</t>
    </rPh>
    <rPh sb="7" eb="9">
      <t>コウシャ</t>
    </rPh>
    <phoneticPr fontId="6"/>
  </si>
  <si>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</si>
  <si>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</si>
  <si>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</si>
  <si>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</si>
  <si>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</si>
  <si>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</si>
  <si>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</si>
  <si>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</si>
  <si>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a</t>
  </si>
  <si>
    <t>　令和元年度においては、類似団体内平均値と比べて将来負担比率は高い状況であるが、有形固定資産減価償却率は低い状況にある。
　今後も引き続き元金ベースのプライマリーバランスの黒字化を堅持することで将来負担比率の改善を図るとともに、公共施設等総合管理計画に基づき公共施設の適切なマネジメントに取り組んでいく。</t>
    <rPh sb="21" eb="22">
      <t>クラ</t>
    </rPh>
    <rPh sb="24" eb="26">
      <t>ショウライ</t>
    </rPh>
    <rPh sb="26" eb="28">
      <t>フタン</t>
    </rPh>
    <rPh sb="28" eb="30">
      <t>ヒリツ</t>
    </rPh>
    <rPh sb="31" eb="32">
      <t>タカ</t>
    </rPh>
    <rPh sb="33" eb="35">
      <t>ジョウキョウ</t>
    </rPh>
    <rPh sb="40" eb="42">
      <t>ユウケイ</t>
    </rPh>
    <rPh sb="42" eb="44">
      <t>コテイ</t>
    </rPh>
    <rPh sb="44" eb="46">
      <t>シサン</t>
    </rPh>
    <rPh sb="46" eb="48">
      <t>ゲンカ</t>
    </rPh>
    <rPh sb="48" eb="50">
      <t>ショウキャク</t>
    </rPh>
    <rPh sb="50" eb="51">
      <t>リツ</t>
    </rPh>
    <rPh sb="52" eb="53">
      <t>ヒク</t>
    </rPh>
    <rPh sb="54" eb="56">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</si>
</sst>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sz val="6"/>
      <name val="游ゴシック"/>
      <family val="3"/>
      <charset val="128"/>
    </font>
    <font>
      <sz val="9"/>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11"/>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11" applyFont="1">
      <alignment vertical="center"/>
    </xf>
    <xf numFmtId="49" fontId="2" fillId="0" borderId="0" xfId="11" applyNumberFormat="1" applyFont="1" applyFill="1">
      <alignment vertical="center"/>
    </xf>
    <xf numFmtId="0" fontId="8" fillId="0" borderId="0" xfId="11" applyFont="1" applyFill="1">
      <alignment vertical="center"/>
    </xf>
    <xf numFmtId="0" fontId="2" fillId="0" borderId="8" xfId="11" applyFont="1" applyFill="1" applyBorder="1">
      <alignment vertical="center"/>
    </xf>
    <xf numFmtId="49" fontId="2" fillId="0" borderId="8" xfId="11" applyNumberFormat="1" applyFont="1" applyFill="1" applyBorder="1">
      <alignment vertical="center"/>
    </xf>
    <xf numFmtId="0" fontId="2" fillId="0" borderId="9" xfId="11" applyFont="1" applyFill="1" applyBorder="1">
      <alignment vertical="center"/>
    </xf>
    <xf numFmtId="0" fontId="2" fillId="0" borderId="0" xfId="11" applyFont="1" applyFill="1" applyBorder="1" applyAlignment="1">
      <alignment horizontal="center" vertical="center" wrapText="1"/>
    </xf>
    <xf numFmtId="0" fontId="2" fillId="0" borderId="0" xfId="11" applyFont="1" applyFill="1" applyBorder="1">
      <alignment vertical="center"/>
    </xf>
    <xf numFmtId="49" fontId="2" fillId="0" borderId="0" xfId="11" applyNumberFormat="1" applyFont="1" applyFill="1" applyBorder="1">
      <alignment vertical="center"/>
    </xf>
    <xf numFmtId="49" fontId="2" fillId="0" borderId="0" xfId="11" applyNumberFormat="1" applyFont="1" applyFill="1" applyBorder="1" applyAlignment="1">
      <alignment horizontal="center" vertical="center"/>
    </xf>
    <xf numFmtId="0" fontId="2" fillId="0" borderId="20" xfId="11" applyFont="1" applyFill="1" applyBorder="1">
      <alignment vertical="center"/>
    </xf>
    <xf numFmtId="0" fontId="9" fillId="0" borderId="0" xfId="11" applyFont="1" applyFill="1">
      <alignment vertical="center"/>
    </xf>
    <xf numFmtId="0" fontId="2" fillId="0" borderId="30" xfId="11" applyFont="1" applyFill="1" applyBorder="1" applyAlignment="1">
      <alignment horizontal="center" vertical="center"/>
    </xf>
    <xf numFmtId="0" fontId="2" fillId="0" borderId="0" xfId="11" applyFont="1" applyFill="1" applyBorder="1" applyAlignment="1">
      <alignment horizontal="center" vertical="center"/>
    </xf>
    <xf numFmtId="0" fontId="2" fillId="0" borderId="23" xfId="11" applyFont="1" applyFill="1" applyBorder="1" applyAlignment="1">
      <alignment horizontal="center" vertical="center"/>
    </xf>
    <xf numFmtId="0" fontId="11" fillId="0" borderId="26" xfId="12" applyFont="1" applyFill="1" applyBorder="1" applyAlignment="1">
      <alignment vertical="center"/>
    </xf>
    <xf numFmtId="0" fontId="11" fillId="0" borderId="28" xfId="12" applyFont="1" applyFill="1" applyBorder="1" applyAlignment="1">
      <alignment horizontal="center" vertical="center"/>
    </xf>
    <xf numFmtId="0" fontId="2" fillId="0" borderId="42" xfId="11" applyFont="1" applyFill="1" applyBorder="1" applyAlignment="1">
      <alignment horizontal="center" vertical="center"/>
    </xf>
    <xf numFmtId="0" fontId="2" fillId="0" borderId="8" xfId="11" applyFont="1" applyFill="1" applyBorder="1" applyAlignment="1">
      <alignment horizontal="center" vertical="center"/>
    </xf>
    <xf numFmtId="0" fontId="2" fillId="0" borderId="9" xfId="11" applyFont="1" applyFill="1" applyBorder="1" applyAlignment="1">
      <alignment horizontal="center" vertical="center"/>
    </xf>
    <xf numFmtId="0" fontId="2" fillId="0" borderId="58" xfId="11" applyFont="1" applyFill="1" applyBorder="1" applyAlignment="1">
      <alignment horizontal="center" vertical="center"/>
    </xf>
    <xf numFmtId="0" fontId="2" fillId="0" borderId="0" xfId="11" applyFont="1" applyFill="1" applyBorder="1" applyAlignment="1">
      <alignment vertical="center"/>
    </xf>
    <xf numFmtId="0" fontId="2" fillId="0" borderId="34" xfId="11" applyFont="1" applyFill="1" applyBorder="1" applyAlignment="1">
      <alignment horizontal="center" vertical="center" wrapText="1"/>
    </xf>
    <xf numFmtId="0" fontId="2" fillId="0" borderId="8" xfId="11" applyFont="1" applyFill="1" applyBorder="1" applyAlignment="1">
      <alignment horizontal="left" vertical="center"/>
    </xf>
    <xf numFmtId="0" fontId="2" fillId="0" borderId="7" xfId="11" applyFont="1" applyFill="1" applyBorder="1" applyAlignment="1">
      <alignment horizontal="left" vertical="center"/>
    </xf>
    <xf numFmtId="0" fontId="2" fillId="0" borderId="19" xfId="11" applyFont="1" applyFill="1" applyBorder="1" applyAlignment="1">
      <alignment horizontal="left" vertical="center"/>
    </xf>
    <xf numFmtId="0" fontId="10" fillId="0" borderId="20" xfId="11" applyFont="1" applyFill="1" applyBorder="1" applyAlignment="1">
      <alignment vertical="center" wrapText="1"/>
    </xf>
    <xf numFmtId="0" fontId="2" fillId="0" borderId="53" xfId="11" applyFont="1" applyFill="1" applyBorder="1" applyAlignment="1">
      <alignment horizontal="left" vertical="center"/>
    </xf>
    <xf numFmtId="0" fontId="10" fillId="0" borderId="60" xfId="11" applyFont="1" applyFill="1" applyBorder="1" applyAlignment="1">
      <alignment vertical="center" wrapText="1"/>
    </xf>
    <xf numFmtId="190" fontId="2" fillId="0" borderId="7" xfId="11" applyNumberFormat="1" applyFont="1" applyFill="1" applyBorder="1" applyAlignment="1">
      <alignment horizontal="right" vertical="center" shrinkToFit="1"/>
    </xf>
    <xf numFmtId="190" fontId="2" fillId="0" borderId="7" xfId="11" applyNumberFormat="1" applyFont="1" applyFill="1" applyBorder="1" applyAlignment="1">
      <alignment vertical="center" shrinkToFit="1"/>
    </xf>
    <xf numFmtId="189" fontId="2" fillId="0" borderId="9" xfId="11" applyNumberFormat="1" applyFont="1" applyFill="1" applyBorder="1" applyAlignment="1">
      <alignment vertical="center"/>
    </xf>
    <xf numFmtId="190" fontId="2" fillId="0" borderId="19" xfId="11" applyNumberFormat="1" applyFont="1" applyFill="1" applyBorder="1" applyAlignment="1">
      <alignment horizontal="right" vertical="center" shrinkToFit="1"/>
    </xf>
    <xf numFmtId="190" fontId="2" fillId="0" borderId="19" xfId="11" applyNumberFormat="1" applyFont="1" applyFill="1" applyBorder="1" applyAlignment="1">
      <alignment vertical="center" shrinkToFit="1"/>
    </xf>
    <xf numFmtId="189" fontId="2" fillId="0" borderId="20" xfId="11" applyNumberFormat="1" applyFont="1" applyFill="1" applyBorder="1" applyAlignment="1">
      <alignment vertical="center"/>
    </xf>
    <xf numFmtId="190" fontId="2" fillId="0" borderId="53" xfId="11" applyNumberFormat="1" applyFont="1" applyFill="1" applyBorder="1" applyAlignment="1">
      <alignment horizontal="right" vertical="center" shrinkToFit="1"/>
    </xf>
    <xf numFmtId="190" fontId="2" fillId="0" borderId="53" xfId="11" applyNumberFormat="1" applyFont="1" applyFill="1" applyBorder="1" applyAlignment="1">
      <alignment vertical="center" shrinkToFit="1"/>
    </xf>
    <xf numFmtId="189" fontId="2" fillId="0" borderId="60" xfId="11" applyNumberFormat="1" applyFont="1" applyFill="1" applyBorder="1" applyAlignment="1">
      <alignment vertical="center"/>
    </xf>
    <xf numFmtId="0" fontId="2" fillId="0" borderId="58" xfId="11" applyFont="1" applyFill="1" applyBorder="1">
      <alignment vertical="center"/>
    </xf>
    <xf numFmtId="0" fontId="2" fillId="0" borderId="60" xfId="11"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8">
      <alignment vertical="center"/>
    </xf>
    <xf numFmtId="0" fontId="3" fillId="0" borderId="0" xfId="18" applyProtection="1">
      <alignment vertical="center"/>
    </xf>
    <xf numFmtId="0" fontId="3" fillId="0" borderId="0" xfId="18" applyAlignment="1" applyProtection="1">
      <alignment vertical="center"/>
    </xf>
    <xf numFmtId="0" fontId="16" fillId="0" borderId="0" xfId="18" applyFont="1" applyProtection="1">
      <alignment vertical="center"/>
    </xf>
    <xf numFmtId="0" fontId="3" fillId="3" borderId="0" xfId="18" applyFill="1" applyProtection="1">
      <alignment vertical="center"/>
    </xf>
    <xf numFmtId="49" fontId="2" fillId="3" borderId="0" xfId="14" applyNumberFormat="1" applyFont="1" applyFill="1" applyProtection="1">
      <alignment vertical="center"/>
    </xf>
    <xf numFmtId="0" fontId="17" fillId="3" borderId="0" xfId="14" applyFont="1" applyFill="1" applyAlignment="1" applyProtection="1">
      <alignment vertical="center"/>
    </xf>
    <xf numFmtId="0" fontId="2" fillId="3" borderId="0" xfId="14" applyFont="1" applyFill="1" applyProtection="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pplyProtection="1">
      <alignment vertical="center"/>
    </xf>
    <xf numFmtId="0" fontId="18" fillId="3" borderId="0" xfId="14" applyFont="1" applyFill="1" applyProtection="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Border="1" applyAlignment="1" applyProtection="1">
      <alignment horizontal="center" vertical="center" shrinkToFit="1"/>
    </xf>
    <xf numFmtId="0" fontId="12" fillId="3" borderId="0" xfId="14" applyFont="1" applyFill="1" applyBorder="1" applyProtection="1">
      <alignment vertical="center"/>
    </xf>
    <xf numFmtId="0" fontId="18" fillId="3" borderId="20" xfId="14" applyFont="1" applyFill="1" applyBorder="1" applyAlignment="1" applyProtection="1">
      <alignment vertical="center"/>
    </xf>
    <xf numFmtId="0" fontId="20" fillId="3" borderId="0" xfId="18" applyFont="1" applyFill="1" applyProtection="1">
      <alignment vertical="center"/>
    </xf>
    <xf numFmtId="0" fontId="2" fillId="3" borderId="0" xfId="14" applyFont="1" applyFill="1" applyAlignment="1" applyProtection="1">
      <alignment vertical="center"/>
    </xf>
    <xf numFmtId="0" fontId="18" fillId="3" borderId="0" xfId="14" applyFont="1" applyFill="1" applyBorder="1" applyAlignment="1" applyProtection="1">
      <alignment horizontal="left" vertical="center" shrinkToFit="1"/>
    </xf>
    <xf numFmtId="0" fontId="18" fillId="3" borderId="20" xfId="14" applyFont="1" applyFill="1" applyBorder="1" applyAlignment="1" applyProtection="1">
      <alignment horizontal="center" vertical="center"/>
    </xf>
    <xf numFmtId="0" fontId="18" fillId="3" borderId="0" xfId="14" applyFont="1" applyFill="1" applyBorder="1" applyProtection="1">
      <alignment vertical="center"/>
    </xf>
    <xf numFmtId="0" fontId="18" fillId="3" borderId="23" xfId="14" applyFont="1" applyFill="1" applyBorder="1" applyAlignment="1" applyProtection="1">
      <alignment vertical="center"/>
    </xf>
    <xf numFmtId="0" fontId="18" fillId="3" borderId="0" xfId="14" applyFont="1" applyFill="1" applyBorder="1" applyAlignment="1" applyProtection="1">
      <alignment vertical="center"/>
    </xf>
    <xf numFmtId="183" fontId="18" fillId="3" borderId="0" xfId="14" applyNumberFormat="1" applyFont="1" applyFill="1" applyBorder="1" applyAlignment="1" applyProtection="1">
      <alignment horizontal="right" vertical="center" shrinkToFit="1"/>
    </xf>
    <xf numFmtId="0" fontId="18" fillId="3" borderId="12" xfId="14" applyFont="1" applyFill="1" applyBorder="1" applyAlignment="1" applyProtection="1">
      <alignment vertical="center"/>
    </xf>
    <xf numFmtId="0" fontId="18" fillId="3" borderId="0" xfId="14" applyFont="1" applyFill="1" applyAlignment="1" applyProtection="1">
      <alignment vertical="center"/>
    </xf>
    <xf numFmtId="0" fontId="16" fillId="3" borderId="8" xfId="14" applyFont="1" applyFill="1" applyBorder="1" applyAlignment="1" applyProtection="1">
      <alignment vertical="center"/>
    </xf>
    <xf numFmtId="0" fontId="16" fillId="3" borderId="0" xfId="14" applyFont="1" applyFill="1" applyAlignment="1" applyProtection="1">
      <alignment vertical="center"/>
    </xf>
    <xf numFmtId="0" fontId="16" fillId="3" borderId="0" xfId="14" applyFont="1" applyFill="1" applyBorder="1" applyAlignment="1" applyProtection="1">
      <alignment vertical="center"/>
    </xf>
    <xf numFmtId="0" fontId="16" fillId="3" borderId="0" xfId="14" applyFont="1" applyFill="1" applyProtection="1">
      <alignment vertical="center"/>
    </xf>
    <xf numFmtId="183" fontId="18" fillId="3" borderId="0" xfId="14" applyNumberFormat="1" applyFont="1" applyFill="1" applyBorder="1" applyAlignment="1" applyProtection="1">
      <alignment horizontal="left" vertical="center" shrinkToFit="1"/>
    </xf>
    <xf numFmtId="0" fontId="18" fillId="3" borderId="35" xfId="14" applyFont="1" applyFill="1" applyBorder="1" applyProtection="1">
      <alignment vertical="center"/>
    </xf>
    <xf numFmtId="0" fontId="16" fillId="3" borderId="0" xfId="14" applyFont="1" applyFill="1" applyBorder="1" applyProtection="1">
      <alignment vertical="center"/>
    </xf>
    <xf numFmtId="0" fontId="16" fillId="3" borderId="0" xfId="14" applyFont="1" applyFill="1" applyBorder="1" applyAlignment="1" applyProtection="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Border="1" applyAlignment="1" applyProtection="1">
      <alignment horizontal="center" vertical="center"/>
    </xf>
    <xf numFmtId="0" fontId="18" fillId="3" borderId="58" xfId="14" applyFont="1" applyFill="1" applyBorder="1" applyAlignment="1" applyProtection="1">
      <alignment vertical="center"/>
    </xf>
    <xf numFmtId="0" fontId="2" fillId="3" borderId="0" xfId="14" applyFont="1" applyFill="1" applyBorder="1" applyAlignment="1" applyProtection="1">
      <alignment vertical="center"/>
    </xf>
    <xf numFmtId="0" fontId="2" fillId="3" borderId="20" xfId="14" applyFont="1" applyFill="1" applyBorder="1" applyProtection="1">
      <alignment vertical="center"/>
    </xf>
    <xf numFmtId="0" fontId="3" fillId="3" borderId="0" xfId="18" applyFill="1" applyAlignment="1" applyProtection="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85" fontId="15" fillId="0" borderId="0" xfId="22" applyNumberFormat="1" applyFont="1" applyFill="1">
      <alignment vertical="center"/>
    </xf>
    <xf numFmtId="0" fontId="18" fillId="0" borderId="30" xfId="22" applyFont="1" applyFill="1" applyBorder="1">
      <alignment vertical="center"/>
    </xf>
    <xf numFmtId="185" fontId="15" fillId="0" borderId="42" xfId="22" applyNumberFormat="1" applyFont="1" applyFill="1" applyBorder="1">
      <alignment vertical="center"/>
    </xf>
    <xf numFmtId="185" fontId="15" fillId="0" borderId="31" xfId="22" applyNumberFormat="1" applyFont="1" applyFill="1" applyBorder="1">
      <alignment vertical="center"/>
    </xf>
    <xf numFmtId="185" fontId="15" fillId="0" borderId="0"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85" fontId="15" fillId="0" borderId="34" xfId="22" applyNumberFormat="1" applyFont="1" applyFill="1" applyBorder="1">
      <alignment vertical="center"/>
    </xf>
    <xf numFmtId="0" fontId="3" fillId="3" borderId="30" xfId="22" applyFont="1" applyFill="1" applyBorder="1">
      <alignment vertical="center"/>
    </xf>
    <xf numFmtId="185" fontId="15" fillId="3" borderId="31" xfId="22" applyNumberFormat="1" applyFont="1" applyFill="1" applyBorder="1">
      <alignment vertical="center"/>
    </xf>
    <xf numFmtId="185" fontId="15" fillId="0" borderId="32" xfId="22" applyNumberFormat="1" applyFont="1" applyFill="1" applyBorder="1">
      <alignment vertical="center"/>
    </xf>
    <xf numFmtId="0" fontId="15" fillId="0" borderId="0" xfId="22" applyFont="1" applyFill="1" applyBorder="1" applyAlignment="1"/>
    <xf numFmtId="185" fontId="22" fillId="0" borderId="30" xfId="16" applyNumberFormat="1" applyFont="1" applyBorder="1" applyAlignment="1">
      <alignment vertical="center"/>
    </xf>
    <xf numFmtId="185" fontId="22" fillId="0" borderId="31" xfId="16" applyNumberFormat="1" applyFont="1" applyBorder="1" applyAlignment="1">
      <alignment vertical="center"/>
    </xf>
    <xf numFmtId="185" fontId="22" fillId="0" borderId="31" xfId="16" applyNumberFormat="1" applyFont="1" applyBorder="1" applyAlignment="1">
      <alignment horizontal="center" vertical="center"/>
    </xf>
    <xf numFmtId="0" fontId="3" fillId="3" borderId="23" xfId="22" applyFont="1" applyFill="1" applyBorder="1">
      <alignment vertical="center"/>
    </xf>
    <xf numFmtId="185" fontId="15" fillId="3" borderId="34" xfId="22" applyNumberFormat="1" applyFont="1" applyFill="1" applyBorder="1">
      <alignment vertical="center"/>
    </xf>
    <xf numFmtId="185" fontId="15" fillId="0" borderId="35" xfId="22" applyNumberFormat="1" applyFont="1" applyFill="1" applyBorder="1">
      <alignment vertical="center"/>
    </xf>
    <xf numFmtId="185" fontId="22" fillId="0" borderId="16" xfId="16" applyNumberFormat="1" applyFont="1" applyBorder="1" applyAlignment="1">
      <alignment vertical="center"/>
    </xf>
    <xf numFmtId="185" fontId="22" fillId="0" borderId="15" xfId="16" applyNumberFormat="1" applyFont="1" applyBorder="1" applyAlignment="1">
      <alignment vertical="center"/>
    </xf>
    <xf numFmtId="185" fontId="22" fillId="0" borderId="171" xfId="16" applyNumberFormat="1" applyFont="1" applyBorder="1" applyAlignment="1">
      <alignment horizontal="center" vertical="center"/>
    </xf>
    <xf numFmtId="185" fontId="22" fillId="0" borderId="16" xfId="16" applyNumberFormat="1" applyFont="1" applyBorder="1" applyAlignment="1">
      <alignment horizontal="center" vertical="center"/>
    </xf>
    <xf numFmtId="185"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85" fontId="15" fillId="3" borderId="15" xfId="22" applyNumberFormat="1" applyFont="1" applyFill="1" applyBorder="1">
      <alignment vertical="center"/>
    </xf>
    <xf numFmtId="185" fontId="15" fillId="0" borderId="37" xfId="22" applyNumberFormat="1" applyFont="1" applyFill="1" applyBorder="1">
      <alignment vertical="center"/>
    </xf>
    <xf numFmtId="185" fontId="22" fillId="0" borderId="32" xfId="16" applyNumberFormat="1" applyFont="1" applyBorder="1" applyAlignment="1">
      <alignment horizontal="center" vertical="center"/>
    </xf>
    <xf numFmtId="185"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85" fontId="15" fillId="0" borderId="74" xfId="22" applyNumberFormat="1" applyFont="1" applyFill="1" applyBorder="1" applyAlignment="1">
      <alignment horizontal="center" vertical="center"/>
    </xf>
    <xf numFmtId="178" fontId="22" fillId="0" borderId="74" xfId="22" applyNumberFormat="1" applyFont="1" applyFill="1" applyBorder="1" applyAlignment="1">
      <alignment horizontal="right" vertical="center" shrinkToFit="1"/>
    </xf>
    <xf numFmtId="179"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85" fontId="22" fillId="0" borderId="35" xfId="16" applyNumberFormat="1" applyFont="1" applyBorder="1" applyAlignment="1">
      <alignment horizontal="center" vertical="center"/>
    </xf>
    <xf numFmtId="185" fontId="22" fillId="0" borderId="174" xfId="16"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85" fontId="15" fillId="3" borderId="74" xfId="22" applyNumberFormat="1" applyFont="1" applyFill="1" applyBorder="1" applyAlignment="1">
      <alignment horizontal="center" vertical="center"/>
    </xf>
    <xf numFmtId="185" fontId="15" fillId="0" borderId="176" xfId="22" applyNumberFormat="1" applyFont="1" applyFill="1" applyBorder="1" applyAlignment="1">
      <alignment horizontal="center" vertical="center"/>
    </xf>
    <xf numFmtId="178" fontId="22" fillId="0" borderId="176" xfId="22" applyNumberFormat="1" applyFont="1" applyFill="1" applyBorder="1" applyAlignment="1">
      <alignment horizontal="right" vertical="center" shrinkToFit="1"/>
    </xf>
    <xf numFmtId="179" fontId="22" fillId="0" borderId="176" xfId="22" applyNumberFormat="1" applyFont="1" applyFill="1" applyBorder="1" applyAlignment="1">
      <alignment horizontal="right" vertical="center" shrinkToFit="1"/>
    </xf>
    <xf numFmtId="181" fontId="15" fillId="0" borderId="0" xfId="22" applyNumberFormat="1" applyFont="1" applyFill="1" applyBorder="1">
      <alignment vertical="center"/>
    </xf>
    <xf numFmtId="181" fontId="15" fillId="0" borderId="34" xfId="22" applyNumberFormat="1" applyFont="1" applyFill="1" applyBorder="1">
      <alignment vertical="center"/>
    </xf>
    <xf numFmtId="0" fontId="3" fillId="0" borderId="0" xfId="22" applyFont="1" applyFill="1" applyBorder="1" applyAlignment="1"/>
    <xf numFmtId="185"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85"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85" fontId="15" fillId="0" borderId="174" xfId="22" applyNumberFormat="1" applyFont="1" applyFill="1" applyBorder="1" applyAlignment="1">
      <alignment horizontal="center" vertical="center"/>
    </xf>
    <xf numFmtId="178" fontId="15" fillId="0" borderId="174" xfId="22" applyNumberFormat="1" applyFont="1" applyFill="1" applyBorder="1" applyAlignment="1">
      <alignment horizontal="right" vertical="center" shrinkToFit="1"/>
    </xf>
    <xf numFmtId="179"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1" fontId="15" fillId="0" borderId="23" xfId="22" applyNumberFormat="1" applyFont="1" applyFill="1" applyBorder="1">
      <alignment vertical="center"/>
    </xf>
    <xf numFmtId="185" fontId="22" fillId="0" borderId="34" xfId="16"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2" applyFont="1" applyFill="1" applyBorder="1">
      <alignment vertical="center"/>
    </xf>
    <xf numFmtId="185" fontId="15" fillId="3" borderId="174" xfId="22" applyNumberFormat="1" applyFont="1" applyFill="1" applyBorder="1" applyAlignment="1">
      <alignment horizontal="center" vertical="center"/>
    </xf>
    <xf numFmtId="179" fontId="15" fillId="3" borderId="181" xfId="21" applyNumberFormat="1" applyFont="1" applyFill="1" applyBorder="1" applyAlignment="1">
      <alignment horizontal="right" vertical="center" shrinkToFit="1"/>
    </xf>
    <xf numFmtId="179" fontId="15" fillId="3" borderId="174" xfId="21" applyNumberFormat="1" applyFont="1" applyFill="1" applyBorder="1" applyAlignment="1">
      <alignment horizontal="right" vertical="center" shrinkToFit="1"/>
    </xf>
    <xf numFmtId="185" fontId="15" fillId="0" borderId="0" xfId="22" applyNumberFormat="1" applyFont="1" applyFill="1" applyBorder="1" applyAlignment="1">
      <alignment horizontal="center" vertical="center"/>
    </xf>
    <xf numFmtId="185" fontId="22" fillId="0" borderId="37" xfId="16" applyNumberFormat="1" applyFont="1" applyBorder="1" applyAlignment="1">
      <alignment horizontal="center" vertical="center"/>
    </xf>
    <xf numFmtId="185" fontId="22" fillId="0" borderId="74" xfId="16"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2" applyFont="1" applyFill="1" applyBorder="1">
      <alignment vertical="center"/>
    </xf>
    <xf numFmtId="185" fontId="15" fillId="0" borderId="14" xfId="22" applyNumberFormat="1" applyFont="1" applyFill="1" applyBorder="1">
      <alignment vertical="center"/>
    </xf>
    <xf numFmtId="185"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6" fontId="23" fillId="0" borderId="1" xfId="7" applyNumberFormat="1" applyFont="1" applyFill="1" applyBorder="1" applyAlignment="1" applyProtection="1">
      <alignment horizontal="right" vertical="center" shrinkToFit="1"/>
    </xf>
    <xf numFmtId="186" fontId="23" fillId="0" borderId="4" xfId="7" applyNumberFormat="1" applyFont="1" applyFill="1" applyBorder="1" applyAlignment="1" applyProtection="1">
      <alignment horizontal="right" vertical="center" shrinkToFit="1"/>
    </xf>
    <xf numFmtId="186"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6" fontId="23" fillId="0" borderId="24" xfId="7" applyNumberFormat="1" applyFont="1" applyFill="1" applyBorder="1" applyAlignment="1" applyProtection="1">
      <alignment horizontal="right" vertical="center" shrinkToFit="1"/>
    </xf>
    <xf numFmtId="186" fontId="23" fillId="0" borderId="27" xfId="7" applyNumberFormat="1" applyFont="1" applyFill="1" applyBorder="1" applyAlignment="1" applyProtection="1">
      <alignment horizontal="right" vertical="center" shrinkToFit="1"/>
    </xf>
    <xf numFmtId="186"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6" fontId="23" fillId="0" borderId="45" xfId="7" applyNumberFormat="1" applyFont="1" applyFill="1" applyBorder="1" applyAlignment="1" applyProtection="1">
      <alignment horizontal="right" vertical="center" shrinkToFit="1"/>
    </xf>
    <xf numFmtId="186" fontId="23" fillId="0" borderId="48" xfId="7" applyNumberFormat="1" applyFont="1" applyFill="1" applyBorder="1" applyAlignment="1" applyProtection="1">
      <alignment horizontal="right" vertical="center" shrinkToFit="1"/>
    </xf>
    <xf numFmtId="186" fontId="23" fillId="0" borderId="62" xfId="7"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6" fontId="23" fillId="0" borderId="183" xfId="20" applyNumberFormat="1" applyFont="1" applyFill="1" applyBorder="1" applyAlignment="1">
      <alignment horizontal="right" vertical="center" shrinkToFit="1"/>
    </xf>
    <xf numFmtId="186" fontId="23" fillId="0" borderId="184" xfId="20" applyNumberFormat="1" applyFont="1" applyFill="1" applyBorder="1" applyAlignment="1">
      <alignment horizontal="right" vertical="center" shrinkToFit="1"/>
    </xf>
    <xf numFmtId="186"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6" fontId="23" fillId="0" borderId="185" xfId="20" applyNumberFormat="1" applyFont="1" applyFill="1" applyBorder="1" applyAlignment="1">
      <alignment horizontal="right" vertical="center" shrinkToFit="1"/>
    </xf>
    <xf numFmtId="186" fontId="23" fillId="0" borderId="74" xfId="20" applyNumberFormat="1" applyFont="1" applyFill="1" applyBorder="1" applyAlignment="1">
      <alignment horizontal="right" vertical="center" shrinkToFit="1"/>
    </xf>
    <xf numFmtId="186"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6" fontId="23" fillId="0" borderId="186" xfId="20" applyNumberFormat="1" applyFont="1" applyFill="1" applyBorder="1" applyAlignment="1">
      <alignment horizontal="right" vertical="center" shrinkToFit="1"/>
    </xf>
    <xf numFmtId="186" fontId="23" fillId="0" borderId="187" xfId="20" applyNumberFormat="1" applyFont="1" applyFill="1" applyBorder="1" applyAlignment="1">
      <alignment horizontal="right" vertical="center" shrinkToFit="1"/>
    </xf>
    <xf numFmtId="186"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0" xfId="9" applyNumberFormat="1" applyFont="1" applyFill="1" applyBorder="1" applyAlignment="1" applyProtection="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85" fontId="3" fillId="0" borderId="42" xfId="22" applyNumberFormat="1" applyFont="1" applyBorder="1">
      <alignment vertical="center"/>
    </xf>
    <xf numFmtId="185" fontId="3" fillId="0" borderId="31" xfId="22" applyNumberFormat="1" applyFont="1" applyBorder="1">
      <alignment vertical="center"/>
    </xf>
    <xf numFmtId="185" fontId="3" fillId="0" borderId="34" xfId="22" applyNumberFormat="1" applyFont="1" applyBorder="1">
      <alignment vertical="center"/>
    </xf>
    <xf numFmtId="185" fontId="0" fillId="0" borderId="0" xfId="22" applyNumberFormat="1" applyFont="1">
      <alignment vertical="center"/>
    </xf>
    <xf numFmtId="185" fontId="3" fillId="3" borderId="0" xfId="22" applyNumberFormat="1" applyFont="1" applyFill="1" applyAlignment="1">
      <alignment vertical="center" wrapText="1"/>
    </xf>
    <xf numFmtId="184" fontId="3" fillId="3" borderId="0" xfId="21" applyNumberFormat="1" applyFont="1" applyFill="1" applyAlignment="1">
      <alignment vertical="center" wrapText="1"/>
    </xf>
    <xf numFmtId="185" fontId="1" fillId="0" borderId="0" xfId="16" applyNumberFormat="1" applyAlignment="1">
      <alignment vertical="center"/>
    </xf>
    <xf numFmtId="185"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2" fontId="3" fillId="0" borderId="0" xfId="22" applyNumberFormat="1" applyFont="1">
      <alignment vertical="center"/>
    </xf>
    <xf numFmtId="0" fontId="33" fillId="0" borderId="0" xfId="15" applyFont="1">
      <alignment vertical="center"/>
    </xf>
    <xf numFmtId="180" fontId="3" fillId="0" borderId="0" xfId="22" applyNumberFormat="1" applyFont="1">
      <alignment vertical="center"/>
    </xf>
    <xf numFmtId="179" fontId="1" fillId="0" borderId="0" xfId="17" applyNumberFormat="1" applyAlignment="1">
      <alignment horizontal="right" vertical="center"/>
    </xf>
    <xf numFmtId="49" fontId="3" fillId="3" borderId="0" xfId="21" applyNumberFormat="1" applyFont="1" applyFill="1" applyAlignment="1">
      <alignment horizontal="center" vertical="center"/>
    </xf>
    <xf numFmtId="181" fontId="3" fillId="0" borderId="34" xfId="22" applyNumberFormat="1" applyFont="1" applyBorder="1">
      <alignment vertical="center"/>
    </xf>
    <xf numFmtId="181" fontId="3" fillId="0" borderId="23" xfId="22" applyNumberFormat="1" applyFont="1" applyBorder="1">
      <alignment vertical="center"/>
    </xf>
    <xf numFmtId="181" fontId="3" fillId="0" borderId="0" xfId="21" applyNumberFormat="1" applyFont="1">
      <alignment vertical="center"/>
    </xf>
    <xf numFmtId="0" fontId="1" fillId="3" borderId="0" xfId="1" applyFill="1" applyAlignment="1">
      <alignment vertical="center"/>
    </xf>
    <xf numFmtId="185" fontId="3" fillId="0" borderId="14" xfId="22" applyNumberFormat="1" applyFont="1" applyBorder="1">
      <alignment vertical="center"/>
    </xf>
    <xf numFmtId="185" fontId="3" fillId="0" borderId="15" xfId="22" applyNumberFormat="1" applyFont="1" applyBorder="1">
      <alignment vertical="center"/>
    </xf>
    <xf numFmtId="0" fontId="18" fillId="0" borderId="0" xfId="22" applyFont="1">
      <alignment vertical="center"/>
    </xf>
    <xf numFmtId="0" fontId="10" fillId="0" borderId="0" xfId="11" applyFont="1" applyFill="1" applyBorder="1" applyAlignment="1">
      <alignment horizontal="left" vertical="center" wrapText="1"/>
    </xf>
    <xf numFmtId="0" fontId="10" fillId="0" borderId="58" xfId="11" applyFont="1" applyFill="1" applyBorder="1" applyAlignment="1">
      <alignment horizontal="left" vertical="center" wrapText="1"/>
    </xf>
    <xf numFmtId="189" fontId="2" fillId="0" borderId="8" xfId="11" applyNumberFormat="1" applyFont="1" applyFill="1" applyBorder="1" applyAlignment="1">
      <alignment horizontal="right" vertical="center" shrinkToFit="1"/>
    </xf>
    <xf numFmtId="189" fontId="2" fillId="0" borderId="0" xfId="11" applyNumberFormat="1" applyFont="1" applyFill="1" applyBorder="1" applyAlignment="1">
      <alignment horizontal="right" vertical="center" shrinkToFit="1"/>
    </xf>
    <xf numFmtId="189" fontId="2" fillId="0" borderId="58" xfId="11"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11" applyFont="1" applyFill="1" applyBorder="1" applyAlignment="1">
      <alignment horizontal="center" vertical="center"/>
    </xf>
    <xf numFmtId="0" fontId="2" fillId="0" borderId="19" xfId="11" applyFont="1" applyFill="1" applyBorder="1" applyAlignment="1">
      <alignment horizontal="center" vertical="center"/>
    </xf>
    <xf numFmtId="0" fontId="2" fillId="0" borderId="9" xfId="11" applyFont="1" applyFill="1" applyBorder="1" applyAlignment="1">
      <alignment horizontal="center" vertical="center"/>
    </xf>
    <xf numFmtId="0" fontId="2" fillId="0" borderId="20" xfId="11" applyFont="1" applyFill="1" applyBorder="1" applyAlignment="1">
      <alignment horizontal="center" vertical="center"/>
    </xf>
    <xf numFmtId="0" fontId="2" fillId="0" borderId="30" xfId="11" applyFont="1" applyFill="1" applyBorder="1" applyAlignment="1">
      <alignment horizontal="center" vertical="center"/>
    </xf>
    <xf numFmtId="0" fontId="2" fillId="0" borderId="23" xfId="11" applyFont="1" applyFill="1" applyBorder="1" applyAlignment="1">
      <alignment horizontal="center" vertical="center"/>
    </xf>
    <xf numFmtId="0" fontId="2" fillId="0" borderId="16" xfId="11" applyFont="1" applyFill="1" applyBorder="1" applyAlignment="1">
      <alignment horizontal="center" vertical="center"/>
    </xf>
    <xf numFmtId="0" fontId="2" fillId="0" borderId="31" xfId="11" applyFont="1" applyFill="1" applyBorder="1" applyAlignment="1">
      <alignment horizontal="center" vertical="center"/>
    </xf>
    <xf numFmtId="0" fontId="2" fillId="0" borderId="34" xfId="11" applyFont="1" applyFill="1" applyBorder="1" applyAlignment="1">
      <alignment horizontal="center" vertical="center"/>
    </xf>
    <xf numFmtId="0" fontId="2" fillId="0" borderId="15" xfId="11" applyFont="1" applyFill="1" applyBorder="1" applyAlignment="1">
      <alignment horizontal="center" vertical="center"/>
    </xf>
    <xf numFmtId="0" fontId="10" fillId="0" borderId="30" xfId="11" applyFont="1" applyFill="1" applyBorder="1" applyAlignment="1">
      <alignment horizontal="center" vertical="center" wrapText="1"/>
    </xf>
    <xf numFmtId="0" fontId="10" fillId="0" borderId="23" xfId="11" applyFont="1" applyFill="1" applyBorder="1" applyAlignment="1">
      <alignment horizontal="center" vertical="center" wrapText="1"/>
    </xf>
    <xf numFmtId="0" fontId="10" fillId="0" borderId="16" xfId="11" applyFont="1" applyFill="1" applyBorder="1" applyAlignment="1">
      <alignment horizontal="center" vertical="center" wrapText="1"/>
    </xf>
    <xf numFmtId="0" fontId="10" fillId="0" borderId="31" xfId="11" applyFont="1" applyFill="1" applyBorder="1" applyAlignment="1">
      <alignment horizontal="center" vertical="center" wrapText="1"/>
    </xf>
    <xf numFmtId="0" fontId="10" fillId="0" borderId="34" xfId="11" applyFont="1" applyFill="1" applyBorder="1" applyAlignment="1">
      <alignment horizontal="center" vertical="center" wrapText="1"/>
    </xf>
    <xf numFmtId="0" fontId="10" fillId="0" borderId="15" xfId="11" applyFont="1" applyFill="1" applyBorder="1" applyAlignment="1">
      <alignment horizontal="center" vertical="center" wrapText="1"/>
    </xf>
    <xf numFmtId="0" fontId="2" fillId="0" borderId="30" xfId="11" applyFont="1" applyFill="1" applyBorder="1" applyAlignment="1">
      <alignment horizontal="center" vertical="center" wrapText="1"/>
    </xf>
    <xf numFmtId="0" fontId="2" fillId="0" borderId="23" xfId="11" applyFont="1" applyFill="1" applyBorder="1" applyAlignment="1">
      <alignment horizontal="center" vertical="center" wrapText="1"/>
    </xf>
    <xf numFmtId="0" fontId="2" fillId="0" borderId="16" xfId="11" applyFont="1" applyFill="1" applyBorder="1" applyAlignment="1">
      <alignment horizontal="center" vertical="center" wrapText="1"/>
    </xf>
    <xf numFmtId="0" fontId="2" fillId="0" borderId="31" xfId="11" applyFont="1" applyFill="1" applyBorder="1" applyAlignment="1">
      <alignment horizontal="center" vertical="center" wrapText="1"/>
    </xf>
    <xf numFmtId="0" fontId="2" fillId="0" borderId="34" xfId="11" applyFont="1" applyFill="1" applyBorder="1" applyAlignment="1">
      <alignment horizontal="center" vertical="center" wrapText="1"/>
    </xf>
    <xf numFmtId="0" fontId="2" fillId="0" borderId="15" xfId="11" applyFont="1" applyFill="1" applyBorder="1" applyAlignment="1">
      <alignment horizontal="center" vertical="center" wrapText="1"/>
    </xf>
    <xf numFmtId="0" fontId="10" fillId="0" borderId="54" xfId="11" applyFont="1" applyFill="1" applyBorder="1" applyAlignment="1">
      <alignment horizontal="center" vertical="center" wrapText="1"/>
    </xf>
    <xf numFmtId="0" fontId="10" fillId="0" borderId="59" xfId="11" applyFont="1" applyFill="1" applyBorder="1" applyAlignment="1">
      <alignment horizontal="center" vertical="center" wrapText="1"/>
    </xf>
    <xf numFmtId="0" fontId="2" fillId="0" borderId="30" xfId="11" applyFont="1" applyFill="1" applyBorder="1" applyAlignment="1">
      <alignment horizontal="center" vertical="center" textRotation="255"/>
    </xf>
    <xf numFmtId="0" fontId="2" fillId="0" borderId="23" xfId="11" applyFont="1" applyFill="1" applyBorder="1" applyAlignment="1">
      <alignment horizontal="center" vertical="center" textRotation="255"/>
    </xf>
    <xf numFmtId="0" fontId="2" fillId="0" borderId="16" xfId="11" applyFont="1" applyFill="1" applyBorder="1" applyAlignment="1">
      <alignment horizontal="center" vertical="center" textRotation="255"/>
    </xf>
    <xf numFmtId="0" fontId="2" fillId="0" borderId="42" xfId="11" applyFont="1" applyFill="1" applyBorder="1" applyAlignment="1">
      <alignment horizontal="center" vertical="center" textRotation="255"/>
    </xf>
    <xf numFmtId="0" fontId="2" fillId="0" borderId="0" xfId="11" applyFont="1" applyFill="1" applyBorder="1" applyAlignment="1">
      <alignment horizontal="center" vertical="center" textRotation="255"/>
    </xf>
    <xf numFmtId="0" fontId="2" fillId="0" borderId="14" xfId="11" applyFont="1" applyFill="1" applyBorder="1" applyAlignment="1">
      <alignment horizontal="center" vertical="center" textRotation="255"/>
    </xf>
    <xf numFmtId="0" fontId="2" fillId="0" borderId="31" xfId="11" applyFont="1" applyFill="1" applyBorder="1" applyAlignment="1">
      <alignment horizontal="center" vertical="center" textRotation="255"/>
    </xf>
    <xf numFmtId="0" fontId="2" fillId="0" borderId="34" xfId="11" applyFont="1" applyFill="1" applyBorder="1" applyAlignment="1">
      <alignment horizontal="center" vertical="center" textRotation="255"/>
    </xf>
    <xf numFmtId="0" fontId="2" fillId="0" borderId="15" xfId="11" applyFont="1" applyFill="1" applyBorder="1" applyAlignment="1">
      <alignment horizontal="center" vertical="center" textRotation="255"/>
    </xf>
    <xf numFmtId="0" fontId="10" fillId="0" borderId="0" xfId="11" applyNumberFormat="1" applyFont="1" applyFill="1" applyBorder="1" applyAlignment="1" applyProtection="1">
      <alignment horizontal="left" vertical="center" wrapText="1"/>
      <protection hidden="1"/>
    </xf>
    <xf numFmtId="177" fontId="2" fillId="0" borderId="0" xfId="11" applyNumberFormat="1" applyFont="1" applyFill="1" applyBorder="1" applyAlignment="1" applyProtection="1">
      <alignment horizontal="center" vertical="center" shrinkToFit="1"/>
      <protection hidden="1"/>
    </xf>
    <xf numFmtId="0" fontId="2" fillId="0" borderId="0" xfId="11" applyFont="1" applyFill="1" applyBorder="1" applyAlignment="1" applyProtection="1">
      <alignment horizontal="center" vertical="center" shrinkToFit="1"/>
      <protection hidden="1"/>
    </xf>
    <xf numFmtId="0" fontId="2" fillId="0" borderId="1" xfId="11" applyFont="1" applyFill="1" applyBorder="1" applyAlignment="1">
      <alignment horizontal="center" vertical="center"/>
    </xf>
    <xf numFmtId="0" fontId="2" fillId="0" borderId="13" xfId="11" applyFont="1" applyFill="1" applyBorder="1" applyAlignment="1">
      <alignment horizontal="center" vertical="center"/>
    </xf>
    <xf numFmtId="0" fontId="2" fillId="0" borderId="24" xfId="11" applyFont="1" applyFill="1" applyBorder="1" applyAlignment="1">
      <alignment horizontal="center" vertical="center"/>
    </xf>
    <xf numFmtId="0" fontId="2" fillId="0" borderId="2" xfId="11" applyFont="1" applyFill="1" applyBorder="1" applyAlignment="1">
      <alignment horizontal="center" vertical="center"/>
    </xf>
    <xf numFmtId="0" fontId="2" fillId="0" borderId="14" xfId="11" applyFont="1" applyFill="1" applyBorder="1" applyAlignment="1">
      <alignment horizontal="center" vertical="center"/>
    </xf>
    <xf numFmtId="0" fontId="2" fillId="0" borderId="25" xfId="11" applyFont="1" applyFill="1" applyBorder="1" applyAlignment="1">
      <alignment horizontal="center" vertical="center"/>
    </xf>
    <xf numFmtId="0" fontId="2" fillId="0" borderId="3" xfId="11" applyFont="1" applyFill="1" applyBorder="1" applyAlignment="1">
      <alignment horizontal="center" vertical="center"/>
    </xf>
    <xf numFmtId="0" fontId="2" fillId="0" borderId="26" xfId="11" applyFont="1" applyFill="1" applyBorder="1" applyAlignment="1">
      <alignment horizontal="center" vertical="center"/>
    </xf>
    <xf numFmtId="0" fontId="2" fillId="0" borderId="40" xfId="11" applyFont="1" applyFill="1" applyBorder="1" applyAlignment="1">
      <alignment horizontal="center" vertical="center"/>
    </xf>
    <xf numFmtId="0" fontId="2" fillId="0" borderId="45" xfId="11" applyFont="1" applyFill="1" applyBorder="1" applyAlignment="1">
      <alignment horizontal="center" vertical="center"/>
    </xf>
    <xf numFmtId="0" fontId="2" fillId="0" borderId="42" xfId="11" applyFont="1" applyFill="1" applyBorder="1" applyAlignment="1">
      <alignment horizontal="center" vertical="center"/>
    </xf>
    <xf numFmtId="0" fontId="2" fillId="0" borderId="46" xfId="11" applyFont="1" applyFill="1" applyBorder="1" applyAlignment="1">
      <alignment horizontal="center" vertical="center"/>
    </xf>
    <xf numFmtId="0" fontId="2" fillId="0" borderId="47" xfId="11" applyFont="1" applyFill="1" applyBorder="1" applyAlignment="1">
      <alignment horizontal="center" vertical="center"/>
    </xf>
    <xf numFmtId="0" fontId="2" fillId="0" borderId="8" xfId="11" applyFont="1" applyFill="1" applyBorder="1" applyAlignment="1">
      <alignment horizontal="center" vertical="center"/>
    </xf>
    <xf numFmtId="0" fontId="2" fillId="0" borderId="0" xfId="11" applyFont="1" applyFill="1" applyBorder="1" applyAlignment="1">
      <alignment horizontal="center" vertical="center"/>
    </xf>
    <xf numFmtId="0" fontId="2" fillId="0" borderId="56" xfId="11" applyFont="1" applyFill="1" applyBorder="1" applyAlignment="1">
      <alignment horizontal="center" vertical="center"/>
    </xf>
    <xf numFmtId="0" fontId="2" fillId="0" borderId="53" xfId="11" applyFont="1" applyFill="1" applyBorder="1" applyAlignment="1">
      <alignment horizontal="center" vertical="center"/>
    </xf>
    <xf numFmtId="0" fontId="2" fillId="0" borderId="58" xfId="11" applyFont="1" applyFill="1" applyBorder="1" applyAlignment="1">
      <alignment horizontal="center" vertical="center"/>
    </xf>
    <xf numFmtId="0" fontId="2" fillId="0" borderId="59" xfId="11" applyFont="1" applyFill="1" applyBorder="1" applyAlignment="1">
      <alignment horizontal="center" vertical="center"/>
    </xf>
    <xf numFmtId="0" fontId="2" fillId="0" borderId="4" xfId="11" applyFont="1" applyFill="1" applyBorder="1" applyAlignment="1">
      <alignment horizontal="center" vertical="center"/>
    </xf>
    <xf numFmtId="0" fontId="2" fillId="0" borderId="27" xfId="11" applyFont="1" applyFill="1" applyBorder="1" applyAlignment="1">
      <alignment horizontal="center" vertical="center"/>
    </xf>
    <xf numFmtId="0" fontId="2" fillId="0" borderId="5" xfId="11" applyFont="1" applyFill="1" applyBorder="1" applyAlignment="1">
      <alignment horizontal="center" vertical="center"/>
    </xf>
    <xf numFmtId="0" fontId="2" fillId="0" borderId="17" xfId="11" applyFont="1" applyFill="1" applyBorder="1" applyAlignment="1">
      <alignment horizontal="center" vertical="center"/>
    </xf>
    <xf numFmtId="0" fontId="2" fillId="0" borderId="28" xfId="11" applyFont="1" applyFill="1" applyBorder="1" applyAlignment="1">
      <alignment horizontal="center" vertical="center"/>
    </xf>
    <xf numFmtId="0" fontId="2" fillId="0" borderId="48" xfId="11" applyFont="1" applyFill="1" applyBorder="1" applyAlignment="1">
      <alignment horizontal="center" vertical="center"/>
    </xf>
    <xf numFmtId="0" fontId="2" fillId="0" borderId="43" xfId="11" applyFont="1" applyFill="1" applyBorder="1" applyAlignment="1">
      <alignment horizontal="center" vertical="center"/>
    </xf>
    <xf numFmtId="0" fontId="2" fillId="0" borderId="49" xfId="11" applyFont="1" applyFill="1" applyBorder="1" applyAlignment="1">
      <alignment horizontal="center" vertical="center"/>
    </xf>
    <xf numFmtId="0" fontId="2" fillId="0" borderId="12" xfId="11" applyFont="1" applyFill="1" applyBorder="1" applyAlignment="1">
      <alignment horizontal="center" vertical="center"/>
    </xf>
    <xf numFmtId="49" fontId="2" fillId="0" borderId="30" xfId="11" applyNumberFormat="1" applyFont="1" applyFill="1" applyBorder="1" applyAlignment="1">
      <alignment horizontal="center" vertical="center"/>
    </xf>
    <xf numFmtId="49" fontId="2" fillId="0" borderId="23" xfId="11" applyNumberFormat="1" applyFont="1" applyFill="1" applyBorder="1" applyAlignment="1">
      <alignment horizontal="center" vertical="center"/>
    </xf>
    <xf numFmtId="49" fontId="2" fillId="0" borderId="54" xfId="11" applyNumberFormat="1" applyFont="1" applyFill="1" applyBorder="1" applyAlignment="1">
      <alignment horizontal="center" vertical="center"/>
    </xf>
    <xf numFmtId="49" fontId="2" fillId="0" borderId="42" xfId="11" applyNumberFormat="1" applyFont="1" applyFill="1" applyBorder="1" applyAlignment="1">
      <alignment horizontal="center" vertical="center"/>
    </xf>
    <xf numFmtId="49" fontId="2" fillId="0" borderId="0" xfId="11" applyNumberFormat="1" applyFont="1" applyFill="1" applyBorder="1" applyAlignment="1">
      <alignment horizontal="center" vertical="center"/>
    </xf>
    <xf numFmtId="49" fontId="2" fillId="0" borderId="58" xfId="11" applyNumberFormat="1" applyFont="1" applyFill="1" applyBorder="1" applyAlignment="1">
      <alignment horizontal="center" vertical="center"/>
    </xf>
    <xf numFmtId="49" fontId="2" fillId="0" borderId="43" xfId="11" applyNumberFormat="1" applyFont="1" applyFill="1" applyBorder="1" applyAlignment="1">
      <alignment horizontal="center" vertical="center"/>
    </xf>
    <xf numFmtId="49" fontId="2" fillId="0" borderId="20" xfId="11" applyNumberFormat="1" applyFont="1" applyFill="1" applyBorder="1" applyAlignment="1">
      <alignment horizontal="center" vertical="center"/>
    </xf>
    <xf numFmtId="49" fontId="2" fillId="0" borderId="60" xfId="11" applyNumberFormat="1" applyFont="1" applyFill="1" applyBorder="1" applyAlignment="1">
      <alignment horizontal="center" vertical="center"/>
    </xf>
    <xf numFmtId="0" fontId="2" fillId="0" borderId="6" xfId="11" applyFont="1" applyFill="1" applyBorder="1" applyAlignment="1">
      <alignment horizontal="center" vertical="center"/>
    </xf>
    <xf numFmtId="0" fontId="2" fillId="0" borderId="18" xfId="11" applyFont="1" applyFill="1" applyBorder="1" applyAlignment="1">
      <alignment horizontal="center" vertical="center"/>
    </xf>
    <xf numFmtId="0" fontId="2" fillId="0" borderId="21" xfId="11" applyFont="1" applyFill="1" applyBorder="1" applyAlignment="1">
      <alignment horizontal="center" vertical="center"/>
    </xf>
    <xf numFmtId="0" fontId="2" fillId="0" borderId="7" xfId="11" applyFont="1" applyFill="1" applyBorder="1" applyAlignment="1">
      <alignment horizontal="center" vertical="center" wrapText="1"/>
    </xf>
    <xf numFmtId="0" fontId="2" fillId="0" borderId="19" xfId="11" applyFont="1" applyFill="1" applyBorder="1" applyAlignment="1">
      <alignment horizontal="center" vertical="center" wrapText="1"/>
    </xf>
    <xf numFmtId="0" fontId="2" fillId="0" borderId="13" xfId="11" applyFont="1" applyFill="1" applyBorder="1" applyAlignment="1">
      <alignment horizontal="center" vertical="center" wrapText="1"/>
    </xf>
    <xf numFmtId="0" fontId="2" fillId="0" borderId="8" xfId="11" applyFont="1" applyFill="1" applyBorder="1" applyAlignment="1">
      <alignment horizontal="center" vertical="center" wrapText="1"/>
    </xf>
    <xf numFmtId="0" fontId="2" fillId="0" borderId="0" xfId="11" applyFont="1" applyFill="1" applyBorder="1" applyAlignment="1">
      <alignment horizontal="center" vertical="center" wrapText="1"/>
    </xf>
    <xf numFmtId="0" fontId="2" fillId="0" borderId="14" xfId="11" applyFont="1" applyFill="1" applyBorder="1" applyAlignment="1">
      <alignment horizontal="center" vertical="center" wrapText="1"/>
    </xf>
    <xf numFmtId="0" fontId="2" fillId="0" borderId="9" xfId="11" applyFont="1" applyFill="1" applyBorder="1" applyAlignment="1">
      <alignment horizontal="center" vertical="center" wrapText="1"/>
    </xf>
    <xf numFmtId="0" fontId="2" fillId="0" borderId="20" xfId="11" applyFont="1" applyFill="1" applyBorder="1" applyAlignment="1">
      <alignment horizontal="center" vertical="center" wrapText="1"/>
    </xf>
    <xf numFmtId="0" fontId="2" fillId="0" borderId="17" xfId="11" applyFont="1" applyFill="1" applyBorder="1" applyAlignment="1">
      <alignment horizontal="center" vertical="center" wrapText="1"/>
    </xf>
    <xf numFmtId="0" fontId="2" fillId="0" borderId="0" xfId="11" applyFont="1" applyFill="1" applyBorder="1" applyAlignment="1">
      <alignment horizontal="center" vertical="center" shrinkToFit="1"/>
    </xf>
    <xf numFmtId="0" fontId="2" fillId="0" borderId="33" xfId="11" applyFont="1" applyFill="1" applyBorder="1" applyAlignment="1">
      <alignment vertical="center"/>
    </xf>
    <xf numFmtId="0" fontId="2" fillId="0" borderId="36" xfId="11" applyFont="1" applyFill="1" applyBorder="1" applyAlignment="1">
      <alignment vertical="center"/>
    </xf>
    <xf numFmtId="0" fontId="2" fillId="0" borderId="38" xfId="11" applyFont="1" applyFill="1" applyBorder="1" applyAlignment="1">
      <alignment vertical="center"/>
    </xf>
    <xf numFmtId="185" fontId="2" fillId="0" borderId="33" xfId="11" applyNumberFormat="1" applyFont="1" applyFill="1" applyBorder="1" applyAlignment="1">
      <alignment horizontal="right" vertical="center"/>
    </xf>
    <xf numFmtId="185" fontId="2" fillId="0" borderId="36" xfId="11" applyNumberFormat="1" applyFont="1" applyFill="1" applyBorder="1" applyAlignment="1">
      <alignment horizontal="right" vertical="center"/>
    </xf>
    <xf numFmtId="185" fontId="2" fillId="0" borderId="38" xfId="11" applyNumberFormat="1" applyFont="1" applyFill="1" applyBorder="1" applyAlignment="1">
      <alignment horizontal="right" vertical="center"/>
    </xf>
    <xf numFmtId="0" fontId="2" fillId="0" borderId="43" xfId="11" applyFont="1" applyFill="1" applyBorder="1" applyAlignment="1">
      <alignment horizontal="center" vertical="center" shrinkToFit="1"/>
    </xf>
    <xf numFmtId="0" fontId="2" fillId="0" borderId="20" xfId="11" applyFont="1" applyFill="1" applyBorder="1" applyAlignment="1">
      <alignment horizontal="center" vertical="center" shrinkToFit="1"/>
    </xf>
    <xf numFmtId="0" fontId="2" fillId="0" borderId="17" xfId="11" applyFont="1" applyFill="1" applyBorder="1" applyAlignment="1">
      <alignment horizontal="center" vertical="center" shrinkToFit="1"/>
    </xf>
    <xf numFmtId="189" fontId="2" fillId="0" borderId="33" xfId="11" applyNumberFormat="1" applyFont="1" applyFill="1" applyBorder="1" applyAlignment="1">
      <alignment horizontal="right" vertical="center" shrinkToFit="1"/>
    </xf>
    <xf numFmtId="189" fontId="2" fillId="0" borderId="36" xfId="11" applyNumberFormat="1" applyFont="1" applyFill="1" applyBorder="1" applyAlignment="1">
      <alignment horizontal="right" vertical="center" shrinkToFit="1"/>
    </xf>
    <xf numFmtId="189" fontId="2" fillId="0" borderId="52" xfId="11"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11" applyNumberFormat="1" applyFont="1" applyFill="1" applyBorder="1" applyAlignment="1">
      <alignment horizontal="right" vertical="center" shrinkToFit="1"/>
    </xf>
    <xf numFmtId="185" fontId="2" fillId="0" borderId="20" xfId="11" applyNumberFormat="1" applyFont="1" applyFill="1" applyBorder="1" applyAlignment="1">
      <alignment horizontal="right" vertical="center" shrinkToFit="1"/>
    </xf>
    <xf numFmtId="185" fontId="2" fillId="0" borderId="60" xfId="11" applyNumberFormat="1" applyFont="1" applyFill="1" applyBorder="1" applyAlignment="1">
      <alignment horizontal="right" vertical="center" shrinkToFit="1"/>
    </xf>
    <xf numFmtId="0" fontId="2" fillId="0" borderId="12" xfId="11" applyFont="1" applyFill="1" applyBorder="1" applyAlignment="1">
      <alignment horizontal="center" vertical="center" textRotation="255"/>
    </xf>
    <xf numFmtId="0" fontId="2" fillId="0" borderId="8" xfId="11" applyFont="1" applyFill="1" applyBorder="1" applyAlignment="1">
      <alignment horizontal="center" vertical="center" textRotation="255"/>
    </xf>
    <xf numFmtId="0" fontId="2" fillId="0" borderId="9" xfId="11" applyFont="1" applyFill="1" applyBorder="1" applyAlignment="1">
      <alignment horizontal="center" vertical="center" textRotation="255"/>
    </xf>
    <xf numFmtId="0" fontId="2" fillId="0" borderId="20" xfId="11" applyFont="1" applyFill="1" applyBorder="1" applyAlignment="1">
      <alignment horizontal="center" vertical="center" textRotation="255"/>
    </xf>
    <xf numFmtId="0" fontId="2" fillId="0" borderId="17" xfId="11" applyFont="1" applyFill="1" applyBorder="1" applyAlignment="1">
      <alignment horizontal="center" vertical="center" textRotation="255"/>
    </xf>
    <xf numFmtId="185" fontId="2" fillId="0" borderId="7" xfId="11" applyNumberFormat="1" applyFont="1" applyFill="1" applyBorder="1" applyAlignment="1">
      <alignment horizontal="right" vertical="center" shrinkToFit="1"/>
    </xf>
    <xf numFmtId="185" fontId="2" fillId="0" borderId="19" xfId="11" applyNumberFormat="1" applyFont="1" applyFill="1" applyBorder="1" applyAlignment="1">
      <alignment horizontal="right" vertical="center" shrinkToFit="1"/>
    </xf>
    <xf numFmtId="185" fontId="2" fillId="0" borderId="53" xfId="11" applyNumberFormat="1" applyFont="1" applyFill="1" applyBorder="1" applyAlignment="1">
      <alignment horizontal="right" vertical="center" shrinkToFit="1"/>
    </xf>
    <xf numFmtId="0" fontId="2" fillId="0" borderId="32" xfId="11" applyFont="1" applyFill="1" applyBorder="1" applyAlignment="1">
      <alignment vertical="center"/>
    </xf>
    <xf numFmtId="0" fontId="2" fillId="0" borderId="35" xfId="11" applyFont="1" applyFill="1" applyBorder="1" applyAlignment="1">
      <alignment vertical="center"/>
    </xf>
    <xf numFmtId="0" fontId="2" fillId="0" borderId="37" xfId="11" applyFont="1" applyFill="1" applyBorder="1" applyAlignment="1">
      <alignment vertical="center"/>
    </xf>
    <xf numFmtId="185" fontId="2" fillId="0" borderId="32" xfId="11" applyNumberFormat="1" applyFont="1" applyFill="1" applyBorder="1" applyAlignment="1">
      <alignment horizontal="right" vertical="center" shrinkToFit="1"/>
    </xf>
    <xf numFmtId="185" fontId="2" fillId="0" borderId="35" xfId="11" applyNumberFormat="1" applyFont="1" applyFill="1" applyBorder="1" applyAlignment="1">
      <alignment horizontal="right" vertical="center" shrinkToFit="1"/>
    </xf>
    <xf numFmtId="185" fontId="2" fillId="0" borderId="37" xfId="11" applyNumberFormat="1" applyFont="1" applyFill="1" applyBorder="1" applyAlignment="1">
      <alignment horizontal="right" vertical="center" shrinkToFit="1"/>
    </xf>
    <xf numFmtId="185" fontId="2" fillId="0" borderId="51" xfId="11"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11" applyNumberFormat="1" applyFont="1" applyFill="1" applyBorder="1" applyAlignment="1">
      <alignment horizontal="right" vertical="center" shrinkToFit="1"/>
    </xf>
    <xf numFmtId="185" fontId="2" fillId="0" borderId="0" xfId="11" applyNumberFormat="1" applyFont="1" applyFill="1" applyBorder="1" applyAlignment="1">
      <alignment horizontal="right" vertical="center" shrinkToFit="1"/>
    </xf>
    <xf numFmtId="185" fontId="2" fillId="0" borderId="58" xfId="11"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11" applyFont="1" applyFill="1" applyBorder="1" applyAlignment="1">
      <alignment horizontal="left" vertical="center"/>
    </xf>
    <xf numFmtId="0" fontId="2" fillId="0" borderId="20" xfId="11" applyFont="1" applyFill="1" applyBorder="1" applyAlignment="1">
      <alignment horizontal="left" vertical="center"/>
    </xf>
    <xf numFmtId="0" fontId="2" fillId="0" borderId="60" xfId="11" applyFont="1" applyFill="1" applyBorder="1" applyAlignment="1">
      <alignment horizontal="left" vertical="center"/>
    </xf>
    <xf numFmtId="0" fontId="12" fillId="0" borderId="35" xfId="11" applyFont="1" applyFill="1" applyBorder="1">
      <alignment vertical="center"/>
    </xf>
    <xf numFmtId="0" fontId="12" fillId="0" borderId="37" xfId="11" applyFont="1" applyFill="1" applyBorder="1">
      <alignment vertical="center"/>
    </xf>
    <xf numFmtId="0" fontId="2" fillId="0" borderId="8" xfId="11" applyFont="1" applyFill="1" applyBorder="1" applyAlignment="1">
      <alignment horizontal="left" vertical="center"/>
    </xf>
    <xf numFmtId="0" fontId="2" fillId="0" borderId="0" xfId="11" applyFont="1" applyFill="1" applyBorder="1" applyAlignment="1">
      <alignment horizontal="left" vertical="center"/>
    </xf>
    <xf numFmtId="0" fontId="2" fillId="0" borderId="58" xfId="11" applyFont="1" applyFill="1" applyBorder="1" applyAlignment="1">
      <alignment horizontal="left" vertical="center"/>
    </xf>
    <xf numFmtId="0" fontId="2" fillId="0" borderId="11" xfId="11" applyFont="1" applyFill="1" applyBorder="1" applyAlignment="1">
      <alignment horizontal="center" vertical="center"/>
    </xf>
    <xf numFmtId="0" fontId="2" fillId="0" borderId="22" xfId="11" applyFont="1" applyFill="1" applyBorder="1" applyAlignment="1">
      <alignment horizontal="center" vertical="center"/>
    </xf>
    <xf numFmtId="0" fontId="2" fillId="0" borderId="50" xfId="11" applyFont="1" applyFill="1" applyBorder="1" applyAlignment="1">
      <alignment horizontal="center" vertical="center"/>
    </xf>
    <xf numFmtId="0" fontId="2" fillId="0" borderId="10" xfId="11" applyFont="1" applyFill="1" applyBorder="1" applyAlignment="1">
      <alignment horizontal="center" vertical="center"/>
    </xf>
    <xf numFmtId="0" fontId="2" fillId="0" borderId="29" xfId="11" applyFont="1" applyFill="1" applyBorder="1" applyAlignment="1">
      <alignment horizontal="center" vertical="center"/>
    </xf>
    <xf numFmtId="185" fontId="2" fillId="0" borderId="29" xfId="11" applyNumberFormat="1" applyFont="1" applyFill="1" applyBorder="1" applyAlignment="1">
      <alignment horizontal="right" vertical="center" shrinkToFit="1"/>
    </xf>
    <xf numFmtId="185" fontId="2" fillId="0" borderId="44" xfId="11" applyNumberFormat="1" applyFont="1" applyFill="1" applyBorder="1" applyAlignment="1">
      <alignment horizontal="right" vertical="center" shrinkToFit="1"/>
    </xf>
    <xf numFmtId="185" fontId="2" fillId="0" borderId="55" xfId="11" applyNumberFormat="1" applyFont="1" applyFill="1" applyBorder="1" applyAlignment="1">
      <alignment horizontal="right" vertical="center" shrinkToFit="1"/>
    </xf>
    <xf numFmtId="189" fontId="2" fillId="0" borderId="20" xfId="11" applyNumberFormat="1" applyFont="1" applyFill="1" applyBorder="1" applyAlignment="1">
      <alignment horizontal="right" vertical="center"/>
    </xf>
    <xf numFmtId="189" fontId="2" fillId="0" borderId="60" xfId="11" applyNumberFormat="1" applyFont="1" applyFill="1" applyBorder="1" applyAlignment="1">
      <alignment horizontal="right" vertical="center"/>
    </xf>
    <xf numFmtId="0" fontId="2" fillId="0" borderId="61" xfId="11" applyFont="1" applyFill="1" applyBorder="1" applyAlignment="1">
      <alignment vertical="center"/>
    </xf>
    <xf numFmtId="0" fontId="2" fillId="0" borderId="62" xfId="11" applyFont="1" applyFill="1" applyBorder="1" applyAlignment="1">
      <alignment horizontal="center" vertical="center"/>
    </xf>
    <xf numFmtId="0" fontId="2" fillId="0" borderId="52" xfId="11" applyFont="1" applyFill="1" applyBorder="1" applyAlignment="1">
      <alignment horizontal="center" vertical="center"/>
    </xf>
    <xf numFmtId="0" fontId="2" fillId="0" borderId="63" xfId="11" applyFont="1" applyFill="1" applyBorder="1" applyAlignment="1">
      <alignment horizontal="center" vertical="center"/>
    </xf>
    <xf numFmtId="185" fontId="2" fillId="0" borderId="19" xfId="11" applyNumberFormat="1" applyFont="1" applyFill="1" applyBorder="1" applyAlignment="1">
      <alignment horizontal="right" vertical="center"/>
    </xf>
    <xf numFmtId="185" fontId="2" fillId="0" borderId="53" xfId="11" applyNumberFormat="1" applyFont="1" applyFill="1" applyBorder="1" applyAlignment="1">
      <alignment horizontal="right" vertical="center"/>
    </xf>
    <xf numFmtId="0" fontId="2" fillId="0" borderId="57" xfId="11" applyFont="1" applyFill="1" applyBorder="1" applyAlignment="1">
      <alignment vertical="center"/>
    </xf>
    <xf numFmtId="0" fontId="2" fillId="0" borderId="32" xfId="11" applyFont="1" applyFill="1" applyBorder="1" applyAlignment="1">
      <alignment horizontal="center" vertical="center"/>
    </xf>
    <xf numFmtId="0" fontId="2" fillId="0" borderId="35" xfId="11" applyFont="1" applyFill="1" applyBorder="1" applyAlignment="1">
      <alignment horizontal="center" vertical="center"/>
    </xf>
    <xf numFmtId="187" fontId="2" fillId="0" borderId="29" xfId="11" applyNumberFormat="1" applyFont="1" applyFill="1" applyBorder="1" applyAlignment="1">
      <alignment horizontal="right" vertical="center" shrinkToFit="1"/>
    </xf>
    <xf numFmtId="187" fontId="2" fillId="0" borderId="44" xfId="11" applyNumberFormat="1" applyFont="1" applyFill="1" applyBorder="1" applyAlignment="1">
      <alignment horizontal="right" vertical="center" shrinkToFit="1"/>
    </xf>
    <xf numFmtId="187" fontId="2" fillId="0" borderId="55" xfId="11" applyNumberFormat="1" applyFont="1" applyFill="1" applyBorder="1" applyAlignment="1">
      <alignment horizontal="right" vertical="center" shrinkToFit="1"/>
    </xf>
    <xf numFmtId="189" fontId="2" fillId="0" borderId="38" xfId="11" applyNumberFormat="1" applyFont="1" applyFill="1" applyBorder="1" applyAlignment="1">
      <alignment horizontal="right" vertical="center" shrinkToFit="1"/>
    </xf>
    <xf numFmtId="0" fontId="11" fillId="0" borderId="33" xfId="12" applyFont="1" applyFill="1" applyBorder="1" applyAlignment="1">
      <alignment horizontal="center" vertical="center" shrinkToFit="1"/>
    </xf>
    <xf numFmtId="0" fontId="11" fillId="0" borderId="36" xfId="12" applyFont="1" applyFill="1" applyBorder="1" applyAlignment="1">
      <alignment horizontal="center" vertical="center" shrinkToFit="1"/>
    </xf>
    <xf numFmtId="0" fontId="11" fillId="0" borderId="38" xfId="12" applyFont="1" applyFill="1" applyBorder="1" applyAlignment="1">
      <alignment horizontal="center" vertical="center" shrinkToFit="1"/>
    </xf>
    <xf numFmtId="191" fontId="11" fillId="0" borderId="30" xfId="11" applyNumberFormat="1" applyFont="1" applyFill="1" applyBorder="1" applyAlignment="1">
      <alignment horizontal="right" vertical="center" shrinkToFit="1"/>
    </xf>
    <xf numFmtId="191" fontId="11" fillId="0" borderId="23" xfId="11" applyNumberFormat="1" applyFont="1" applyFill="1" applyBorder="1" applyAlignment="1">
      <alignment horizontal="right" vertical="center" shrinkToFit="1"/>
    </xf>
    <xf numFmtId="191" fontId="11" fillId="0" borderId="54" xfId="11" applyNumberFormat="1" applyFont="1" applyFill="1" applyBorder="1" applyAlignment="1">
      <alignment horizontal="right" vertical="center" shrinkToFit="1"/>
    </xf>
    <xf numFmtId="0" fontId="11" fillId="0" borderId="30" xfId="11" applyFont="1" applyFill="1" applyBorder="1" applyAlignment="1">
      <alignment vertical="center"/>
    </xf>
    <xf numFmtId="0" fontId="11" fillId="0" borderId="23" xfId="11" applyFont="1" applyFill="1" applyBorder="1" applyAlignment="1">
      <alignment vertical="center"/>
    </xf>
    <xf numFmtId="0" fontId="11" fillId="0" borderId="16" xfId="11" applyFont="1" applyFill="1" applyBorder="1" applyAlignment="1">
      <alignment vertical="center"/>
    </xf>
    <xf numFmtId="189" fontId="2" fillId="0" borderId="32" xfId="11" applyNumberFormat="1" applyFont="1" applyFill="1" applyBorder="1" applyAlignment="1">
      <alignment horizontal="right" vertical="center" shrinkToFit="1"/>
    </xf>
    <xf numFmtId="189" fontId="2" fillId="0" borderId="35" xfId="11" applyNumberFormat="1" applyFont="1" applyFill="1" applyBorder="1" applyAlignment="1">
      <alignment horizontal="right" vertical="center" shrinkToFit="1"/>
    </xf>
    <xf numFmtId="189" fontId="2" fillId="0" borderId="37" xfId="11" applyNumberFormat="1" applyFont="1" applyFill="1" applyBorder="1" applyAlignment="1">
      <alignment horizontal="right" vertical="center" shrinkToFit="1"/>
    </xf>
    <xf numFmtId="189" fontId="2" fillId="0" borderId="51" xfId="11" applyNumberFormat="1" applyFont="1" applyFill="1" applyBorder="1" applyAlignment="1">
      <alignment horizontal="right" vertical="center" shrinkToFit="1"/>
    </xf>
    <xf numFmtId="189" fontId="2" fillId="0" borderId="9" xfId="11" applyNumberFormat="1" applyFont="1" applyFill="1" applyBorder="1" applyAlignment="1">
      <alignment horizontal="right" vertical="center" shrinkToFit="1"/>
    </xf>
    <xf numFmtId="189" fontId="2" fillId="0" borderId="20" xfId="11" applyNumberFormat="1" applyFont="1" applyFill="1" applyBorder="1" applyAlignment="1">
      <alignment horizontal="right" vertical="center" shrinkToFit="1"/>
    </xf>
    <xf numFmtId="189" fontId="2" fillId="0" borderId="60" xfId="11" applyNumberFormat="1" applyFont="1" applyFill="1" applyBorder="1" applyAlignment="1">
      <alignment horizontal="right" vertical="center" shrinkToFit="1"/>
    </xf>
    <xf numFmtId="0" fontId="11" fillId="0" borderId="30" xfId="12" applyFont="1" applyFill="1" applyBorder="1" applyAlignment="1">
      <alignment horizontal="center" vertical="center" shrinkToFit="1"/>
    </xf>
    <xf numFmtId="0" fontId="11" fillId="0" borderId="23" xfId="12" applyFont="1" applyFill="1" applyBorder="1" applyAlignment="1">
      <alignment horizontal="center" vertical="center" shrinkToFit="1"/>
    </xf>
    <xf numFmtId="0" fontId="11" fillId="0" borderId="16" xfId="12" applyFont="1" applyFill="1" applyBorder="1" applyAlignment="1">
      <alignment horizontal="center" vertical="center" shrinkToFit="1"/>
    </xf>
    <xf numFmtId="185" fontId="11" fillId="0" borderId="32" xfId="11" applyNumberFormat="1" applyFont="1" applyFill="1" applyBorder="1" applyAlignment="1">
      <alignment horizontal="right" vertical="center" shrinkToFit="1"/>
    </xf>
    <xf numFmtId="185" fontId="11" fillId="0" borderId="35" xfId="11" applyNumberFormat="1" applyFont="1" applyFill="1" applyBorder="1" applyAlignment="1">
      <alignment horizontal="right" vertical="center" shrinkToFit="1"/>
    </xf>
    <xf numFmtId="185" fontId="11" fillId="0" borderId="51" xfId="11" applyNumberFormat="1" applyFont="1" applyFill="1" applyBorder="1" applyAlignment="1">
      <alignment horizontal="right" vertical="center" shrinkToFit="1"/>
    </xf>
    <xf numFmtId="0" fontId="2" fillId="0" borderId="7" xfId="11" applyFont="1" applyFill="1" applyBorder="1" applyAlignment="1">
      <alignment horizontal="left" vertical="center"/>
    </xf>
    <xf numFmtId="0" fontId="2" fillId="0" borderId="19" xfId="11" applyFont="1" applyFill="1" applyBorder="1" applyAlignment="1">
      <alignment horizontal="left" vertical="center"/>
    </xf>
    <xf numFmtId="0" fontId="2" fillId="0" borderId="53" xfId="11" applyFont="1" applyFill="1" applyBorder="1" applyAlignment="1">
      <alignment horizontal="left" vertical="center"/>
    </xf>
    <xf numFmtId="0" fontId="11" fillId="0" borderId="35" xfId="11" applyFont="1" applyFill="1" applyBorder="1" applyAlignment="1">
      <alignment vertical="center"/>
    </xf>
    <xf numFmtId="0" fontId="11" fillId="0" borderId="37" xfId="11" applyFont="1" applyFill="1" applyBorder="1" applyAlignment="1">
      <alignment vertical="center"/>
    </xf>
    <xf numFmtId="187" fontId="2" fillId="0" borderId="8" xfId="11" applyNumberFormat="1" applyFont="1" applyFill="1" applyBorder="1" applyAlignment="1">
      <alignment horizontal="right" vertical="center" shrinkToFit="1"/>
    </xf>
    <xf numFmtId="187" fontId="2" fillId="0" borderId="0" xfId="11" applyNumberFormat="1" applyFont="1" applyFill="1" applyBorder="1" applyAlignment="1">
      <alignment horizontal="right" vertical="center" shrinkToFit="1"/>
    </xf>
    <xf numFmtId="187" fontId="2" fillId="0" borderId="58" xfId="11" applyNumberFormat="1" applyFont="1" applyFill="1" applyBorder="1" applyAlignment="1">
      <alignment horizontal="right" vertical="center" shrinkToFit="1"/>
    </xf>
    <xf numFmtId="0" fontId="11" fillId="0" borderId="40" xfId="11" applyFont="1" applyFill="1" applyBorder="1" applyAlignment="1">
      <alignment vertical="center"/>
    </xf>
    <xf numFmtId="0" fontId="11" fillId="0" borderId="22" xfId="11" applyFont="1" applyFill="1" applyBorder="1" applyAlignment="1">
      <alignment vertical="center"/>
    </xf>
    <xf numFmtId="0" fontId="11" fillId="0" borderId="41" xfId="11" applyFont="1" applyFill="1" applyBorder="1" applyAlignment="1">
      <alignment vertical="center"/>
    </xf>
    <xf numFmtId="185" fontId="11" fillId="0" borderId="40" xfId="11" applyNumberFormat="1" applyFont="1" applyFill="1" applyBorder="1" applyAlignment="1">
      <alignment horizontal="right" vertical="center" shrinkToFit="1"/>
    </xf>
    <xf numFmtId="185" fontId="11" fillId="0" borderId="19" xfId="11" applyNumberFormat="1" applyFont="1" applyFill="1" applyBorder="1" applyAlignment="1">
      <alignment horizontal="right" vertical="center" shrinkToFit="1"/>
    </xf>
    <xf numFmtId="185" fontId="11" fillId="0" borderId="53" xfId="11" applyNumberFormat="1" applyFont="1" applyFill="1" applyBorder="1" applyAlignment="1">
      <alignment horizontal="right" vertical="center" shrinkToFit="1"/>
    </xf>
    <xf numFmtId="0" fontId="2" fillId="0" borderId="57" xfId="11" applyFont="1" applyFill="1" applyBorder="1" applyAlignment="1">
      <alignment horizontal="center" vertical="center"/>
    </xf>
    <xf numFmtId="0" fontId="2" fillId="0" borderId="37" xfId="11" applyFont="1" applyFill="1" applyBorder="1" applyAlignment="1">
      <alignment horizontal="center" vertical="center"/>
    </xf>
    <xf numFmtId="0" fontId="2" fillId="0" borderId="32" xfId="11" applyFont="1" applyFill="1" applyBorder="1" applyAlignment="1">
      <alignment horizontal="center" vertical="center" shrinkToFit="1"/>
    </xf>
    <xf numFmtId="0" fontId="2" fillId="0" borderId="35" xfId="11" applyFont="1" applyFill="1" applyBorder="1" applyAlignment="1">
      <alignment horizontal="center" vertical="center" shrinkToFit="1"/>
    </xf>
    <xf numFmtId="0" fontId="2" fillId="0" borderId="37" xfId="11" applyFont="1" applyFill="1" applyBorder="1" applyAlignment="1">
      <alignment horizontal="center" vertical="center" shrinkToFit="1"/>
    </xf>
    <xf numFmtId="0" fontId="2" fillId="0" borderId="51" xfId="11" applyFont="1" applyFill="1" applyBorder="1" applyAlignment="1">
      <alignment horizontal="center" vertical="center" shrinkToFit="1"/>
    </xf>
    <xf numFmtId="191" fontId="2" fillId="0" borderId="33" xfId="11" applyNumberFormat="1" applyFont="1" applyFill="1" applyBorder="1" applyAlignment="1">
      <alignment horizontal="right" vertical="center" shrinkToFit="1"/>
    </xf>
    <xf numFmtId="191" fontId="2" fillId="0" borderId="36" xfId="11" applyNumberFormat="1" applyFont="1" applyFill="1" applyBorder="1" applyAlignment="1">
      <alignment horizontal="right" vertical="center" shrinkToFit="1"/>
    </xf>
    <xf numFmtId="191" fontId="2" fillId="0" borderId="52" xfId="11" applyNumberFormat="1" applyFont="1" applyFill="1" applyBorder="1" applyAlignment="1">
      <alignment horizontal="right" vertical="center" shrinkToFit="1"/>
    </xf>
    <xf numFmtId="0" fontId="2" fillId="0" borderId="39" xfId="11" applyFont="1" applyFill="1" applyBorder="1" applyAlignment="1">
      <alignment vertical="center"/>
    </xf>
    <xf numFmtId="0" fontId="2" fillId="0" borderId="22" xfId="11" applyFont="1" applyFill="1" applyBorder="1" applyAlignment="1">
      <alignment vertical="center"/>
    </xf>
    <xf numFmtId="0" fontId="2" fillId="0" borderId="41" xfId="11" applyFont="1" applyFill="1" applyBorder="1" applyAlignment="1">
      <alignment vertical="center"/>
    </xf>
    <xf numFmtId="185" fontId="2" fillId="0" borderId="39" xfId="11" applyNumberFormat="1" applyFont="1" applyFill="1" applyBorder="1" applyAlignment="1">
      <alignment horizontal="right" vertical="center" shrinkToFit="1"/>
    </xf>
    <xf numFmtId="185" fontId="2" fillId="0" borderId="22" xfId="11" applyNumberFormat="1" applyFont="1" applyFill="1" applyBorder="1" applyAlignment="1">
      <alignment horizontal="right" vertical="center" shrinkToFit="1"/>
    </xf>
    <xf numFmtId="185" fontId="2" fillId="0" borderId="50" xfId="11" applyNumberFormat="1" applyFont="1" applyFill="1" applyBorder="1" applyAlignment="1">
      <alignment horizontal="right" vertical="center" shrinkToFit="1"/>
    </xf>
    <xf numFmtId="176" fontId="2" fillId="0" borderId="8" xfId="11" applyNumberFormat="1" applyFont="1" applyFill="1" applyBorder="1" applyAlignment="1">
      <alignment horizontal="right" vertical="center" shrinkToFit="1"/>
    </xf>
    <xf numFmtId="176" fontId="2" fillId="0" borderId="0" xfId="11" applyNumberFormat="1" applyFont="1" applyFill="1" applyBorder="1" applyAlignment="1">
      <alignment horizontal="right" vertical="center" shrinkToFit="1"/>
    </xf>
    <xf numFmtId="176" fontId="2" fillId="0" borderId="58" xfId="11" applyNumberFormat="1" applyFont="1" applyFill="1" applyBorder="1" applyAlignment="1">
      <alignment horizontal="right" vertical="center" shrinkToFit="1"/>
    </xf>
    <xf numFmtId="49" fontId="7" fillId="0" borderId="0" xfId="11" applyNumberFormat="1" applyFont="1" applyFill="1" applyAlignment="1">
      <alignment horizontal="center" vertical="center"/>
    </xf>
    <xf numFmtId="0" fontId="2" fillId="0" borderId="64" xfId="11" applyFont="1" applyFill="1" applyBorder="1" applyAlignment="1">
      <alignment horizontal="center" vertical="center"/>
    </xf>
    <xf numFmtId="189" fontId="2" fillId="0" borderId="7" xfId="11" applyNumberFormat="1" applyFont="1" applyFill="1" applyBorder="1" applyAlignment="1">
      <alignment horizontal="right" vertical="center" shrinkToFit="1"/>
    </xf>
    <xf numFmtId="189" fontId="2" fillId="0" borderId="19" xfId="11" applyNumberFormat="1" applyFont="1" applyFill="1" applyBorder="1" applyAlignment="1">
      <alignment horizontal="right" vertical="center" shrinkToFit="1"/>
    </xf>
    <xf numFmtId="189" fontId="2" fillId="0" borderId="53" xfId="11"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11"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pplyProtection="1">
      <alignment horizontal="center" vertical="center" textRotation="255" shrinkToFit="1"/>
    </xf>
    <xf numFmtId="0" fontId="18" fillId="3" borderId="16" xfId="14" applyFont="1" applyFill="1" applyBorder="1" applyAlignment="1" applyProtection="1">
      <alignment horizontal="center" vertical="center" textRotation="255" shrinkToFit="1"/>
    </xf>
    <xf numFmtId="0" fontId="18" fillId="3" borderId="8" xfId="14" applyFont="1" applyFill="1" applyBorder="1" applyAlignment="1" applyProtection="1">
      <alignment horizontal="center" vertical="center" textRotation="255" shrinkToFit="1"/>
    </xf>
    <xf numFmtId="0" fontId="18" fillId="3" borderId="14" xfId="14" applyFont="1" applyFill="1" applyBorder="1" applyAlignment="1" applyProtection="1">
      <alignment horizontal="center" vertical="center" textRotation="255" shrinkToFit="1"/>
    </xf>
    <xf numFmtId="0" fontId="18" fillId="3" borderId="56" xfId="14" applyFont="1" applyFill="1" applyBorder="1" applyAlignment="1" applyProtection="1">
      <alignment horizontal="center" vertical="center" textRotation="255" shrinkToFit="1"/>
    </xf>
    <xf numFmtId="0" fontId="18" fillId="3" borderId="15" xfId="14" applyFont="1" applyFill="1" applyBorder="1" applyAlignment="1" applyProtection="1">
      <alignment horizontal="center" vertical="center" textRotation="255" shrinkToFit="1"/>
    </xf>
    <xf numFmtId="0" fontId="18" fillId="3" borderId="12" xfId="14" applyFont="1" applyFill="1" applyBorder="1" applyAlignment="1" applyProtection="1">
      <alignment horizontal="center" vertical="top" wrapText="1"/>
    </xf>
    <xf numFmtId="0" fontId="18" fillId="3" borderId="23" xfId="14" applyFont="1" applyFill="1" applyBorder="1" applyAlignment="1" applyProtection="1">
      <alignment horizontal="center" vertical="top" wrapText="1"/>
    </xf>
    <xf numFmtId="0" fontId="18" fillId="3" borderId="16" xfId="14" applyFont="1" applyFill="1" applyBorder="1" applyAlignment="1" applyProtection="1">
      <alignment horizontal="center" vertical="top" wrapText="1"/>
    </xf>
    <xf numFmtId="0" fontId="18" fillId="3" borderId="8" xfId="14" applyFont="1" applyFill="1" applyBorder="1" applyAlignment="1" applyProtection="1">
      <alignment horizontal="center" vertical="top" wrapText="1"/>
    </xf>
    <xf numFmtId="0" fontId="18" fillId="3" borderId="0" xfId="14" applyFont="1" applyFill="1" applyBorder="1" applyAlignment="1" applyProtection="1">
      <alignment horizontal="center" vertical="top" wrapText="1"/>
    </xf>
    <xf numFmtId="0" fontId="18" fillId="3" borderId="14" xfId="14" applyFont="1" applyFill="1" applyBorder="1" applyAlignment="1" applyProtection="1">
      <alignment horizontal="center" vertical="top" wrapText="1"/>
    </xf>
    <xf numFmtId="0" fontId="18" fillId="3" borderId="56" xfId="14" applyFont="1" applyFill="1" applyBorder="1" applyAlignment="1" applyProtection="1">
      <alignment horizontal="center" vertical="top" wrapText="1"/>
    </xf>
    <xf numFmtId="0" fontId="18" fillId="3" borderId="34" xfId="14" applyFont="1" applyFill="1" applyBorder="1" applyAlignment="1" applyProtection="1">
      <alignment horizontal="center" vertical="top" wrapText="1"/>
    </xf>
    <xf numFmtId="0" fontId="18" fillId="3" borderId="30" xfId="14" applyFont="1" applyFill="1" applyBorder="1" applyAlignment="1" applyProtection="1">
      <alignment horizontal="center" vertical="center" wrapText="1"/>
    </xf>
    <xf numFmtId="0" fontId="18" fillId="3" borderId="23" xfId="14" applyFont="1" applyFill="1" applyBorder="1" applyAlignment="1" applyProtection="1">
      <alignment horizontal="center" vertical="center" wrapText="1"/>
    </xf>
    <xf numFmtId="0" fontId="18" fillId="3" borderId="16" xfId="14" applyFont="1" applyFill="1" applyBorder="1" applyAlignment="1" applyProtection="1">
      <alignment horizontal="center" vertical="center" wrapText="1"/>
    </xf>
    <xf numFmtId="0" fontId="18" fillId="3" borderId="42" xfId="14" applyFont="1" applyFill="1" applyBorder="1" applyAlignment="1" applyProtection="1">
      <alignment horizontal="center" vertical="center" wrapText="1"/>
    </xf>
    <xf numFmtId="0" fontId="18" fillId="3" borderId="0" xfId="14" applyFont="1" applyFill="1" applyBorder="1" applyAlignment="1" applyProtection="1">
      <alignment horizontal="center" vertical="center" wrapText="1"/>
    </xf>
    <xf numFmtId="0" fontId="18" fillId="3" borderId="14" xfId="14" applyFont="1" applyFill="1" applyBorder="1" applyAlignment="1" applyProtection="1">
      <alignment horizontal="center" vertical="center" wrapText="1"/>
    </xf>
    <xf numFmtId="0" fontId="18" fillId="3" borderId="34" xfId="14" applyFont="1" applyFill="1" applyBorder="1" applyAlignment="1" applyProtection="1">
      <alignment horizontal="center" vertical="center" wrapText="1"/>
    </xf>
    <xf numFmtId="0" fontId="18" fillId="3" borderId="15" xfId="14" applyFont="1" applyFill="1" applyBorder="1" applyAlignment="1" applyProtection="1">
      <alignment horizontal="center" vertical="center" wrapText="1"/>
    </xf>
    <xf numFmtId="0" fontId="18" fillId="3" borderId="12" xfId="14" applyFont="1" applyFill="1" applyBorder="1" applyAlignment="1" applyProtection="1">
      <alignment horizontal="center" vertical="center" wrapText="1"/>
    </xf>
    <xf numFmtId="0" fontId="18" fillId="3" borderId="8" xfId="14" applyFont="1" applyFill="1" applyBorder="1" applyAlignment="1" applyProtection="1">
      <alignment horizontal="center" vertical="center" wrapText="1"/>
    </xf>
    <xf numFmtId="0" fontId="18" fillId="3" borderId="9" xfId="14" applyFont="1" applyFill="1" applyBorder="1" applyAlignment="1" applyProtection="1">
      <alignment horizontal="center" vertical="center" wrapText="1"/>
    </xf>
    <xf numFmtId="0" fontId="18" fillId="3" borderId="20" xfId="14" applyFont="1" applyFill="1" applyBorder="1" applyAlignment="1" applyProtection="1">
      <alignment horizontal="center" vertical="center" wrapText="1"/>
    </xf>
    <xf numFmtId="0" fontId="18" fillId="3" borderId="17" xfId="14" applyFont="1" applyFill="1" applyBorder="1" applyAlignment="1" applyProtection="1">
      <alignment horizontal="center" vertical="center" wrapText="1"/>
    </xf>
    <xf numFmtId="0" fontId="18" fillId="3" borderId="12" xfId="14" applyFont="1" applyFill="1" applyBorder="1" applyAlignment="1" applyProtection="1">
      <alignment horizontal="left" vertical="center" wrapText="1"/>
    </xf>
    <xf numFmtId="0" fontId="18" fillId="3" borderId="23" xfId="14" applyFont="1" applyFill="1" applyBorder="1" applyAlignment="1" applyProtection="1">
      <alignment horizontal="left" vertical="center" wrapText="1"/>
    </xf>
    <xf numFmtId="0" fontId="18" fillId="3" borderId="9" xfId="14" applyFont="1" applyFill="1" applyBorder="1" applyAlignment="1" applyProtection="1">
      <alignment horizontal="left" vertical="center" wrapText="1"/>
    </xf>
    <xf numFmtId="0" fontId="18" fillId="3" borderId="20" xfId="14" applyFont="1" applyFill="1" applyBorder="1" applyAlignment="1" applyProtection="1">
      <alignment horizontal="left" vertical="center" wrapText="1"/>
    </xf>
    <xf numFmtId="0" fontId="18" fillId="3" borderId="12" xfId="14" applyFont="1" applyFill="1" applyBorder="1" applyAlignment="1" applyProtection="1">
      <alignment horizontal="center" vertical="top"/>
    </xf>
    <xf numFmtId="0" fontId="18" fillId="3" borderId="23" xfId="14" applyFont="1" applyFill="1" applyBorder="1" applyAlignment="1" applyProtection="1">
      <alignment horizontal="center" vertical="top"/>
    </xf>
    <xf numFmtId="0" fontId="18" fillId="3" borderId="8" xfId="14" applyFont="1" applyFill="1" applyBorder="1" applyAlignment="1" applyProtection="1">
      <alignment horizontal="center" vertical="top"/>
    </xf>
    <xf numFmtId="0" fontId="18" fillId="3" borderId="0" xfId="14" applyFont="1" applyFill="1" applyBorder="1" applyAlignment="1" applyProtection="1">
      <alignment horizontal="center" vertical="top"/>
    </xf>
    <xf numFmtId="0" fontId="18" fillId="3" borderId="56" xfId="14" applyFont="1" applyFill="1" applyBorder="1" applyAlignment="1" applyProtection="1">
      <alignment horizontal="center" vertical="top"/>
    </xf>
    <xf numFmtId="0" fontId="18" fillId="3" borderId="34" xfId="14" applyFont="1" applyFill="1" applyBorder="1" applyAlignment="1" applyProtection="1">
      <alignment horizontal="center" vertical="top"/>
    </xf>
    <xf numFmtId="0" fontId="18" fillId="3" borderId="30" xfId="14" applyFont="1" applyFill="1" applyBorder="1" applyAlignment="1" applyProtection="1">
      <alignment horizontal="center" vertical="center" textRotation="255" wrapText="1"/>
    </xf>
    <xf numFmtId="0" fontId="18" fillId="3" borderId="16" xfId="14" applyFont="1" applyFill="1" applyBorder="1" applyAlignment="1" applyProtection="1">
      <alignment horizontal="center" vertical="center" textRotation="255" wrapText="1"/>
    </xf>
    <xf numFmtId="0" fontId="18" fillId="3" borderId="42" xfId="14" applyFont="1" applyFill="1" applyBorder="1" applyAlignment="1" applyProtection="1">
      <alignment horizontal="center" vertical="center" textRotation="255" wrapText="1"/>
    </xf>
    <xf numFmtId="0" fontId="18" fillId="3" borderId="14" xfId="14" applyFont="1" applyFill="1" applyBorder="1" applyAlignment="1" applyProtection="1">
      <alignment horizontal="center" vertical="center" textRotation="255" wrapText="1"/>
    </xf>
    <xf numFmtId="0" fontId="18" fillId="3" borderId="31" xfId="14" applyFont="1" applyFill="1" applyBorder="1" applyAlignment="1" applyProtection="1">
      <alignment horizontal="center" vertical="center" textRotation="255" wrapText="1"/>
    </xf>
    <xf numFmtId="0" fontId="18" fillId="3" borderId="15" xfId="14" applyFont="1" applyFill="1" applyBorder="1" applyAlignment="1" applyProtection="1">
      <alignment horizontal="center" vertical="center" textRotation="255" wrapText="1"/>
    </xf>
    <xf numFmtId="0" fontId="18" fillId="3" borderId="12" xfId="14" applyFont="1" applyFill="1" applyBorder="1" applyAlignment="1" applyProtection="1">
      <alignment horizontal="center" vertical="center" textRotation="255" wrapText="1"/>
    </xf>
    <xf numFmtId="0" fontId="18" fillId="3" borderId="8" xfId="14" applyFont="1" applyFill="1" applyBorder="1" applyAlignment="1" applyProtection="1">
      <alignment horizontal="center" vertical="center" textRotation="255" wrapText="1"/>
    </xf>
    <xf numFmtId="0" fontId="18" fillId="3" borderId="56" xfId="14" applyFont="1" applyFill="1" applyBorder="1" applyAlignment="1" applyProtection="1">
      <alignment horizontal="center" vertical="center" textRotation="255" wrapText="1"/>
    </xf>
    <xf numFmtId="0" fontId="18" fillId="3" borderId="23" xfId="14" applyFont="1" applyFill="1" applyBorder="1" applyAlignment="1" applyProtection="1">
      <alignment horizontal="center" vertical="center"/>
    </xf>
    <xf numFmtId="0" fontId="18" fillId="3" borderId="16" xfId="14" applyFont="1" applyFill="1" applyBorder="1" applyAlignment="1" applyProtection="1">
      <alignment horizontal="center" vertical="center"/>
    </xf>
    <xf numFmtId="179" fontId="18" fillId="3" borderId="32" xfId="19" applyNumberFormat="1" applyFont="1" applyFill="1" applyBorder="1" applyAlignment="1" applyProtection="1">
      <alignment horizontal="right" vertical="center" shrinkToFit="1"/>
    </xf>
    <xf numFmtId="179" fontId="18" fillId="3" borderId="35" xfId="19" applyNumberFormat="1" applyFont="1" applyFill="1" applyBorder="1" applyAlignment="1" applyProtection="1">
      <alignment horizontal="right" vertical="center" shrinkToFit="1"/>
    </xf>
    <xf numFmtId="179" fontId="18" fillId="3" borderId="113" xfId="19" applyNumberFormat="1" applyFont="1" applyFill="1" applyBorder="1" applyAlignment="1" applyProtection="1">
      <alignment horizontal="right" vertical="center" shrinkToFit="1"/>
    </xf>
    <xf numFmtId="179" fontId="18" fillId="3" borderId="119" xfId="19" applyNumberFormat="1" applyFont="1" applyFill="1" applyBorder="1" applyAlignment="1" applyProtection="1">
      <alignment horizontal="right" vertical="center" shrinkToFit="1"/>
    </xf>
    <xf numFmtId="179" fontId="18" fillId="3" borderId="130" xfId="19" applyNumberFormat="1" applyFont="1" applyFill="1" applyBorder="1" applyAlignment="1" applyProtection="1">
      <alignment horizontal="right" vertical="center" shrinkToFit="1"/>
    </xf>
    <xf numFmtId="179" fontId="18" fillId="3" borderId="135" xfId="19" applyNumberFormat="1" applyFont="1" applyFill="1" applyBorder="1" applyAlignment="1" applyProtection="1">
      <alignment horizontal="right" vertical="center" shrinkToFit="1"/>
    </xf>
    <xf numFmtId="179" fontId="18" fillId="3" borderId="140" xfId="19" applyNumberFormat="1" applyFont="1" applyFill="1" applyBorder="1" applyAlignment="1" applyProtection="1">
      <alignment horizontal="right" vertical="center" shrinkToFit="1"/>
    </xf>
    <xf numFmtId="0" fontId="18" fillId="3" borderId="20" xfId="14" applyFont="1" applyFill="1" applyBorder="1" applyAlignment="1" applyProtection="1">
      <alignment horizontal="center" vertical="center"/>
    </xf>
    <xf numFmtId="0" fontId="18" fillId="3" borderId="17" xfId="14" applyFont="1" applyFill="1" applyBorder="1" applyAlignment="1" applyProtection="1">
      <alignment horizontal="center" vertical="center"/>
    </xf>
    <xf numFmtId="179" fontId="18" fillId="3" borderId="108" xfId="19" applyNumberFormat="1" applyFont="1" applyFill="1" applyBorder="1" applyAlignment="1" applyProtection="1">
      <alignment horizontal="right" vertical="center" shrinkToFit="1"/>
    </xf>
    <xf numFmtId="179" fontId="18" fillId="3" borderId="36" xfId="19" applyNumberFormat="1" applyFont="1" applyFill="1" applyBorder="1" applyAlignment="1" applyProtection="1">
      <alignment horizontal="right" vertical="center" shrinkToFit="1"/>
    </xf>
    <xf numFmtId="179" fontId="18" fillId="3" borderId="114" xfId="19" applyNumberFormat="1" applyFont="1" applyFill="1" applyBorder="1" applyAlignment="1" applyProtection="1">
      <alignment horizontal="right" vertical="center" shrinkToFit="1"/>
    </xf>
    <xf numFmtId="179" fontId="18" fillId="3" borderId="134" xfId="19" applyNumberFormat="1" applyFont="1" applyFill="1" applyBorder="1" applyAlignment="1" applyProtection="1">
      <alignment horizontal="right" vertical="center" shrinkToFit="1"/>
    </xf>
    <xf numFmtId="179" fontId="18" fillId="3" borderId="139" xfId="19" applyNumberFormat="1" applyFont="1" applyFill="1" applyBorder="1" applyAlignment="1" applyProtection="1">
      <alignment horizontal="right" vertical="center" shrinkToFit="1"/>
    </xf>
    <xf numFmtId="179" fontId="18" fillId="3" borderId="144" xfId="19" applyNumberFormat="1" applyFont="1" applyFill="1" applyBorder="1" applyAlignment="1" applyProtection="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3" borderId="8" xfId="14" applyFont="1" applyFill="1" applyBorder="1" applyAlignment="1" applyProtection="1">
      <alignment horizontal="left" vertical="center"/>
    </xf>
    <xf numFmtId="0" fontId="18" fillId="3" borderId="0" xfId="14" applyFont="1" applyFill="1" applyBorder="1" applyAlignment="1" applyProtection="1">
      <alignment horizontal="left" vertical="center"/>
    </xf>
    <xf numFmtId="0" fontId="18" fillId="3" borderId="0" xfId="14" applyFont="1" applyFill="1" applyBorder="1" applyAlignment="1" applyProtection="1">
      <alignment horizontal="right" vertical="center" wrapText="1"/>
    </xf>
    <xf numFmtId="0" fontId="18" fillId="3" borderId="0" xfId="14" applyFont="1" applyFill="1" applyBorder="1" applyAlignment="1" applyProtection="1">
      <alignment horizontal="right" vertical="center"/>
    </xf>
    <xf numFmtId="0" fontId="18" fillId="3" borderId="14" xfId="14" applyFont="1" applyFill="1" applyBorder="1" applyAlignment="1" applyProtection="1">
      <alignment horizontal="right" vertical="center"/>
    </xf>
    <xf numFmtId="183" fontId="18" fillId="3" borderId="42" xfId="18" applyNumberFormat="1" applyFont="1" applyFill="1" applyBorder="1" applyAlignment="1" applyProtection="1">
      <alignment horizontal="right" vertical="center" shrinkToFit="1"/>
    </xf>
    <xf numFmtId="183" fontId="18" fillId="3" borderId="0" xfId="14" applyNumberFormat="1" applyFont="1" applyFill="1" applyBorder="1" applyAlignment="1" applyProtection="1">
      <alignment horizontal="right" vertical="center" shrinkToFit="1"/>
    </xf>
    <xf numFmtId="183" fontId="18" fillId="3" borderId="66" xfId="18" applyNumberFormat="1" applyFont="1" applyFill="1" applyBorder="1" applyAlignment="1" applyProtection="1">
      <alignment horizontal="right" vertical="center" shrinkToFit="1"/>
    </xf>
    <xf numFmtId="183" fontId="18" fillId="3" borderId="70" xfId="18" applyNumberFormat="1" applyFont="1" applyFill="1" applyBorder="1" applyAlignment="1" applyProtection="1">
      <alignment horizontal="right" vertical="center" shrinkToFit="1"/>
    </xf>
    <xf numFmtId="179" fontId="18" fillId="3" borderId="132" xfId="19" applyNumberFormat="1" applyFont="1" applyFill="1" applyBorder="1" applyAlignment="1" applyProtection="1">
      <alignment horizontal="right" vertical="center" shrinkToFit="1"/>
    </xf>
    <xf numFmtId="179" fontId="18" fillId="3" borderId="137" xfId="19" applyNumberFormat="1" applyFont="1" applyFill="1" applyBorder="1" applyAlignment="1" applyProtection="1">
      <alignment horizontal="right" vertical="center" shrinkToFit="1"/>
    </xf>
    <xf numFmtId="179" fontId="18" fillId="3" borderId="142" xfId="19" applyNumberFormat="1" applyFont="1" applyFill="1" applyBorder="1" applyAlignment="1" applyProtection="1">
      <alignment horizontal="right" vertical="center" shrinkToFit="1"/>
    </xf>
    <xf numFmtId="0" fontId="18" fillId="3" borderId="8" xfId="14" applyFont="1" applyFill="1" applyBorder="1" applyProtection="1">
      <alignment vertical="center"/>
    </xf>
    <xf numFmtId="0" fontId="18" fillId="3" borderId="0" xfId="14" applyFont="1" applyFill="1" applyBorder="1" applyProtection="1">
      <alignment vertical="center"/>
    </xf>
    <xf numFmtId="0" fontId="18" fillId="3" borderId="14" xfId="14" applyFont="1" applyFill="1" applyBorder="1" applyProtection="1">
      <alignment vertical="center"/>
    </xf>
    <xf numFmtId="188" fontId="18" fillId="3" borderId="42" xfId="19" applyNumberFormat="1" applyFont="1" applyFill="1" applyBorder="1" applyAlignment="1" applyProtection="1">
      <alignment horizontal="right" vertical="center" shrinkToFit="1"/>
    </xf>
    <xf numFmtId="188" fontId="18" fillId="3" borderId="0" xfId="19" applyNumberFormat="1" applyFont="1" applyFill="1" applyBorder="1" applyAlignment="1" applyProtection="1">
      <alignment horizontal="right" vertical="center" shrinkToFit="1"/>
    </xf>
    <xf numFmtId="188" fontId="18" fillId="3" borderId="14" xfId="19" applyNumberFormat="1" applyFont="1" applyFill="1" applyBorder="1" applyAlignment="1" applyProtection="1">
      <alignment horizontal="right" vertical="center" shrinkToFit="1"/>
    </xf>
    <xf numFmtId="188" fontId="18" fillId="3" borderId="0" xfId="19" applyNumberFormat="1" applyFont="1" applyFill="1" applyAlignment="1" applyProtection="1">
      <alignment horizontal="right" vertical="center" shrinkToFit="1"/>
    </xf>
    <xf numFmtId="188" fontId="18" fillId="3" borderId="58" xfId="19" applyNumberFormat="1" applyFont="1" applyFill="1" applyBorder="1" applyAlignment="1" applyProtection="1">
      <alignment horizontal="right" vertical="center" shrinkToFit="1"/>
    </xf>
    <xf numFmtId="0" fontId="19" fillId="3" borderId="56" xfId="14" applyFont="1" applyFill="1" applyBorder="1" applyAlignment="1" applyProtection="1">
      <alignment horizontal="left" vertical="center"/>
    </xf>
    <xf numFmtId="0" fontId="18" fillId="3" borderId="34" xfId="14" applyFont="1" applyFill="1" applyBorder="1" applyAlignment="1" applyProtection="1">
      <alignment horizontal="left" vertical="center"/>
    </xf>
    <xf numFmtId="0" fontId="18" fillId="3" borderId="34" xfId="14" applyFont="1" applyFill="1" applyBorder="1" applyAlignment="1" applyProtection="1">
      <alignment horizontal="right" vertical="center" wrapText="1"/>
    </xf>
    <xf numFmtId="0" fontId="18" fillId="3" borderId="34" xfId="14" applyFont="1" applyFill="1" applyBorder="1" applyAlignment="1" applyProtection="1">
      <alignment horizontal="right" vertical="center"/>
    </xf>
    <xf numFmtId="0" fontId="18" fillId="3" borderId="15" xfId="14" applyFont="1" applyFill="1" applyBorder="1" applyAlignment="1" applyProtection="1">
      <alignment horizontal="right" vertical="center"/>
    </xf>
    <xf numFmtId="183" fontId="18" fillId="3" borderId="31" xfId="19" applyNumberFormat="1" applyFont="1" applyFill="1" applyBorder="1" applyAlignment="1" applyProtection="1">
      <alignment horizontal="right" vertical="center" shrinkToFit="1"/>
    </xf>
    <xf numFmtId="183" fontId="18" fillId="3" borderId="34" xfId="19" applyNumberFormat="1" applyFont="1" applyFill="1" applyBorder="1" applyAlignment="1" applyProtection="1">
      <alignment horizontal="right" vertical="center" shrinkToFit="1"/>
    </xf>
    <xf numFmtId="183" fontId="18" fillId="3" borderId="67" xfId="19" applyNumberFormat="1" applyFont="1" applyFill="1" applyBorder="1" applyAlignment="1" applyProtection="1">
      <alignment horizontal="right" vertical="center" shrinkToFit="1"/>
    </xf>
    <xf numFmtId="183" fontId="18" fillId="3" borderId="73" xfId="19" applyNumberFormat="1" applyFont="1" applyFill="1" applyBorder="1" applyAlignment="1" applyProtection="1">
      <alignment horizontal="right" vertical="center" shrinkToFit="1"/>
    </xf>
    <xf numFmtId="179" fontId="18" fillId="3" borderId="133" xfId="19" applyNumberFormat="1" applyFont="1" applyFill="1" applyBorder="1" applyAlignment="1" applyProtection="1">
      <alignment horizontal="right" vertical="center" shrinkToFit="1"/>
    </xf>
    <xf numFmtId="179" fontId="18" fillId="3" borderId="138" xfId="19" applyNumberFormat="1" applyFont="1" applyFill="1" applyBorder="1" applyAlignment="1" applyProtection="1">
      <alignment horizontal="right" vertical="center" shrinkToFit="1"/>
    </xf>
    <xf numFmtId="179" fontId="18" fillId="3" borderId="143" xfId="19" applyNumberFormat="1" applyFont="1" applyFill="1" applyBorder="1" applyAlignment="1" applyProtection="1">
      <alignment horizontal="right" vertical="center" shrinkToFit="1"/>
    </xf>
    <xf numFmtId="0" fontId="18" fillId="3" borderId="9" xfId="14" applyFont="1" applyFill="1" applyBorder="1" applyProtection="1">
      <alignment vertical="center"/>
    </xf>
    <xf numFmtId="0" fontId="18" fillId="3" borderId="20" xfId="14" applyFont="1" applyFill="1" applyBorder="1" applyProtection="1">
      <alignment vertical="center"/>
    </xf>
    <xf numFmtId="0" fontId="18" fillId="3" borderId="17" xfId="14" applyFont="1" applyFill="1" applyBorder="1" applyProtection="1">
      <alignment vertical="center"/>
    </xf>
    <xf numFmtId="188" fontId="18" fillId="3" borderId="43" xfId="19" applyNumberFormat="1" applyFont="1" applyFill="1" applyBorder="1" applyAlignment="1" applyProtection="1">
      <alignment horizontal="right" vertical="center" shrinkToFit="1"/>
    </xf>
    <xf numFmtId="188" fontId="18" fillId="3" borderId="20" xfId="19" applyNumberFormat="1" applyFont="1" applyFill="1" applyBorder="1" applyAlignment="1" applyProtection="1">
      <alignment horizontal="right" vertical="center" shrinkToFit="1"/>
    </xf>
    <xf numFmtId="188" fontId="18" fillId="3" borderId="17" xfId="19" applyNumberFormat="1" applyFont="1" applyFill="1" applyBorder="1" applyAlignment="1" applyProtection="1">
      <alignment horizontal="right" vertical="center" shrinkToFit="1"/>
    </xf>
    <xf numFmtId="188" fontId="18" fillId="3" borderId="155" xfId="19" applyNumberFormat="1" applyFont="1" applyFill="1" applyBorder="1" applyAlignment="1" applyProtection="1">
      <alignment horizontal="right" vertical="center" shrinkToFit="1"/>
    </xf>
    <xf numFmtId="188" fontId="18" fillId="3" borderId="156" xfId="19" applyNumberFormat="1" applyFont="1" applyFill="1" applyBorder="1" applyAlignment="1" applyProtection="1">
      <alignment horizontal="right" vertical="center" shrinkToFit="1"/>
    </xf>
    <xf numFmtId="188" fontId="18" fillId="3" borderId="157" xfId="19" applyNumberFormat="1" applyFont="1" applyFill="1" applyBorder="1" applyAlignment="1" applyProtection="1">
      <alignment horizontal="right" vertical="center" shrinkToFit="1"/>
    </xf>
    <xf numFmtId="0" fontId="18" fillId="3" borderId="12" xfId="14" applyFont="1" applyFill="1" applyBorder="1" applyAlignment="1" applyProtection="1">
      <alignment horizontal="left" vertical="center"/>
    </xf>
    <xf numFmtId="0" fontId="18" fillId="3" borderId="23" xfId="14" applyFont="1" applyFill="1" applyBorder="1" applyAlignment="1" applyProtection="1">
      <alignment horizontal="left" vertical="center"/>
    </xf>
    <xf numFmtId="0" fontId="18" fillId="3" borderId="23" xfId="14" applyFont="1" applyFill="1" applyBorder="1" applyAlignment="1" applyProtection="1">
      <alignment horizontal="right" vertical="center"/>
    </xf>
    <xf numFmtId="0" fontId="18" fillId="3" borderId="16" xfId="14" applyFont="1" applyFill="1" applyBorder="1" applyAlignment="1" applyProtection="1">
      <alignment horizontal="right" vertical="center"/>
    </xf>
    <xf numFmtId="183" fontId="18" fillId="3" borderId="30" xfId="19" applyNumberFormat="1" applyFont="1" applyFill="1" applyBorder="1" applyAlignment="1" applyProtection="1">
      <alignment horizontal="right" vertical="center" shrinkToFit="1"/>
    </xf>
    <xf numFmtId="183" fontId="18" fillId="3" borderId="23" xfId="19" applyNumberFormat="1" applyFont="1" applyFill="1" applyBorder="1" applyAlignment="1" applyProtection="1">
      <alignment horizontal="right" vertical="center" shrinkToFit="1"/>
    </xf>
    <xf numFmtId="183" fontId="18" fillId="3" borderId="65" xfId="19" applyNumberFormat="1" applyFont="1" applyFill="1" applyBorder="1" applyAlignment="1" applyProtection="1">
      <alignment horizontal="right" vertical="center" shrinkToFit="1"/>
    </xf>
    <xf numFmtId="183" fontId="18" fillId="3" borderId="72" xfId="19" applyNumberFormat="1" applyFont="1" applyFill="1" applyBorder="1" applyAlignment="1" applyProtection="1">
      <alignment horizontal="right" vertical="center" shrinkToFit="1"/>
    </xf>
    <xf numFmtId="179" fontId="18" fillId="3" borderId="131" xfId="19" applyNumberFormat="1" applyFont="1" applyFill="1" applyBorder="1" applyAlignment="1" applyProtection="1">
      <alignment horizontal="right" vertical="center" shrinkToFit="1"/>
    </xf>
    <xf numFmtId="179" fontId="18" fillId="3" borderId="136" xfId="19" applyNumberFormat="1" applyFont="1" applyFill="1" applyBorder="1" applyAlignment="1" applyProtection="1">
      <alignment horizontal="right" vertical="center" shrinkToFit="1"/>
    </xf>
    <xf numFmtId="179" fontId="18" fillId="3" borderId="141" xfId="19" applyNumberFormat="1" applyFont="1" applyFill="1" applyBorder="1" applyAlignment="1" applyProtection="1">
      <alignment horizontal="right" vertical="center" shrinkToFit="1"/>
    </xf>
    <xf numFmtId="0" fontId="18" fillId="3" borderId="12" xfId="14" applyFont="1" applyFill="1" applyBorder="1" applyProtection="1">
      <alignment vertical="center"/>
    </xf>
    <xf numFmtId="0" fontId="18" fillId="3" borderId="23" xfId="14" applyFont="1" applyFill="1" applyBorder="1" applyProtection="1">
      <alignment vertical="center"/>
    </xf>
    <xf numFmtId="0" fontId="18" fillId="3" borderId="16" xfId="14" applyFont="1" applyFill="1" applyBorder="1" applyProtection="1">
      <alignment vertical="center"/>
    </xf>
    <xf numFmtId="186" fontId="18" fillId="3" borderId="30" xfId="19" applyNumberFormat="1" applyFont="1" applyFill="1" applyBorder="1" applyAlignment="1" applyProtection="1">
      <alignment horizontal="right" vertical="center" shrinkToFit="1"/>
    </xf>
    <xf numFmtId="186" fontId="18" fillId="3" borderId="23" xfId="19" applyNumberFormat="1" applyFont="1" applyFill="1" applyBorder="1" applyAlignment="1" applyProtection="1">
      <alignment horizontal="right" vertical="center" shrinkToFit="1"/>
    </xf>
    <xf numFmtId="186" fontId="18" fillId="3" borderId="16" xfId="19" applyNumberFormat="1" applyFont="1" applyFill="1" applyBorder="1" applyAlignment="1" applyProtection="1">
      <alignment horizontal="right" vertical="center" shrinkToFit="1"/>
    </xf>
    <xf numFmtId="186" fontId="18" fillId="3" borderId="54" xfId="19" applyNumberFormat="1" applyFont="1" applyFill="1" applyBorder="1" applyAlignment="1" applyProtection="1">
      <alignment horizontal="right" vertical="center" shrinkToFit="1"/>
    </xf>
    <xf numFmtId="0" fontId="18" fillId="3" borderId="43" xfId="14" applyFont="1" applyFill="1" applyBorder="1" applyProtection="1">
      <alignment vertical="center"/>
    </xf>
    <xf numFmtId="183" fontId="18" fillId="3" borderId="165" xfId="19" applyNumberFormat="1" applyFont="1" applyFill="1" applyBorder="1" applyAlignment="1" applyProtection="1">
      <alignment horizontal="right" vertical="center" shrinkToFit="1"/>
    </xf>
    <xf numFmtId="183" fontId="18" fillId="3" borderId="166" xfId="19" applyNumberFormat="1" applyFont="1" applyFill="1" applyBorder="1" applyAlignment="1" applyProtection="1">
      <alignment horizontal="right" vertical="center" shrinkToFit="1"/>
    </xf>
    <xf numFmtId="179" fontId="18" fillId="3" borderId="166" xfId="19" applyNumberFormat="1" applyFont="1" applyFill="1" applyBorder="1" applyAlignment="1" applyProtection="1">
      <alignment horizontal="right" vertical="center" shrinkToFit="1"/>
    </xf>
    <xf numFmtId="179" fontId="18" fillId="3" borderId="170" xfId="19" applyNumberFormat="1" applyFont="1" applyFill="1" applyBorder="1" applyAlignment="1" applyProtection="1">
      <alignment horizontal="right" vertical="center" shrinkToFit="1"/>
    </xf>
    <xf numFmtId="186" fontId="18" fillId="3" borderId="42" xfId="19" applyNumberFormat="1" applyFont="1" applyFill="1" applyBorder="1" applyAlignment="1" applyProtection="1">
      <alignment horizontal="right" vertical="center" shrinkToFit="1"/>
    </xf>
    <xf numFmtId="186" fontId="18" fillId="3" borderId="0" xfId="19" applyNumberFormat="1" applyFont="1" applyFill="1" applyBorder="1" applyAlignment="1" applyProtection="1">
      <alignment horizontal="right" vertical="center" shrinkToFit="1"/>
    </xf>
    <xf numFmtId="186" fontId="18" fillId="3" borderId="14" xfId="19" applyNumberFormat="1" applyFont="1" applyFill="1" applyBorder="1" applyAlignment="1" applyProtection="1">
      <alignment horizontal="right" vertical="center" shrinkToFit="1"/>
    </xf>
    <xf numFmtId="186" fontId="18" fillId="3" borderId="0" xfId="19" applyNumberFormat="1" applyFont="1" applyFill="1" applyAlignment="1" applyProtection="1">
      <alignment horizontal="right" vertical="center" shrinkToFit="1"/>
    </xf>
    <xf numFmtId="186" fontId="18" fillId="3" borderId="58" xfId="19" applyNumberFormat="1" applyFont="1" applyFill="1" applyBorder="1" applyAlignment="1" applyProtection="1">
      <alignment horizontal="right" vertical="center" shrinkToFit="1"/>
    </xf>
    <xf numFmtId="0" fontId="18" fillId="3" borderId="42" xfId="14" applyFont="1" applyFill="1" applyBorder="1" applyAlignment="1" applyProtection="1">
      <alignment vertical="center"/>
    </xf>
    <xf numFmtId="0" fontId="18" fillId="3" borderId="0" xfId="14" applyFont="1" applyFill="1" applyBorder="1" applyAlignment="1" applyProtection="1">
      <alignment vertical="center"/>
    </xf>
    <xf numFmtId="0" fontId="18" fillId="3" borderId="14" xfId="14" applyFont="1" applyFill="1" applyBorder="1" applyAlignment="1" applyProtection="1">
      <alignment vertical="center"/>
    </xf>
    <xf numFmtId="179" fontId="18" fillId="3" borderId="70" xfId="18" applyNumberFormat="1" applyFont="1" applyFill="1" applyBorder="1" applyAlignment="1" applyProtection="1">
      <alignment horizontal="right" vertical="center" shrinkToFit="1"/>
    </xf>
    <xf numFmtId="179" fontId="18" fillId="3" borderId="0" xfId="18" applyNumberFormat="1" applyFont="1" applyFill="1" applyBorder="1" applyAlignment="1" applyProtection="1">
      <alignment horizontal="right" vertical="center" shrinkToFit="1"/>
    </xf>
    <xf numFmtId="179" fontId="18" fillId="3" borderId="58" xfId="18" applyNumberFormat="1" applyFont="1" applyFill="1" applyBorder="1" applyAlignment="1" applyProtection="1">
      <alignment horizontal="right" vertical="center" shrinkToFit="1"/>
    </xf>
    <xf numFmtId="0" fontId="18" fillId="3" borderId="42" xfId="14" applyFont="1" applyFill="1" applyBorder="1" applyProtection="1">
      <alignment vertical="center"/>
    </xf>
    <xf numFmtId="183" fontId="18" fillId="3" borderId="149" xfId="19" applyNumberFormat="1" applyFont="1" applyFill="1" applyBorder="1" applyAlignment="1" applyProtection="1">
      <alignment horizontal="right" vertical="center" shrinkToFit="1"/>
    </xf>
    <xf numFmtId="183" fontId="18" fillId="3" borderId="69" xfId="19" applyNumberFormat="1" applyFont="1" applyFill="1" applyBorder="1" applyAlignment="1" applyProtection="1">
      <alignment horizontal="right" vertical="center" shrinkToFit="1"/>
    </xf>
    <xf numFmtId="179" fontId="18" fillId="3" borderId="69" xfId="19" applyNumberFormat="1" applyFont="1" applyFill="1" applyBorder="1" applyAlignment="1" applyProtection="1">
      <alignment horizontal="right" vertical="center" shrinkToFit="1"/>
    </xf>
    <xf numFmtId="179" fontId="18" fillId="3" borderId="169" xfId="19" applyNumberFormat="1" applyFont="1" applyFill="1" applyBorder="1" applyAlignment="1" applyProtection="1">
      <alignment horizontal="right" vertical="center" shrinkToFit="1"/>
    </xf>
    <xf numFmtId="0" fontId="18" fillId="3" borderId="31" xfId="14" applyFont="1" applyFill="1" applyBorder="1" applyAlignment="1" applyProtection="1">
      <alignment vertical="center"/>
    </xf>
    <xf numFmtId="0" fontId="18" fillId="3" borderId="34" xfId="14" applyFont="1" applyFill="1" applyBorder="1" applyAlignment="1" applyProtection="1">
      <alignment vertical="center"/>
    </xf>
    <xf numFmtId="0" fontId="18" fillId="3" borderId="15" xfId="14" applyFont="1" applyFill="1" applyBorder="1" applyAlignment="1" applyProtection="1">
      <alignment vertical="center"/>
    </xf>
    <xf numFmtId="0" fontId="18" fillId="3" borderId="11" xfId="14" applyFont="1" applyFill="1" applyBorder="1" applyAlignment="1" applyProtection="1">
      <alignment horizontal="center" vertical="center"/>
    </xf>
    <xf numFmtId="0" fontId="18" fillId="3" borderId="22" xfId="14" applyFont="1" applyFill="1" applyBorder="1" applyAlignment="1" applyProtection="1">
      <alignment horizontal="center" vertical="center"/>
    </xf>
    <xf numFmtId="0" fontId="18" fillId="3" borderId="41" xfId="14" applyFont="1" applyFill="1" applyBorder="1" applyAlignment="1" applyProtection="1">
      <alignment horizontal="center" vertical="center"/>
    </xf>
    <xf numFmtId="0" fontId="18" fillId="3" borderId="39" xfId="14" applyFont="1" applyFill="1" applyBorder="1" applyAlignment="1" applyProtection="1">
      <alignment horizontal="center" vertical="center"/>
    </xf>
    <xf numFmtId="0" fontId="18" fillId="3" borderId="50" xfId="14" applyFont="1" applyFill="1" applyBorder="1" applyAlignment="1" applyProtection="1">
      <alignment horizontal="center" vertical="center"/>
    </xf>
    <xf numFmtId="0" fontId="18" fillId="3" borderId="61" xfId="14" applyFont="1" applyFill="1" applyBorder="1" applyAlignment="1" applyProtection="1">
      <alignment horizontal="left" vertical="center" wrapText="1"/>
    </xf>
    <xf numFmtId="0" fontId="18" fillId="3" borderId="36" xfId="14" applyFont="1" applyFill="1" applyBorder="1" applyAlignment="1" applyProtection="1">
      <alignment horizontal="left" vertical="center"/>
    </xf>
    <xf numFmtId="0" fontId="18" fillId="3" borderId="38" xfId="14" applyFont="1" applyFill="1" applyBorder="1" applyAlignment="1" applyProtection="1">
      <alignment horizontal="left" vertical="center"/>
    </xf>
    <xf numFmtId="179" fontId="18" fillId="3" borderId="97" xfId="19" applyNumberFormat="1" applyFont="1" applyFill="1" applyBorder="1" applyAlignment="1" applyProtection="1">
      <alignment horizontal="right" vertical="center" shrinkToFit="1"/>
    </xf>
    <xf numFmtId="179" fontId="18" fillId="3" borderId="103" xfId="19" applyNumberFormat="1" applyFont="1" applyFill="1" applyBorder="1" applyAlignment="1" applyProtection="1">
      <alignment horizontal="right" vertical="center" shrinkToFit="1"/>
    </xf>
    <xf numFmtId="179" fontId="18" fillId="3" borderId="163" xfId="19" applyNumberFormat="1" applyFont="1" applyFill="1" applyBorder="1" applyAlignment="1" applyProtection="1">
      <alignment horizontal="right" vertical="center" shrinkToFit="1"/>
    </xf>
    <xf numFmtId="0" fontId="18" fillId="3" borderId="42" xfId="19" applyFont="1" applyFill="1" applyBorder="1" applyAlignment="1" applyProtection="1">
      <alignment horizontal="left" vertical="center" shrinkToFit="1"/>
    </xf>
    <xf numFmtId="0" fontId="18" fillId="3" borderId="0" xfId="14" applyFont="1" applyFill="1" applyBorder="1" applyAlignment="1" applyProtection="1">
      <alignment horizontal="left" vertical="center" shrinkToFit="1"/>
    </xf>
    <xf numFmtId="0" fontId="18" fillId="3" borderId="14" xfId="19" applyFont="1" applyFill="1" applyBorder="1" applyAlignment="1" applyProtection="1">
      <alignment horizontal="left" vertical="center" shrinkToFit="1"/>
    </xf>
    <xf numFmtId="179" fontId="18" fillId="3" borderId="73" xfId="19" applyNumberFormat="1" applyFont="1" applyFill="1" applyBorder="1" applyAlignment="1" applyProtection="1">
      <alignment horizontal="right" vertical="center" shrinkToFit="1"/>
    </xf>
    <xf numFmtId="179" fontId="18" fillId="3" borderId="34" xfId="19" applyNumberFormat="1" applyFont="1" applyFill="1" applyBorder="1" applyAlignment="1" applyProtection="1">
      <alignment horizontal="right" vertical="center" shrinkToFit="1"/>
    </xf>
    <xf numFmtId="179" fontId="18" fillId="3" borderId="59" xfId="19" applyNumberFormat="1" applyFont="1" applyFill="1" applyBorder="1" applyAlignment="1" applyProtection="1">
      <alignment horizontal="right" vertical="center" shrinkToFit="1"/>
    </xf>
    <xf numFmtId="0" fontId="18" fillId="3" borderId="30" xfId="14" applyFont="1" applyFill="1" applyBorder="1" applyProtection="1">
      <alignment vertical="center"/>
    </xf>
    <xf numFmtId="183" fontId="18" fillId="3" borderId="148" xfId="19" applyNumberFormat="1" applyFont="1" applyFill="1" applyBorder="1" applyAlignment="1" applyProtection="1">
      <alignment horizontal="right" vertical="center" shrinkToFit="1"/>
    </xf>
    <xf numFmtId="183" fontId="18" fillId="3" borderId="68" xfId="19" applyNumberFormat="1" applyFont="1" applyFill="1" applyBorder="1" applyAlignment="1" applyProtection="1">
      <alignment horizontal="right" vertical="center" shrinkToFit="1"/>
    </xf>
    <xf numFmtId="179" fontId="18" fillId="3" borderId="68" xfId="19" applyNumberFormat="1" applyFont="1" applyFill="1" applyBorder="1" applyAlignment="1" applyProtection="1">
      <alignment horizontal="right" vertical="center" shrinkToFit="1"/>
    </xf>
    <xf numFmtId="179" fontId="18" fillId="3" borderId="168" xfId="19" applyNumberFormat="1" applyFont="1" applyFill="1" applyBorder="1" applyAlignment="1" applyProtection="1">
      <alignment horizontal="right" vertical="center" shrinkToFit="1"/>
    </xf>
    <xf numFmtId="0" fontId="18" fillId="3" borderId="31" xfId="14" applyFont="1" applyFill="1" applyBorder="1" applyProtection="1">
      <alignment vertical="center"/>
    </xf>
    <xf numFmtId="0" fontId="18" fillId="3" borderId="34" xfId="14" applyFont="1" applyFill="1" applyBorder="1" applyProtection="1">
      <alignment vertical="center"/>
    </xf>
    <xf numFmtId="0" fontId="18" fillId="3" borderId="15" xfId="14" applyFont="1" applyFill="1" applyBorder="1" applyProtection="1">
      <alignment vertical="center"/>
    </xf>
    <xf numFmtId="183" fontId="18" fillId="3" borderId="150" xfId="19" applyNumberFormat="1" applyFont="1" applyFill="1" applyBorder="1" applyAlignment="1" applyProtection="1">
      <alignment horizontal="right" vertical="center" shrinkToFit="1"/>
    </xf>
    <xf numFmtId="183" fontId="18" fillId="3" borderId="71" xfId="19" applyNumberFormat="1" applyFont="1" applyFill="1" applyBorder="1" applyAlignment="1" applyProtection="1">
      <alignment horizontal="right" vertical="center" shrinkToFit="1"/>
    </xf>
    <xf numFmtId="179" fontId="18" fillId="3" borderId="159" xfId="19" applyNumberFormat="1" applyFont="1" applyFill="1" applyBorder="1" applyAlignment="1" applyProtection="1">
      <alignment horizontal="right" vertical="center" shrinkToFit="1"/>
    </xf>
    <xf numFmtId="179" fontId="18" fillId="3" borderId="26" xfId="19" applyNumberFormat="1" applyFont="1" applyFill="1" applyBorder="1" applyAlignment="1" applyProtection="1">
      <alignment horizontal="right" vertical="center" shrinkToFit="1"/>
    </xf>
    <xf numFmtId="0" fontId="18" fillId="3" borderId="35" xfId="14" applyFont="1" applyFill="1" applyBorder="1" applyAlignment="1" applyProtection="1">
      <alignment horizontal="center" vertical="center" wrapText="1"/>
    </xf>
    <xf numFmtId="0" fontId="19" fillId="3" borderId="37" xfId="14" applyFont="1" applyFill="1" applyBorder="1" applyAlignment="1" applyProtection="1">
      <alignment horizontal="center" vertical="center"/>
    </xf>
    <xf numFmtId="183" fontId="18" fillId="3" borderId="151" xfId="19" applyNumberFormat="1" applyFont="1" applyFill="1" applyBorder="1" applyAlignment="1" applyProtection="1">
      <alignment horizontal="right" vertical="center" shrinkToFit="1"/>
    </xf>
    <xf numFmtId="183" fontId="18" fillId="3" borderId="154" xfId="19" applyNumberFormat="1" applyFont="1" applyFill="1" applyBorder="1" applyAlignment="1" applyProtection="1">
      <alignment horizontal="right" vertical="center" shrinkToFit="1"/>
    </xf>
    <xf numFmtId="179" fontId="18" fillId="3" borderId="162" xfId="19" applyNumberFormat="1" applyFont="1" applyFill="1" applyBorder="1" applyAlignment="1" applyProtection="1">
      <alignment horizontal="right" vertical="center" shrinkToFit="1"/>
    </xf>
    <xf numFmtId="179" fontId="18" fillId="3" borderId="158" xfId="19" applyNumberFormat="1" applyFont="1" applyFill="1" applyBorder="1" applyAlignment="1" applyProtection="1">
      <alignment horizontal="right" vertical="center" shrinkToFit="1"/>
    </xf>
    <xf numFmtId="179" fontId="18" fillId="3" borderId="27" xfId="19" applyNumberFormat="1" applyFont="1" applyFill="1" applyBorder="1" applyAlignment="1" applyProtection="1">
      <alignment horizontal="right" vertical="center" shrinkToFit="1"/>
    </xf>
    <xf numFmtId="0" fontId="18" fillId="3" borderId="30" xfId="19" applyFont="1" applyFill="1" applyBorder="1" applyAlignment="1" applyProtection="1">
      <alignment horizontal="left" vertical="center" shrinkToFit="1"/>
    </xf>
    <xf numFmtId="0" fontId="18" fillId="3" borderId="23" xfId="19" applyFont="1" applyFill="1" applyBorder="1" applyAlignment="1" applyProtection="1">
      <alignment horizontal="left" vertical="center" shrinkToFit="1"/>
    </xf>
    <xf numFmtId="0" fontId="18" fillId="3" borderId="16" xfId="19" applyFont="1" applyFill="1" applyBorder="1" applyAlignment="1" applyProtection="1">
      <alignment horizontal="left" vertical="center" shrinkToFit="1"/>
    </xf>
    <xf numFmtId="0" fontId="18" fillId="3" borderId="42" xfId="14" applyFont="1" applyFill="1" applyBorder="1" applyAlignment="1" applyProtection="1">
      <alignment vertical="center" shrinkToFit="1"/>
    </xf>
    <xf numFmtId="0" fontId="18" fillId="3" borderId="0" xfId="14" applyFont="1" applyFill="1" applyBorder="1" applyAlignment="1" applyProtection="1">
      <alignment vertical="center" shrinkToFit="1"/>
    </xf>
    <xf numFmtId="0" fontId="18" fillId="3" borderId="14" xfId="14" applyFont="1" applyFill="1" applyBorder="1" applyAlignment="1" applyProtection="1">
      <alignment vertical="center" shrinkToFit="1"/>
    </xf>
    <xf numFmtId="179" fontId="18" fillId="3" borderId="75" xfId="19" applyNumberFormat="1" applyFont="1" applyFill="1" applyBorder="1" applyAlignment="1" applyProtection="1">
      <alignment horizontal="right" vertical="center" shrinkToFit="1"/>
    </xf>
    <xf numFmtId="179" fontId="18" fillId="3" borderId="25" xfId="19" applyNumberFormat="1" applyFont="1" applyFill="1" applyBorder="1" applyAlignment="1" applyProtection="1">
      <alignment horizontal="right" vertical="center" shrinkToFit="1"/>
    </xf>
    <xf numFmtId="0" fontId="18" fillId="3" borderId="57" xfId="14" applyFont="1" applyFill="1" applyBorder="1" applyAlignment="1" applyProtection="1">
      <alignment horizontal="center" vertical="center"/>
    </xf>
    <xf numFmtId="0" fontId="18" fillId="3" borderId="35" xfId="14" applyFont="1" applyFill="1" applyBorder="1" applyAlignment="1" applyProtection="1">
      <alignment horizontal="center" vertical="center"/>
    </xf>
    <xf numFmtId="0" fontId="18" fillId="3" borderId="37" xfId="14" applyFont="1" applyFill="1" applyBorder="1" applyAlignment="1" applyProtection="1">
      <alignment horizontal="center" vertical="center"/>
    </xf>
    <xf numFmtId="0" fontId="18" fillId="3" borderId="32" xfId="14" applyFont="1" applyFill="1" applyBorder="1" applyAlignment="1" applyProtection="1">
      <alignment horizontal="center" vertical="center"/>
    </xf>
    <xf numFmtId="0" fontId="18" fillId="3" borderId="51" xfId="14" applyFont="1" applyFill="1" applyBorder="1" applyAlignment="1" applyProtection="1">
      <alignment horizontal="center" vertical="center"/>
    </xf>
    <xf numFmtId="0" fontId="18" fillId="3" borderId="30" xfId="14" applyFont="1" applyFill="1" applyBorder="1" applyAlignment="1" applyProtection="1">
      <alignment vertical="center"/>
    </xf>
    <xf numFmtId="0" fontId="18" fillId="3" borderId="23" xfId="14" applyFont="1" applyFill="1" applyBorder="1" applyAlignment="1" applyProtection="1">
      <alignment vertical="center"/>
    </xf>
    <xf numFmtId="0" fontId="18" fillId="3" borderId="16" xfId="14" applyFont="1" applyFill="1" applyBorder="1" applyAlignment="1" applyProtection="1">
      <alignment vertical="center"/>
    </xf>
    <xf numFmtId="179" fontId="18" fillId="3" borderId="72" xfId="19" applyNumberFormat="1" applyFont="1" applyFill="1" applyBorder="1" applyAlignment="1" applyProtection="1">
      <alignment horizontal="right" vertical="center" shrinkToFit="1"/>
    </xf>
    <xf numFmtId="179" fontId="18" fillId="3" borderId="23" xfId="19" applyNumberFormat="1" applyFont="1" applyFill="1" applyBorder="1" applyAlignment="1" applyProtection="1">
      <alignment horizontal="right" vertical="center" shrinkToFit="1"/>
    </xf>
    <xf numFmtId="179" fontId="18" fillId="3" borderId="54" xfId="19" applyNumberFormat="1" applyFont="1" applyFill="1" applyBorder="1" applyAlignment="1" applyProtection="1">
      <alignment horizontal="right" vertical="center" shrinkToFit="1"/>
    </xf>
    <xf numFmtId="183" fontId="18" fillId="3" borderId="32" xfId="19" applyNumberFormat="1" applyFont="1" applyFill="1" applyBorder="1" applyAlignment="1" applyProtection="1">
      <alignment horizontal="right" vertical="center" shrinkToFit="1"/>
    </xf>
    <xf numFmtId="183" fontId="18" fillId="3" borderId="35" xfId="19" applyNumberFormat="1" applyFont="1" applyFill="1" applyBorder="1" applyAlignment="1" applyProtection="1">
      <alignment horizontal="right" vertical="center" shrinkToFit="1"/>
    </xf>
    <xf numFmtId="183" fontId="18" fillId="3" borderId="113" xfId="19" applyNumberFormat="1" applyFont="1" applyFill="1" applyBorder="1" applyAlignment="1" applyProtection="1">
      <alignment horizontal="right" vertical="center" shrinkToFit="1"/>
    </xf>
    <xf numFmtId="183" fontId="18" fillId="3" borderId="119" xfId="19" applyNumberFormat="1" applyFont="1" applyFill="1" applyBorder="1" applyAlignment="1" applyProtection="1">
      <alignment horizontal="right" vertical="center" shrinkToFit="1"/>
    </xf>
    <xf numFmtId="183" fontId="18" fillId="3" borderId="130" xfId="19" applyNumberFormat="1" applyFont="1" applyFill="1" applyBorder="1" applyAlignment="1" applyProtection="1">
      <alignment horizontal="right" vertical="center" shrinkToFit="1"/>
    </xf>
    <xf numFmtId="183" fontId="18" fillId="3" borderId="135" xfId="19" applyNumberFormat="1" applyFont="1" applyFill="1" applyBorder="1" applyAlignment="1" applyProtection="1">
      <alignment horizontal="right" vertical="center" shrinkToFit="1"/>
    </xf>
    <xf numFmtId="183" fontId="18" fillId="3" borderId="140" xfId="19" applyNumberFormat="1" applyFont="1" applyFill="1" applyBorder="1" applyAlignment="1" applyProtection="1">
      <alignment horizontal="right" vertical="center" shrinkToFit="1"/>
    </xf>
    <xf numFmtId="0" fontId="18" fillId="3" borderId="0" xfId="14" applyFont="1" applyFill="1" applyProtection="1">
      <alignment vertical="center"/>
    </xf>
    <xf numFmtId="0" fontId="18" fillId="3" borderId="14" xfId="14" applyFont="1" applyFill="1" applyBorder="1" applyAlignment="1" applyProtection="1">
      <alignment horizontal="left" vertical="center"/>
    </xf>
    <xf numFmtId="0" fontId="18" fillId="3" borderId="19" xfId="14" applyFont="1" applyFill="1" applyBorder="1" applyAlignment="1" applyProtection="1">
      <alignment horizontal="left" vertical="center" wrapText="1"/>
    </xf>
    <xf numFmtId="0" fontId="18" fillId="3" borderId="0" xfId="18" applyFont="1" applyFill="1" applyAlignment="1" applyProtection="1">
      <alignment horizontal="left" vertical="center"/>
    </xf>
    <xf numFmtId="0" fontId="18" fillId="3" borderId="56" xfId="14" applyFont="1" applyFill="1" applyBorder="1" applyAlignment="1" applyProtection="1">
      <alignment horizontal="center" vertical="center"/>
    </xf>
    <xf numFmtId="0" fontId="18" fillId="3" borderId="34" xfId="14" applyFont="1" applyFill="1" applyBorder="1" applyAlignment="1" applyProtection="1">
      <alignment horizontal="center" vertical="center"/>
    </xf>
    <xf numFmtId="0" fontId="18" fillId="3" borderId="59" xfId="14" applyFont="1" applyFill="1" applyBorder="1" applyAlignment="1" applyProtection="1">
      <alignment horizontal="center" vertical="center"/>
    </xf>
    <xf numFmtId="0" fontId="18" fillId="3" borderId="74" xfId="14" applyFont="1" applyFill="1" applyBorder="1" applyAlignment="1" applyProtection="1">
      <alignment horizontal="center" vertical="center"/>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NumberFormat="1" applyFont="1" applyFill="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NumberFormat="1"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0" fontId="18" fillId="5" borderId="103" xfId="13" applyNumberFormat="1" applyFont="1" applyFill="1" applyBorder="1" applyAlignment="1" applyProtection="1">
      <alignment horizontal="left" vertical="center" shrinkToFit="1"/>
      <protection locked="0"/>
    </xf>
    <xf numFmtId="0" fontId="18" fillId="5" borderId="124" xfId="13" applyNumberFormat="1"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NumberFormat="1" applyFont="1" applyFill="1" applyBorder="1" applyAlignment="1" applyProtection="1">
      <alignment horizontal="left" vertical="center" shrinkToFit="1"/>
      <protection locked="0"/>
    </xf>
    <xf numFmtId="0" fontId="18" fillId="3" borderId="147" xfId="14" applyNumberFormat="1" applyFont="1" applyFill="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0" fontId="18" fillId="0" borderId="101" xfId="13" applyNumberFormat="1" applyFont="1" applyBorder="1" applyAlignment="1" applyProtection="1">
      <alignment horizontal="left" vertical="center" shrinkToFit="1"/>
      <protection locked="0"/>
    </xf>
    <xf numFmtId="0" fontId="18" fillId="0" borderId="146" xfId="13" applyNumberFormat="1"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0" fontId="18" fillId="0" borderId="100" xfId="13" applyNumberFormat="1" applyFont="1" applyBorder="1" applyAlignment="1" applyProtection="1">
      <alignment horizontal="left" vertical="center" shrinkToFit="1"/>
      <protection locked="0"/>
    </xf>
    <xf numFmtId="0" fontId="18" fillId="0" borderId="145" xfId="13" applyNumberFormat="1" applyFont="1" applyBorder="1" applyAlignment="1" applyProtection="1">
      <alignment horizontal="lef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NumberFormat="1" applyFont="1" applyBorder="1" applyAlignment="1" applyProtection="1">
      <alignment horizontal="lef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79" fontId="18" fillId="5" borderId="105" xfId="14" applyNumberFormat="1" applyFont="1" applyFill="1" applyBorder="1" applyAlignment="1" applyProtection="1">
      <alignment horizontal="righ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79"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179" fontId="18" fillId="0" borderId="101" xfId="14" applyNumberFormat="1" applyFont="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79"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0" fontId="18" fillId="3" borderId="19" xfId="14" applyFont="1" applyFill="1" applyBorder="1" applyAlignment="1" applyProtection="1">
      <alignment horizontal="left" vertical="center"/>
    </xf>
    <xf numFmtId="0" fontId="18" fillId="3" borderId="20" xfId="14" applyFont="1" applyFill="1" applyBorder="1" applyAlignment="1" applyProtection="1">
      <alignment horizontal="left" vertical="center"/>
    </xf>
    <xf numFmtId="183" fontId="18" fillId="5" borderId="97"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NumberFormat="1" applyFont="1" applyBorder="1" applyAlignment="1" applyProtection="1">
      <alignment horizontal="left" vertical="center" shrinkToFit="1"/>
      <protection locked="0"/>
    </xf>
    <xf numFmtId="0" fontId="18" fillId="0" borderId="147" xfId="13" applyNumberFormat="1" applyFont="1" applyBorder="1" applyAlignment="1" applyProtection="1">
      <alignment horizontal="left" vertical="center" shrinkToFit="1"/>
      <protection locked="0"/>
    </xf>
    <xf numFmtId="0" fontId="21" fillId="3" borderId="6" xfId="14" applyFont="1" applyFill="1" applyBorder="1" applyAlignment="1" applyProtection="1">
      <alignment horizontal="center" vertical="center"/>
    </xf>
    <xf numFmtId="0" fontId="21" fillId="3" borderId="18" xfId="14" applyFont="1" applyFill="1" applyBorder="1" applyAlignment="1" applyProtection="1">
      <alignment horizontal="center" vertical="center"/>
    </xf>
    <xf numFmtId="0" fontId="21" fillId="3" borderId="64" xfId="14" applyFont="1" applyFill="1" applyBorder="1" applyAlignment="1" applyProtection="1">
      <alignment horizontal="center" vertical="center"/>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NumberFormat="1" applyFont="1" applyBorder="1" applyAlignment="1" applyProtection="1">
      <alignment horizontal="left" vertical="center" shrinkToFit="1"/>
      <protection locked="0"/>
    </xf>
    <xf numFmtId="0" fontId="3" fillId="4" borderId="40" xfId="14" applyFont="1" applyFill="1" applyBorder="1" applyAlignment="1" applyProtection="1">
      <alignment horizontal="center" vertical="center" wrapText="1"/>
      <protection locked="0"/>
    </xf>
    <xf numFmtId="0" fontId="3" fillId="4" borderId="19" xfId="14" applyFont="1" applyFill="1" applyBorder="1" applyAlignment="1" applyProtection="1">
      <alignment horizontal="center" vertical="center" wrapText="1"/>
      <protection locked="0"/>
    </xf>
    <xf numFmtId="0" fontId="3" fillId="4" borderId="13" xfId="14" applyFont="1" applyFill="1" applyBorder="1" applyAlignment="1" applyProtection="1">
      <alignment horizontal="center" vertical="center" wrapText="1"/>
      <protection locked="0"/>
    </xf>
    <xf numFmtId="0" fontId="3" fillId="4" borderId="93" xfId="14" applyFont="1" applyFill="1" applyBorder="1" applyAlignment="1" applyProtection="1">
      <alignment horizontal="center" vertical="center" wrapText="1"/>
      <protection locked="0"/>
    </xf>
    <xf numFmtId="0" fontId="3" fillId="4" borderId="82" xfId="14" applyFont="1" applyFill="1" applyBorder="1" applyAlignment="1" applyProtection="1">
      <alignment horizontal="center" vertical="center" wrapText="1"/>
      <protection locked="0"/>
    </xf>
    <xf numFmtId="0" fontId="3" fillId="4" borderId="89" xfId="14" applyFont="1" applyFill="1" applyBorder="1" applyAlignment="1" applyProtection="1">
      <alignment horizontal="center" vertical="center" wrapText="1"/>
      <protection locked="0"/>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85" fontId="22" fillId="0" borderId="32" xfId="16" applyNumberFormat="1" applyFont="1" applyBorder="1" applyAlignment="1">
      <alignment horizontal="center" vertical="center"/>
    </xf>
    <xf numFmtId="185" fontId="22" fillId="0" borderId="35" xfId="16" applyNumberFormat="1" applyFont="1" applyBorder="1" applyAlignment="1">
      <alignment horizontal="center" vertical="center"/>
    </xf>
    <xf numFmtId="185"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5" fontId="22" fillId="0" borderId="27" xfId="16" applyNumberFormat="1" applyFont="1" applyBorder="1" applyAlignment="1">
      <alignment horizontal="center" vertical="center" wrapText="1"/>
    </xf>
    <xf numFmtId="185" fontId="22" fillId="0" borderId="26" xfId="16" applyNumberFormat="1" applyFont="1" applyBorder="1" applyAlignment="1">
      <alignment horizontal="center" vertical="center" wrapText="1"/>
    </xf>
    <xf numFmtId="185" fontId="15" fillId="3" borderId="32" xfId="22" applyNumberFormat="1" applyFont="1" applyFill="1" applyBorder="1" applyAlignment="1">
      <alignment vertical="center" wrapText="1"/>
    </xf>
    <xf numFmtId="185" fontId="15" fillId="3" borderId="35" xfId="22" applyNumberFormat="1" applyFont="1" applyFill="1" applyBorder="1" applyAlignment="1">
      <alignment vertical="center" wrapText="1"/>
    </xf>
    <xf numFmtId="185" fontId="15" fillId="3" borderId="37" xfId="22" applyNumberFormat="1" applyFont="1" applyFill="1" applyBorder="1" applyAlignment="1">
      <alignment vertical="center" wrapText="1"/>
    </xf>
    <xf numFmtId="185" fontId="15" fillId="0" borderId="32" xfId="22" applyNumberFormat="1" applyFont="1" applyFill="1" applyBorder="1" applyAlignment="1">
      <alignment vertical="center" wrapText="1"/>
    </xf>
    <xf numFmtId="185" fontId="15" fillId="0" borderId="35" xfId="22" applyNumberFormat="1" applyFont="1" applyFill="1" applyBorder="1" applyAlignment="1">
      <alignment vertical="center" wrapText="1"/>
    </xf>
    <xf numFmtId="185" fontId="15" fillId="0" borderId="37" xfId="22" applyNumberFormat="1" applyFont="1" applyFill="1" applyBorder="1" applyAlignment="1">
      <alignment vertical="center" wrapText="1"/>
    </xf>
    <xf numFmtId="185" fontId="22" fillId="0" borderId="32" xfId="22" applyNumberFormat="1" applyFont="1" applyFill="1" applyBorder="1" applyAlignment="1">
      <alignment vertical="center"/>
    </xf>
    <xf numFmtId="185" fontId="22" fillId="0" borderId="35" xfId="22" applyNumberFormat="1" applyFont="1" applyFill="1" applyBorder="1" applyAlignment="1">
      <alignment vertical="center"/>
    </xf>
    <xf numFmtId="185" fontId="22" fillId="0" borderId="37" xfId="22" applyNumberFormat="1" applyFont="1" applyFill="1" applyBorder="1" applyAlignment="1">
      <alignment vertical="center"/>
    </xf>
    <xf numFmtId="184" fontId="15" fillId="3" borderId="32" xfId="21" applyNumberFormat="1" applyFont="1" applyFill="1" applyBorder="1" applyAlignment="1">
      <alignment horizontal="left" vertical="center" wrapText="1"/>
    </xf>
    <xf numFmtId="184" fontId="15" fillId="3" borderId="35" xfId="21" applyNumberFormat="1" applyFont="1" applyFill="1" applyBorder="1" applyAlignment="1">
      <alignment horizontal="left" vertical="center" wrapText="1"/>
    </xf>
    <xf numFmtId="184"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179" fontId="3" fillId="3" borderId="74" xfId="21" applyNumberFormat="1" applyFont="1" applyFill="1" applyBorder="1" applyAlignment="1">
      <alignment horizontal="center" vertical="center"/>
    </xf>
    <xf numFmtId="0" fontId="3" fillId="0" borderId="0" xfId="22" applyFont="1" applyAlignment="1">
      <alignment horizontal="center" vertical="center"/>
    </xf>
    <xf numFmtId="179" fontId="3" fillId="3" borderId="0" xfId="21" applyNumberFormat="1" applyFont="1" applyFill="1" applyAlignment="1">
      <alignment horizontal="center" vertical="center" wrapText="1"/>
    </xf>
    <xf numFmtId="0" fontId="3" fillId="0" borderId="74" xfId="22" applyFont="1" applyBorder="1" applyAlignment="1">
      <alignment horizontal="center" vertical="center"/>
    </xf>
    <xf numFmtId="184" fontId="3" fillId="3" borderId="74" xfId="21" applyNumberFormat="1" applyFont="1" applyFill="1" applyBorder="1" applyAlignment="1">
      <alignment horizontal="center" vertical="center" wrapText="1"/>
    </xf>
    <xf numFmtId="185" fontId="1" fillId="0" borderId="0" xfId="22" applyNumberFormat="1" applyAlignment="1">
      <alignment horizontal="center" vertical="center"/>
    </xf>
    <xf numFmtId="179" fontId="3" fillId="0" borderId="0" xfId="22" applyNumberFormat="1" applyFont="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4" fontId="3" fillId="3" borderId="0" xfId="21" applyNumberFormat="1" applyFont="1" applyFill="1" applyAlignment="1">
      <alignment horizontal="center" vertical="center" wrapText="1"/>
    </xf>
    <xf numFmtId="179" fontId="3" fillId="3" borderId="0" xfId="21" applyNumberFormat="1" applyFont="1" applyFill="1" applyAlignment="1">
      <alignment horizontal="center" vertical="center"/>
    </xf>
    <xf numFmtId="184" fontId="3" fillId="0" borderId="0" xfId="21" applyNumberFormat="1" applyFont="1" applyAlignment="1">
      <alignment horizontal="center" vertical="center" wrapText="1"/>
    </xf>
    <xf numFmtId="0" fontId="3" fillId="0" borderId="32" xfId="22" applyFont="1" applyBorder="1" applyAlignment="1">
      <alignment horizontal="center"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 2" xfId="6" xr:uid="{00000000-0005-0000-0000-000006000000}"/>
    <cellStyle name="標準 4_APAHO401600" xfId="7" xr:uid="{00000000-0005-0000-0000-000007000000}"/>
    <cellStyle name="標準 4_APAHO401600 2"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2" xr:uid="{00000000-0005-0000-0000-000016000000}"/>
    <cellStyle name="標準_【レイアウト】（市）資料３（Ｐ２）　歳出比較分析表" xfId="21" xr:uid="{00000000-0005-0000-0000-000015000000}"/>
    <cellStyle name="標準_APAHO251300" xfId="16" xr:uid="{00000000-0005-0000-0000-000010000000}"/>
    <cellStyle name="標準_APAHO252300" xfId="17" xr:uid="{00000000-0005-0000-0000-000011000000}"/>
    <cellStyle name="標準_Book1" xfId="18" xr:uid="{00000000-0005-0000-0000-000012000000}"/>
    <cellStyle name="標準_O-JJ0722-001-3_決算状況カード(各会計・関係団体)_O-JJ1016-001-3_財政状況資料集(決算状況カード(各会計・関係団体))(Rev2)2" xfId="19" xr:uid="{00000000-0005-0000-0000-000013000000}"/>
    <cellStyle name="標準_O-JJ0722-001-8_連結実質赤字比率に係る赤字・黒字の構成分析" xfId="20"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7BD-44A7-B32A-F18B6F2948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39173</c:v>
                </c:pt>
                <c:pt idx="1">
                  <c:v>41093</c:v>
                </c:pt>
                <c:pt idx="2">
                  <c:v>36072</c:v>
                </c:pt>
                <c:pt idx="3">
                  <c:v>36281</c:v>
                </c:pt>
                <c:pt idx="4">
                  <c:v>37566</c:v>
                </c:pt>
              </c:numCache>
            </c:numRef>
          </c:val>
          <c:smooth val="0"/>
          <c:extLst>
            <c:ext xmlns:c16="http://schemas.microsoft.com/office/drawing/2014/chart" uri="{C3380CC4-5D6E-409C-BE32-E72D297353CC}">
              <c16:uniqueId val="{00000001-17BD-44A7-B32A-F18B6F2948E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902453891922E-2"/>
              <c:y val="7.51632545931758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3.75</c:v>
                </c:pt>
                <c:pt idx="1">
                  <c:v>3.28</c:v>
                </c:pt>
                <c:pt idx="2">
                  <c:v>2.98</c:v>
                </c:pt>
                <c:pt idx="3">
                  <c:v>3.77</c:v>
                </c:pt>
                <c:pt idx="4">
                  <c:v>3.04</c:v>
                </c:pt>
              </c:numCache>
            </c:numRef>
          </c:val>
          <c:extLst>
            <c:ext xmlns:c16="http://schemas.microsoft.com/office/drawing/2014/chart" uri="{C3380CC4-5D6E-409C-BE32-E72D297353CC}">
              <c16:uniqueId val="{00000000-F12F-45E0-8F4C-54359EB4E6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10.75</c:v>
                </c:pt>
                <c:pt idx="1">
                  <c:v>10.6</c:v>
                </c:pt>
                <c:pt idx="2">
                  <c:v>11.49</c:v>
                </c:pt>
                <c:pt idx="3">
                  <c:v>12.42</c:v>
                </c:pt>
                <c:pt idx="4">
                  <c:v>11.39</c:v>
                </c:pt>
              </c:numCache>
            </c:numRef>
          </c:val>
          <c:extLst>
            <c:ext xmlns:c16="http://schemas.microsoft.com/office/drawing/2014/chart" uri="{C3380CC4-5D6E-409C-BE32-E72D297353CC}">
              <c16:uniqueId val="{00000001-F12F-45E0-8F4C-54359EB4E67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-0.86</c:v>
                </c:pt>
                <c:pt idx="1">
                  <c:v>-2.6</c:v>
                </c:pt>
                <c:pt idx="2">
                  <c:v>-0.85</c:v>
                </c:pt>
                <c:pt idx="3">
                  <c:v>-0.28999999999999998</c:v>
                </c:pt>
                <c:pt idx="4">
                  <c:v>-4.1100000000000003</c:v>
                </c:pt>
              </c:numCache>
            </c:numRef>
          </c:val>
          <c:smooth val="0"/>
          <c:extLst>
            <c:ext xmlns:c16="http://schemas.microsoft.com/office/drawing/2014/chart" uri="{C3380CC4-5D6E-409C-BE32-E72D297353CC}">
              <c16:uniqueId val="{00000002-F12F-45E0-8F4C-54359EB4E67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0.39</c:v>
                </c:pt>
                <c:pt idx="4">
                  <c:v>#N/A</c:v>
                </c:pt>
                <c:pt idx="5">
                  <c:v>0.02</c:v>
                </c:pt>
                <c:pt idx="6">
                  <c:v>#N/A</c:v>
                </c:pt>
                <c:pt idx="7">
                  <c:v>0.02</c:v>
                </c:pt>
                <c:pt idx="8">
                  <c:v>#N/A</c:v>
                </c:pt>
                <c:pt idx="9">
                  <c:v>0.03</c:v>
                </c:pt>
              </c:numCache>
            </c:numRef>
          </c:val>
          <c:extLst>
            <c:ext xmlns:c16="http://schemas.microsoft.com/office/drawing/2014/chart" uri="{C3380CC4-5D6E-409C-BE32-E72D297353CC}">
              <c16:uniqueId val="{00000000-29F0-4070-9A09-0EEB40DB23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0-4070-9A09-0EEB40DB232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0.08</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2-29F0-4070-9A09-0EEB40DB232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0.45</c:v>
                </c:pt>
                <c:pt idx="1">
                  <c:v>#N/A</c:v>
                </c:pt>
                <c:pt idx="2">
                  <c:v>#N/A</c:v>
                </c:pt>
                <c:pt idx="3">
                  <c:v>1.0900000000000001</c:v>
                </c:pt>
                <c:pt idx="4">
                  <c:v>#N/A</c:v>
                </c:pt>
                <c:pt idx="5">
                  <c:v>2.4500000000000002</c:v>
                </c:pt>
                <c:pt idx="6">
                  <c:v>#N/A</c:v>
                </c:pt>
                <c:pt idx="7">
                  <c:v>1.33</c:v>
                </c:pt>
                <c:pt idx="8">
                  <c:v>#N/A</c:v>
                </c:pt>
                <c:pt idx="9">
                  <c:v>0.11</c:v>
                </c:pt>
              </c:numCache>
            </c:numRef>
          </c:val>
          <c:extLst>
            <c:ext xmlns:c16="http://schemas.microsoft.com/office/drawing/2014/chart" uri="{C3380CC4-5D6E-409C-BE32-E72D297353CC}">
              <c16:uniqueId val="{00000003-29F0-4070-9A09-0EEB40DB2325}"/>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0.28000000000000003</c:v>
                </c:pt>
                <c:pt idx="4">
                  <c:v>#N/A</c:v>
                </c:pt>
                <c:pt idx="5">
                  <c:v>0.27</c:v>
                </c:pt>
                <c:pt idx="6">
                  <c:v>#N/A</c:v>
                </c:pt>
                <c:pt idx="7">
                  <c:v>0.21</c:v>
                </c:pt>
                <c:pt idx="8">
                  <c:v>#N/A</c:v>
                </c:pt>
                <c:pt idx="9">
                  <c:v>0.24</c:v>
                </c:pt>
              </c:numCache>
            </c:numRef>
          </c:val>
          <c:extLst>
            <c:ext xmlns:c16="http://schemas.microsoft.com/office/drawing/2014/chart" uri="{C3380CC4-5D6E-409C-BE32-E72D297353CC}">
              <c16:uniqueId val="{00000004-29F0-4070-9A09-0EEB40DB2325}"/>
            </c:ext>
          </c:extLst>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0.52</c:v>
                </c:pt>
                <c:pt idx="2">
                  <c:v>#N/A</c:v>
                </c:pt>
                <c:pt idx="3">
                  <c:v>0.31</c:v>
                </c:pt>
                <c:pt idx="4">
                  <c:v>#N/A</c:v>
                </c:pt>
                <c:pt idx="5">
                  <c:v>0.21</c:v>
                </c:pt>
                <c:pt idx="6">
                  <c:v>#N/A</c:v>
                </c:pt>
                <c:pt idx="7">
                  <c:v>0.16</c:v>
                </c:pt>
                <c:pt idx="8">
                  <c:v>#N/A</c:v>
                </c:pt>
                <c:pt idx="9">
                  <c:v>0.26</c:v>
                </c:pt>
              </c:numCache>
            </c:numRef>
          </c:val>
          <c:extLst>
            <c:ext xmlns:c16="http://schemas.microsoft.com/office/drawing/2014/chart" uri="{C3380CC4-5D6E-409C-BE32-E72D297353CC}">
              <c16:uniqueId val="{00000005-29F0-4070-9A09-0EEB40DB23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0.67</c:v>
                </c:pt>
                <c:pt idx="4">
                  <c:v>#N/A</c:v>
                </c:pt>
                <c:pt idx="5">
                  <c:v>0.93</c:v>
                </c:pt>
                <c:pt idx="6">
                  <c:v>#N/A</c:v>
                </c:pt>
                <c:pt idx="7">
                  <c:v>0.53</c:v>
                </c:pt>
                <c:pt idx="8">
                  <c:v>#N/A</c:v>
                </c:pt>
                <c:pt idx="9">
                  <c:v>0.36</c:v>
                </c:pt>
              </c:numCache>
            </c:numRef>
          </c:val>
          <c:extLst>
            <c:ext xmlns:c16="http://schemas.microsoft.com/office/drawing/2014/chart" uri="{C3380CC4-5D6E-409C-BE32-E72D297353CC}">
              <c16:uniqueId val="{00000006-29F0-4070-9A09-0EEB40DB23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3.68</c:v>
                </c:pt>
                <c:pt idx="2">
                  <c:v>#N/A</c:v>
                </c:pt>
                <c:pt idx="3">
                  <c:v>3.22</c:v>
                </c:pt>
                <c:pt idx="4">
                  <c:v>#N/A</c:v>
                </c:pt>
                <c:pt idx="5">
                  <c:v>2.96</c:v>
                </c:pt>
                <c:pt idx="6">
                  <c:v>#N/A</c:v>
                </c:pt>
                <c:pt idx="7">
                  <c:v>3.76</c:v>
                </c:pt>
                <c:pt idx="8">
                  <c:v>#N/A</c:v>
                </c:pt>
                <c:pt idx="9">
                  <c:v>3.03</c:v>
                </c:pt>
              </c:numCache>
            </c:numRef>
          </c:val>
          <c:extLst>
            <c:ext xmlns:c16="http://schemas.microsoft.com/office/drawing/2014/chart" uri="{C3380CC4-5D6E-409C-BE32-E72D297353CC}">
              <c16:uniqueId val="{00000007-29F0-4070-9A09-0EEB40DB232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3.36</c:v>
                </c:pt>
                <c:pt idx="2">
                  <c:v>#N/A</c:v>
                </c:pt>
                <c:pt idx="3">
                  <c:v>3.23</c:v>
                </c:pt>
                <c:pt idx="4">
                  <c:v>#N/A</c:v>
                </c:pt>
                <c:pt idx="5">
                  <c:v>3.08</c:v>
                </c:pt>
                <c:pt idx="6">
                  <c:v>#N/A</c:v>
                </c:pt>
                <c:pt idx="7">
                  <c:v>3.12</c:v>
                </c:pt>
                <c:pt idx="8">
                  <c:v>#N/A</c:v>
                </c:pt>
                <c:pt idx="9">
                  <c:v>3.37</c:v>
                </c:pt>
              </c:numCache>
            </c:numRef>
          </c:val>
          <c:extLst>
            <c:ext xmlns:c16="http://schemas.microsoft.com/office/drawing/2014/chart" uri="{C3380CC4-5D6E-409C-BE32-E72D297353CC}">
              <c16:uniqueId val="{00000008-29F0-4070-9A09-0EEB40DB23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7.51</c:v>
                </c:pt>
                <c:pt idx="2">
                  <c:v>#N/A</c:v>
                </c:pt>
                <c:pt idx="3">
                  <c:v>7.99</c:v>
                </c:pt>
                <c:pt idx="4">
                  <c:v>#N/A</c:v>
                </c:pt>
                <c:pt idx="5">
                  <c:v>8.2799999999999994</c:v>
                </c:pt>
                <c:pt idx="6">
                  <c:v>#N/A</c:v>
                </c:pt>
                <c:pt idx="7">
                  <c:v>8.27</c:v>
                </c:pt>
                <c:pt idx="8">
                  <c:v>#N/A</c:v>
                </c:pt>
                <c:pt idx="9">
                  <c:v>7.79</c:v>
                </c:pt>
              </c:numCache>
            </c:numRef>
          </c:val>
          <c:extLst>
            <c:ext xmlns:c16="http://schemas.microsoft.com/office/drawing/2014/chart" uri="{C3380CC4-5D6E-409C-BE32-E72D297353CC}">
              <c16:uniqueId val="{00000009-29F0-4070-9A09-0EEB40DB232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19338</c:v>
                </c:pt>
                <c:pt idx="5">
                  <c:v>18150</c:v>
                </c:pt>
                <c:pt idx="8">
                  <c:v>19031</c:v>
                </c:pt>
                <c:pt idx="11">
                  <c:v>16960</c:v>
                </c:pt>
                <c:pt idx="14">
                  <c:v>15997</c:v>
                </c:pt>
              </c:numCache>
            </c:numRef>
          </c:val>
          <c:extLst>
            <c:ext xmlns:c16="http://schemas.microsoft.com/office/drawing/2014/chart" uri="{C3380CC4-5D6E-409C-BE32-E72D297353CC}">
              <c16:uniqueId val="{00000000-6789-4726-8320-CBAB3E3921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89-4726-8320-CBAB3E3921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59</c:v>
                </c:pt>
                <c:pt idx="3">
                  <c:v>53</c:v>
                </c:pt>
                <c:pt idx="6">
                  <c:v>61</c:v>
                </c:pt>
                <c:pt idx="9">
                  <c:v>45</c:v>
                </c:pt>
                <c:pt idx="12">
                  <c:v>3</c:v>
                </c:pt>
              </c:numCache>
            </c:numRef>
          </c:val>
          <c:extLst>
            <c:ext xmlns:c16="http://schemas.microsoft.com/office/drawing/2014/chart" uri="{C3380CC4-5D6E-409C-BE32-E72D297353CC}">
              <c16:uniqueId val="{00000002-6789-4726-8320-CBAB3E3921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0</c:v>
                </c:pt>
                <c:pt idx="6">
                  <c:v>0</c:v>
                </c:pt>
                <c:pt idx="9">
                  <c:v>0</c:v>
                </c:pt>
                <c:pt idx="12">
                  <c:v>0</c:v>
                </c:pt>
              </c:numCache>
            </c:numRef>
          </c:val>
          <c:extLst>
            <c:ext xmlns:c16="http://schemas.microsoft.com/office/drawing/2014/chart" uri="{C3380CC4-5D6E-409C-BE32-E72D297353CC}">
              <c16:uniqueId val="{00000003-6789-4726-8320-CBAB3E3921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3572</c:v>
                </c:pt>
                <c:pt idx="3">
                  <c:v>3487</c:v>
                </c:pt>
                <c:pt idx="6">
                  <c:v>3204</c:v>
                </c:pt>
                <c:pt idx="9">
                  <c:v>3273</c:v>
                </c:pt>
                <c:pt idx="12">
                  <c:v>3122</c:v>
                </c:pt>
              </c:numCache>
            </c:numRef>
          </c:val>
          <c:extLst>
            <c:ext xmlns:c16="http://schemas.microsoft.com/office/drawing/2014/chart" uri="{C3380CC4-5D6E-409C-BE32-E72D297353CC}">
              <c16:uniqueId val="{00000004-6789-4726-8320-CBAB3E3921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432</c:v>
                </c:pt>
                <c:pt idx="3">
                  <c:v>410</c:v>
                </c:pt>
                <c:pt idx="6">
                  <c:v>310</c:v>
                </c:pt>
                <c:pt idx="9">
                  <c:v>227</c:v>
                </c:pt>
                <c:pt idx="12">
                  <c:v>143</c:v>
                </c:pt>
              </c:numCache>
            </c:numRef>
          </c:val>
          <c:extLst>
            <c:ext xmlns:c16="http://schemas.microsoft.com/office/drawing/2014/chart" uri="{C3380CC4-5D6E-409C-BE32-E72D297353CC}">
              <c16:uniqueId val="{00000005-6789-4726-8320-CBAB3E3921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89-4726-8320-CBAB3E3921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21347</c:v>
                </c:pt>
                <c:pt idx="3">
                  <c:v>21094</c:v>
                </c:pt>
                <c:pt idx="6">
                  <c:v>20101</c:v>
                </c:pt>
                <c:pt idx="9">
                  <c:v>18989</c:v>
                </c:pt>
                <c:pt idx="12">
                  <c:v>18029</c:v>
                </c:pt>
              </c:numCache>
            </c:numRef>
          </c:val>
          <c:extLst>
            <c:ext xmlns:c16="http://schemas.microsoft.com/office/drawing/2014/chart" uri="{C3380CC4-5D6E-409C-BE32-E72D297353CC}">
              <c16:uniqueId val="{00000007-6789-4726-8320-CBAB3E3921D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6108</c:v>
                </c:pt>
                <c:pt idx="2">
                  <c:v>#N/A</c:v>
                </c:pt>
                <c:pt idx="3">
                  <c:v>#N/A</c:v>
                </c:pt>
                <c:pt idx="4">
                  <c:v>6894</c:v>
                </c:pt>
                <c:pt idx="5">
                  <c:v>#N/A</c:v>
                </c:pt>
                <c:pt idx="6">
                  <c:v>#N/A</c:v>
                </c:pt>
                <c:pt idx="7">
                  <c:v>4645</c:v>
                </c:pt>
                <c:pt idx="8">
                  <c:v>#N/A</c:v>
                </c:pt>
                <c:pt idx="9">
                  <c:v>#N/A</c:v>
                </c:pt>
                <c:pt idx="10">
                  <c:v>5574</c:v>
                </c:pt>
                <c:pt idx="11">
                  <c:v>#N/A</c:v>
                </c:pt>
                <c:pt idx="12">
                  <c:v>#N/A</c:v>
                </c:pt>
                <c:pt idx="13">
                  <c:v>5300</c:v>
                </c:pt>
                <c:pt idx="14">
                  <c:v>#N/A</c:v>
                </c:pt>
              </c:numCache>
            </c:numRef>
          </c:val>
          <c:smooth val="0"/>
          <c:extLst>
            <c:ext xmlns:c16="http://schemas.microsoft.com/office/drawing/2014/chart" uri="{C3380CC4-5D6E-409C-BE32-E72D297353CC}">
              <c16:uniqueId val="{00000008-6789-4726-8320-CBAB3E3921D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158893</c:v>
                </c:pt>
                <c:pt idx="5">
                  <c:v>154964</c:v>
                </c:pt>
                <c:pt idx="8">
                  <c:v>148675</c:v>
                </c:pt>
                <c:pt idx="11">
                  <c:v>144689</c:v>
                </c:pt>
                <c:pt idx="14">
                  <c:v>140718</c:v>
                </c:pt>
              </c:numCache>
            </c:numRef>
          </c:val>
          <c:extLst>
            <c:ext xmlns:c16="http://schemas.microsoft.com/office/drawing/2014/chart" uri="{C3380CC4-5D6E-409C-BE32-E72D297353CC}">
              <c16:uniqueId val="{00000000-86ED-415E-B804-FC1CE5BC46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26286</c:v>
                </c:pt>
                <c:pt idx="5">
                  <c:v>25053</c:v>
                </c:pt>
                <c:pt idx="8">
                  <c:v>24473</c:v>
                </c:pt>
                <c:pt idx="11">
                  <c:v>24263</c:v>
                </c:pt>
                <c:pt idx="14">
                  <c:v>24531</c:v>
                </c:pt>
              </c:numCache>
            </c:numRef>
          </c:val>
          <c:extLst>
            <c:ext xmlns:c16="http://schemas.microsoft.com/office/drawing/2014/chart" uri="{C3380CC4-5D6E-409C-BE32-E72D297353CC}">
              <c16:uniqueId val="{00000001-86ED-415E-B804-FC1CE5BC46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33001</c:v>
                </c:pt>
                <c:pt idx="5">
                  <c:v>31126</c:v>
                </c:pt>
                <c:pt idx="8">
                  <c:v>31296</c:v>
                </c:pt>
                <c:pt idx="11">
                  <c:v>31520</c:v>
                </c:pt>
                <c:pt idx="14">
                  <c:v>35090</c:v>
                </c:pt>
              </c:numCache>
            </c:numRef>
          </c:val>
          <c:extLst>
            <c:ext xmlns:c16="http://schemas.microsoft.com/office/drawing/2014/chart" uri="{C3380CC4-5D6E-409C-BE32-E72D297353CC}">
              <c16:uniqueId val="{00000002-86ED-415E-B804-FC1CE5BC46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D-415E-B804-FC1CE5BC46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ED-415E-B804-FC1CE5BC46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697</c:v>
                </c:pt>
                <c:pt idx="6">
                  <c:v>697</c:v>
                </c:pt>
                <c:pt idx="9">
                  <c:v>0</c:v>
                </c:pt>
                <c:pt idx="12">
                  <c:v>0</c:v>
                </c:pt>
              </c:numCache>
            </c:numRef>
          </c:val>
          <c:extLst>
            <c:ext xmlns:c16="http://schemas.microsoft.com/office/drawing/2014/chart" uri="{C3380CC4-5D6E-409C-BE32-E72D297353CC}">
              <c16:uniqueId val="{00000005-86ED-415E-B804-FC1CE5BC46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16667</c:v>
                </c:pt>
                <c:pt idx="3">
                  <c:v>15822</c:v>
                </c:pt>
                <c:pt idx="6">
                  <c:v>15337</c:v>
                </c:pt>
                <c:pt idx="9">
                  <c:v>15189</c:v>
                </c:pt>
                <c:pt idx="12">
                  <c:v>14797</c:v>
                </c:pt>
              </c:numCache>
            </c:numRef>
          </c:val>
          <c:extLst>
            <c:ext xmlns:c16="http://schemas.microsoft.com/office/drawing/2014/chart" uri="{C3380CC4-5D6E-409C-BE32-E72D297353CC}">
              <c16:uniqueId val="{00000006-86ED-415E-B804-FC1CE5BC46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6ED-415E-B804-FC1CE5BC46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48873</c:v>
                </c:pt>
                <c:pt idx="3">
                  <c:v>44483</c:v>
                </c:pt>
                <c:pt idx="6">
                  <c:v>40353</c:v>
                </c:pt>
                <c:pt idx="9">
                  <c:v>38797</c:v>
                </c:pt>
                <c:pt idx="12">
                  <c:v>37626</c:v>
                </c:pt>
              </c:numCache>
            </c:numRef>
          </c:val>
          <c:extLst>
            <c:ext xmlns:c16="http://schemas.microsoft.com/office/drawing/2014/chart" uri="{C3380CC4-5D6E-409C-BE32-E72D297353CC}">
              <c16:uniqueId val="{00000008-86ED-415E-B804-FC1CE5BC46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448</c:v>
                </c:pt>
                <c:pt idx="3">
                  <c:v>308</c:v>
                </c:pt>
                <c:pt idx="6">
                  <c:v>134</c:v>
                </c:pt>
                <c:pt idx="9">
                  <c:v>0</c:v>
                </c:pt>
                <c:pt idx="12">
                  <c:v>0</c:v>
                </c:pt>
              </c:numCache>
            </c:numRef>
          </c:val>
          <c:extLst>
            <c:ext xmlns:c16="http://schemas.microsoft.com/office/drawing/2014/chart" uri="{C3380CC4-5D6E-409C-BE32-E72D297353CC}">
              <c16:uniqueId val="{00000009-86ED-415E-B804-FC1CE5BC46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195741</c:v>
                </c:pt>
                <c:pt idx="3">
                  <c:v>191460</c:v>
                </c:pt>
                <c:pt idx="6">
                  <c:v>186682</c:v>
                </c:pt>
                <c:pt idx="9">
                  <c:v>182439</c:v>
                </c:pt>
                <c:pt idx="12">
                  <c:v>178314</c:v>
                </c:pt>
              </c:numCache>
            </c:numRef>
          </c:val>
          <c:extLst>
            <c:ext xmlns:c16="http://schemas.microsoft.com/office/drawing/2014/chart" uri="{C3380CC4-5D6E-409C-BE32-E72D297353CC}">
              <c16:uniqueId val="{0000000A-86ED-415E-B804-FC1CE5BC46E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43548</c:v>
                </c:pt>
                <c:pt idx="2">
                  <c:v>#N/A</c:v>
                </c:pt>
                <c:pt idx="3">
                  <c:v>#N/A</c:v>
                </c:pt>
                <c:pt idx="4">
                  <c:v>41626</c:v>
                </c:pt>
                <c:pt idx="5">
                  <c:v>#N/A</c:v>
                </c:pt>
                <c:pt idx="6">
                  <c:v>#N/A</c:v>
                </c:pt>
                <c:pt idx="7">
                  <c:v>38760</c:v>
                </c:pt>
                <c:pt idx="8">
                  <c:v>#N/A</c:v>
                </c:pt>
                <c:pt idx="9">
                  <c:v>#N/A</c:v>
                </c:pt>
                <c:pt idx="10">
                  <c:v>35952</c:v>
                </c:pt>
                <c:pt idx="11">
                  <c:v>#N/A</c:v>
                </c:pt>
                <c:pt idx="12">
                  <c:v>#N/A</c:v>
                </c:pt>
                <c:pt idx="13">
                  <c:v>30397</c:v>
                </c:pt>
                <c:pt idx="14">
                  <c:v>#N/A</c:v>
                </c:pt>
              </c:numCache>
            </c:numRef>
          </c:val>
          <c:smooth val="0"/>
          <c:extLst>
            <c:ext xmlns:c16="http://schemas.microsoft.com/office/drawing/2014/chart" uri="{C3380CC4-5D6E-409C-BE32-E72D297353CC}">
              <c16:uniqueId val="{0000000B-86ED-415E-B804-FC1CE5BC46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10453</c:v>
                </c:pt>
                <c:pt idx="1">
                  <c:v>11049</c:v>
                </c:pt>
                <c:pt idx="2">
                  <c:v>10079</c:v>
                </c:pt>
              </c:numCache>
            </c:numRef>
          </c:val>
          <c:extLst>
            <c:ext xmlns:c16="http://schemas.microsoft.com/office/drawing/2014/chart" uri="{C3380CC4-5D6E-409C-BE32-E72D297353CC}">
              <c16:uniqueId val="{00000000-F65D-45C2-B076-F5CF100D6CA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8580</c:v>
                </c:pt>
                <c:pt idx="1">
                  <c:v>7705</c:v>
                </c:pt>
                <c:pt idx="2">
                  <c:v>7226</c:v>
                </c:pt>
              </c:numCache>
            </c:numRef>
          </c:val>
          <c:extLst>
            <c:ext xmlns:c16="http://schemas.microsoft.com/office/drawing/2014/chart" uri="{C3380CC4-5D6E-409C-BE32-E72D297353CC}">
              <c16:uniqueId val="{00000001-F65D-45C2-B076-F5CF100D6CA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13630</c:v>
                </c:pt>
                <c:pt idx="1">
                  <c:v>13041</c:v>
                </c:pt>
                <c:pt idx="2">
                  <c:v>12498</c:v>
                </c:pt>
              </c:numCache>
            </c:numRef>
          </c:val>
          <c:extLst>
            <c:ext xmlns:c16="http://schemas.microsoft.com/office/drawing/2014/chart" uri="{C3380CC4-5D6E-409C-BE32-E72D297353CC}">
              <c16:uniqueId val="{00000002-F65D-45C2-B076-F5CF100D6CA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A25-4D45-9B12-D76F1F96F142}"/>
              </c:ext>
            </c:extLst>
          </c:dPt>
          <c:dPt>
            <c:idx val="1"/>
            <c:bubble3D val="0"/>
            <c:extLst>
              <c:ext xmlns:c16="http://schemas.microsoft.com/office/drawing/2014/chart" uri="{C3380CC4-5D6E-409C-BE32-E72D297353CC}">
                <c16:uniqueId val="{00000001-4A25-4D45-9B12-D76F1F96F142}"/>
              </c:ext>
            </c:extLst>
          </c:dPt>
          <c:dPt>
            <c:idx val="2"/>
            <c:bubble3D val="0"/>
            <c:extLst>
              <c:ext xmlns:c16="http://schemas.microsoft.com/office/drawing/2014/chart" uri="{C3380CC4-5D6E-409C-BE32-E72D297353CC}">
                <c16:uniqueId val="{00000002-4A25-4D45-9B12-D76F1F96F142}"/>
              </c:ext>
            </c:extLst>
          </c:dPt>
          <c:dPt>
            <c:idx val="3"/>
            <c:bubble3D val="0"/>
            <c:extLst>
              <c:ext xmlns:c16="http://schemas.microsoft.com/office/drawing/2014/chart" uri="{C3380CC4-5D6E-409C-BE32-E72D297353CC}">
                <c16:uniqueId val="{00000003-4A25-4D45-9B12-D76F1F96F142}"/>
              </c:ext>
            </c:extLst>
          </c:dPt>
          <c:dPt>
            <c:idx val="4"/>
            <c:bubble3D val="0"/>
            <c:extLst>
              <c:ext xmlns:c16="http://schemas.microsoft.com/office/drawing/2014/chart" uri="{C3380CC4-5D6E-409C-BE32-E72D297353CC}">
                <c16:uniqueId val="{00000004-4A25-4D45-9B12-D76F1F96F142}"/>
              </c:ext>
            </c:extLst>
          </c:dPt>
          <c:dPt>
            <c:idx val="8"/>
            <c:bubble3D val="0"/>
            <c:extLst>
              <c:ext xmlns:c16="http://schemas.microsoft.com/office/drawing/2014/chart" uri="{C3380CC4-5D6E-409C-BE32-E72D297353CC}">
                <c16:uniqueId val="{00000005-4A25-4D45-9B12-D76F1F96F142}"/>
              </c:ext>
            </c:extLst>
          </c:dPt>
          <c:dPt>
            <c:idx val="16"/>
            <c:bubble3D val="0"/>
            <c:extLst>
              <c:ext xmlns:c16="http://schemas.microsoft.com/office/drawing/2014/chart" uri="{C3380CC4-5D6E-409C-BE32-E72D297353CC}">
                <c16:uniqueId val="{00000006-4A25-4D45-9B12-D76F1F96F142}"/>
              </c:ext>
            </c:extLst>
          </c:dPt>
          <c:dPt>
            <c:idx val="24"/>
            <c:bubble3D val="0"/>
            <c:extLst>
              <c:ext xmlns:c16="http://schemas.microsoft.com/office/drawing/2014/chart" uri="{C3380CC4-5D6E-409C-BE32-E72D297353CC}">
                <c16:uniqueId val="{00000007-4A25-4D45-9B12-D76F1F96F142}"/>
              </c:ext>
            </c:extLst>
          </c:dPt>
          <c:dPt>
            <c:idx val="32"/>
            <c:bubble3D val="0"/>
            <c:extLst>
              <c:ext xmlns:c16="http://schemas.microsoft.com/office/drawing/2014/chart" uri="{C3380CC4-5D6E-409C-BE32-E72D297353CC}">
                <c16:uniqueId val="{00000008-4A25-4D45-9B12-D76F1F96F142}"/>
              </c:ext>
            </c:extLst>
          </c:dPt>
          <c:dLbls>
            <c:dLbl>
              <c:idx val="0"/>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4A25-4D45-9B12-D76F1F96F142}"/>
                </c:ext>
              </c:extLst>
            </c:dLbl>
            <c:dLbl>
              <c:idx val="1"/>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A25-4D45-9B12-D76F1F96F142}"/>
                </c:ext>
              </c:extLst>
            </c:dLbl>
            <c:dLbl>
              <c:idx val="2"/>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A25-4D45-9B12-D76F1F96F142}"/>
                </c:ext>
              </c:extLst>
            </c:dLbl>
            <c:dLbl>
              <c:idx val="3"/>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4A25-4D45-9B12-D76F1F96F142}"/>
                </c:ext>
              </c:extLst>
            </c:dLbl>
            <c:dLbl>
              <c:idx val="4"/>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4A25-4D45-9B12-D76F1F96F142}"/>
                </c:ext>
              </c:extLst>
            </c:dLbl>
            <c:dLbl>
              <c:idx val="8"/>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A25-4D45-9B12-D76F1F96F142}"/>
                </c:ext>
              </c:extLst>
            </c:dLbl>
            <c:dLbl>
              <c:idx val="16"/>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4A25-4D45-9B12-D76F1F96F142}"/>
                </c:ext>
              </c:extLst>
            </c:dLbl>
            <c:dLbl>
              <c:idx val="24"/>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4A25-4D45-9B12-D76F1F96F142}"/>
                </c:ext>
              </c:extLst>
            </c:dLbl>
            <c:dLbl>
              <c:idx val="32"/>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4A25-4D45-9B12-D76F1F96F14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57.6</c:v>
                </c:pt>
                <c:pt idx="16">
                  <c:v>59</c:v>
                </c:pt>
                <c:pt idx="24">
                  <c:v>60.2</c:v>
                </c:pt>
                <c:pt idx="32">
                  <c:v>61.4</c:v>
                </c:pt>
              </c:numCache>
            </c:numRef>
          </c:xVal>
          <c:yVal>
            <c:numRef>
              <c:f>公会計指標分析・財政指標組合せ分析表!$BP$51:$DC$51</c:f>
              <c:numCache>
                <c:formatCode>#,##0.0;"▲ "#,##0.0</c:formatCode>
                <c:ptCount val="40"/>
                <c:pt idx="0">
                  <c:v>59</c:v>
                </c:pt>
                <c:pt idx="8">
                  <c:v>55.9</c:v>
                </c:pt>
                <c:pt idx="16">
                  <c:v>51.7</c:v>
                </c:pt>
                <c:pt idx="24">
                  <c:v>47.9</c:v>
                </c:pt>
                <c:pt idx="32">
                  <c:v>40.299999999999997</c:v>
                </c:pt>
              </c:numCache>
            </c:numRef>
          </c:yVal>
          <c:smooth val="0"/>
          <c:extLst>
            <c:ext xmlns:c16="http://schemas.microsoft.com/office/drawing/2014/chart" uri="{C3380CC4-5D6E-409C-BE32-E72D297353CC}">
              <c16:uniqueId val="{00000009-4A25-4D45-9B12-D76F1F96F1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4A25-4D45-9B12-D76F1F96F142}"/>
              </c:ext>
            </c:extLst>
          </c:dPt>
          <c:dPt>
            <c:idx val="1"/>
            <c:bubble3D val="0"/>
            <c:extLst>
              <c:ext xmlns:c16="http://schemas.microsoft.com/office/drawing/2014/chart" uri="{C3380CC4-5D6E-409C-BE32-E72D297353CC}">
                <c16:uniqueId val="{0000000B-4A25-4D45-9B12-D76F1F96F142}"/>
              </c:ext>
            </c:extLst>
          </c:dPt>
          <c:dPt>
            <c:idx val="2"/>
            <c:bubble3D val="0"/>
            <c:extLst>
              <c:ext xmlns:c16="http://schemas.microsoft.com/office/drawing/2014/chart" uri="{C3380CC4-5D6E-409C-BE32-E72D297353CC}">
                <c16:uniqueId val="{0000000C-4A25-4D45-9B12-D76F1F96F142}"/>
              </c:ext>
            </c:extLst>
          </c:dPt>
          <c:dPt>
            <c:idx val="3"/>
            <c:bubble3D val="0"/>
            <c:extLst>
              <c:ext xmlns:c16="http://schemas.microsoft.com/office/drawing/2014/chart" uri="{C3380CC4-5D6E-409C-BE32-E72D297353CC}">
                <c16:uniqueId val="{0000000D-4A25-4D45-9B12-D76F1F96F142}"/>
              </c:ext>
            </c:extLst>
          </c:dPt>
          <c:dPt>
            <c:idx val="4"/>
            <c:bubble3D val="0"/>
            <c:extLst>
              <c:ext xmlns:c16="http://schemas.microsoft.com/office/drawing/2014/chart" uri="{C3380CC4-5D6E-409C-BE32-E72D297353CC}">
                <c16:uniqueId val="{0000000E-4A25-4D45-9B12-D76F1F96F142}"/>
              </c:ext>
            </c:extLst>
          </c:dPt>
          <c:dPt>
            <c:idx val="8"/>
            <c:bubble3D val="0"/>
            <c:extLst>
              <c:ext xmlns:c16="http://schemas.microsoft.com/office/drawing/2014/chart" uri="{C3380CC4-5D6E-409C-BE32-E72D297353CC}">
                <c16:uniqueId val="{0000000F-4A25-4D45-9B12-D76F1F96F142}"/>
              </c:ext>
            </c:extLst>
          </c:dPt>
          <c:dPt>
            <c:idx val="16"/>
            <c:bubble3D val="0"/>
            <c:extLst>
              <c:ext xmlns:c16="http://schemas.microsoft.com/office/drawing/2014/chart" uri="{C3380CC4-5D6E-409C-BE32-E72D297353CC}">
                <c16:uniqueId val="{00000010-4A25-4D45-9B12-D76F1F96F142}"/>
              </c:ext>
            </c:extLst>
          </c:dPt>
          <c:dPt>
            <c:idx val="24"/>
            <c:bubble3D val="0"/>
            <c:extLst>
              <c:ext xmlns:c16="http://schemas.microsoft.com/office/drawing/2014/chart" uri="{C3380CC4-5D6E-409C-BE32-E72D297353CC}">
                <c16:uniqueId val="{00000011-4A25-4D45-9B12-D76F1F96F142}"/>
              </c:ext>
            </c:extLst>
          </c:dPt>
          <c:dPt>
            <c:idx val="32"/>
            <c:bubble3D val="0"/>
            <c:extLst>
              <c:ext xmlns:c16="http://schemas.microsoft.com/office/drawing/2014/chart" uri="{C3380CC4-5D6E-409C-BE32-E72D297353CC}">
                <c16:uniqueId val="{00000012-4A25-4D45-9B12-D76F1F96F142}"/>
              </c:ext>
            </c:extLst>
          </c:dPt>
          <c:dLbls>
            <c:dLbl>
              <c:idx val="0"/>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4A25-4D45-9B12-D76F1F96F142}"/>
                </c:ext>
              </c:extLst>
            </c:dLbl>
            <c:dLbl>
              <c:idx val="1"/>
              <c:delete val="1"/>
              <c:extLst>
                <c:ext xmlns:c15="http://schemas.microsoft.com/office/drawing/2012/chart" uri="{CE6537A1-D6FC-4f65-9D91-7224C49458BB}"/>
                <c:ext xmlns:c16="http://schemas.microsoft.com/office/drawing/2014/chart" uri="{C3380CC4-5D6E-409C-BE32-E72D297353CC}">
                  <c16:uniqueId val="{0000000B-4A25-4D45-9B12-D76F1F96F142}"/>
                </c:ext>
              </c:extLst>
            </c:dLbl>
            <c:dLbl>
              <c:idx val="2"/>
              <c:delete val="1"/>
              <c:extLst>
                <c:ext xmlns:c15="http://schemas.microsoft.com/office/drawing/2012/chart" uri="{CE6537A1-D6FC-4f65-9D91-7224C49458BB}"/>
                <c:ext xmlns:c16="http://schemas.microsoft.com/office/drawing/2014/chart" uri="{C3380CC4-5D6E-409C-BE32-E72D297353CC}">
                  <c16:uniqueId val="{0000000C-4A25-4D45-9B12-D76F1F96F142}"/>
                </c:ext>
              </c:extLst>
            </c:dLbl>
            <c:dLbl>
              <c:idx val="3"/>
              <c:delete val="1"/>
              <c:extLst>
                <c:ext xmlns:c15="http://schemas.microsoft.com/office/drawing/2012/chart" uri="{CE6537A1-D6FC-4f65-9D91-7224C49458BB}"/>
                <c:ext xmlns:c16="http://schemas.microsoft.com/office/drawing/2014/chart" uri="{C3380CC4-5D6E-409C-BE32-E72D297353CC}">
                  <c16:uniqueId val="{0000000D-4A25-4D45-9B12-D76F1F96F142}"/>
                </c:ext>
              </c:extLst>
            </c:dLbl>
            <c:dLbl>
              <c:idx val="4"/>
              <c:delete val="1"/>
              <c:extLst>
                <c:ext xmlns:c15="http://schemas.microsoft.com/office/drawing/2012/chart" uri="{CE6537A1-D6FC-4f65-9D91-7224C49458BB}"/>
                <c:ext xmlns:c16="http://schemas.microsoft.com/office/drawing/2014/chart" uri="{C3380CC4-5D6E-409C-BE32-E72D297353CC}">
                  <c16:uniqueId val="{0000000E-4A25-4D45-9B12-D76F1F96F142}"/>
                </c:ext>
              </c:extLst>
            </c:dLbl>
            <c:dLbl>
              <c:idx val="8"/>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4A25-4D45-9B12-D76F1F96F142}"/>
                </c:ext>
              </c:extLst>
            </c:dLbl>
            <c:dLbl>
              <c:idx val="16"/>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4A25-4D45-9B12-D76F1F96F142}"/>
                </c:ext>
              </c:extLst>
            </c:dLbl>
            <c:dLbl>
              <c:idx val="24"/>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4A25-4D45-9B12-D76F1F96F142}"/>
                </c:ext>
              </c:extLst>
            </c:dLbl>
            <c:dLbl>
              <c:idx val="32"/>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4A25-4D45-9B12-D76F1F96F14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4A25-4D45-9B12-D76F1F96F142}"/>
            </c:ext>
          </c:extLst>
        </c:ser>
        <c:dLbls>
          <c:showLegendKey val="0"/>
          <c:showVal val="1"/>
          <c:showCatName val="0"/>
          <c:showSerName val="0"/>
          <c:showPercent val="0"/>
          <c:showBubbleSize val="0"/>
        </c:dLbls>
        <c:axId val="3"/>
        <c:axId val="2"/>
      </c:scatterChart>
      <c:valAx>
        <c:axId val="3"/>
        <c:scaling>
          <c:orientation val="minMax"/>
          <c:max val="62.2"/>
          <c:min val="55.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CCB-4202-8065-5993E6A97F2C}"/>
              </c:ext>
            </c:extLst>
          </c:dPt>
          <c:dPt>
            <c:idx val="1"/>
            <c:bubble3D val="0"/>
            <c:extLst>
              <c:ext xmlns:c16="http://schemas.microsoft.com/office/drawing/2014/chart" uri="{C3380CC4-5D6E-409C-BE32-E72D297353CC}">
                <c16:uniqueId val="{00000001-CCCB-4202-8065-5993E6A97F2C}"/>
              </c:ext>
            </c:extLst>
          </c:dPt>
          <c:dPt>
            <c:idx val="2"/>
            <c:bubble3D val="0"/>
            <c:extLst>
              <c:ext xmlns:c16="http://schemas.microsoft.com/office/drawing/2014/chart" uri="{C3380CC4-5D6E-409C-BE32-E72D297353CC}">
                <c16:uniqueId val="{00000002-CCCB-4202-8065-5993E6A97F2C}"/>
              </c:ext>
            </c:extLst>
          </c:dPt>
          <c:dPt>
            <c:idx val="3"/>
            <c:bubble3D val="0"/>
            <c:extLst>
              <c:ext xmlns:c16="http://schemas.microsoft.com/office/drawing/2014/chart" uri="{C3380CC4-5D6E-409C-BE32-E72D297353CC}">
                <c16:uniqueId val="{00000003-CCCB-4202-8065-5993E6A97F2C}"/>
              </c:ext>
            </c:extLst>
          </c:dPt>
          <c:dPt>
            <c:idx val="4"/>
            <c:bubble3D val="0"/>
            <c:extLst>
              <c:ext xmlns:c16="http://schemas.microsoft.com/office/drawing/2014/chart" uri="{C3380CC4-5D6E-409C-BE32-E72D297353CC}">
                <c16:uniqueId val="{00000004-CCCB-4202-8065-5993E6A97F2C}"/>
              </c:ext>
            </c:extLst>
          </c:dPt>
          <c:dPt>
            <c:idx val="8"/>
            <c:bubble3D val="0"/>
            <c:extLst>
              <c:ext xmlns:c16="http://schemas.microsoft.com/office/drawing/2014/chart" uri="{C3380CC4-5D6E-409C-BE32-E72D297353CC}">
                <c16:uniqueId val="{00000005-CCCB-4202-8065-5993E6A97F2C}"/>
              </c:ext>
            </c:extLst>
          </c:dPt>
          <c:dPt>
            <c:idx val="16"/>
            <c:bubble3D val="0"/>
            <c:extLst>
              <c:ext xmlns:c16="http://schemas.microsoft.com/office/drawing/2014/chart" uri="{C3380CC4-5D6E-409C-BE32-E72D297353CC}">
                <c16:uniqueId val="{00000006-CCCB-4202-8065-5993E6A97F2C}"/>
              </c:ext>
            </c:extLst>
          </c:dPt>
          <c:dPt>
            <c:idx val="24"/>
            <c:bubble3D val="0"/>
            <c:extLst>
              <c:ext xmlns:c16="http://schemas.microsoft.com/office/drawing/2014/chart" uri="{C3380CC4-5D6E-409C-BE32-E72D297353CC}">
                <c16:uniqueId val="{00000007-CCCB-4202-8065-5993E6A97F2C}"/>
              </c:ext>
            </c:extLst>
          </c:dPt>
          <c:dPt>
            <c:idx val="32"/>
            <c:bubble3D val="0"/>
            <c:extLst>
              <c:ext xmlns:c16="http://schemas.microsoft.com/office/drawing/2014/chart" uri="{C3380CC4-5D6E-409C-BE32-E72D297353CC}">
                <c16:uniqueId val="{00000008-CCCB-4202-8065-5993E6A97F2C}"/>
              </c:ext>
            </c:extLst>
          </c:dPt>
          <c:dLbls>
            <c:dLbl>
              <c:idx val="0"/>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CCB-4202-8065-5993E6A97F2C}"/>
                </c:ext>
              </c:extLst>
            </c:dLbl>
            <c:dLbl>
              <c:idx val="1"/>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B-4202-8065-5993E6A97F2C}"/>
                </c:ext>
              </c:extLst>
            </c:dLbl>
            <c:dLbl>
              <c:idx val="2"/>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CB-4202-8065-5993E6A97F2C}"/>
                </c:ext>
              </c:extLst>
            </c:dLbl>
            <c:dLbl>
              <c:idx val="3"/>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CB-4202-8065-5993E6A97F2C}"/>
                </c:ext>
              </c:extLst>
            </c:dLbl>
            <c:dLbl>
              <c:idx val="4"/>
              <c:spPr>
                <a:noFill/>
                <a:ln>
                  <a:noFill/>
                </a:ln>
                <a:effectLst/>
              </c:spPr>
              <c:txPr>
                <a:bodyPr anchorCtr="1"/>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CB-4202-8065-5993E6A97F2C}"/>
                </c:ext>
              </c:extLst>
            </c:dLbl>
            <c:dLbl>
              <c:idx val="8"/>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CCB-4202-8065-5993E6A97F2C}"/>
                </c:ext>
              </c:extLst>
            </c:dLbl>
            <c:dLbl>
              <c:idx val="16"/>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CCB-4202-8065-5993E6A97F2C}"/>
                </c:ext>
              </c:extLst>
            </c:dLbl>
            <c:dLbl>
              <c:idx val="24"/>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CCB-4202-8065-5993E6A97F2C}"/>
                </c:ext>
              </c:extLst>
            </c:dLbl>
            <c:dLbl>
              <c:idx val="32"/>
              <c:layout>
                <c:manualLayout>
                  <c:x val="-3.0070791291042925E-2"/>
                  <c:y val="-5.609946386995892E-2"/>
                </c:manualLayout>
              </c:layout>
              <c:tx>
                <c:rich>
                  <a:bodyPr anchorCtr="1"/>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CCB-4202-8065-5993E6A97F2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8.8000000000000007</c:v>
                </c:pt>
                <c:pt idx="16">
                  <c:v>7.9</c:v>
                </c:pt>
                <c:pt idx="24">
                  <c:v>7.6</c:v>
                </c:pt>
                <c:pt idx="32">
                  <c:v>6.8</c:v>
                </c:pt>
              </c:numCache>
            </c:numRef>
          </c:xVal>
          <c:yVal>
            <c:numRef>
              <c:f>公会計指標分析・財政指標組合せ分析表!$BP$73:$DC$73</c:f>
              <c:numCache>
                <c:formatCode>#,##0.0;"▲ "#,##0.0</c:formatCode>
                <c:ptCount val="40"/>
                <c:pt idx="0">
                  <c:v>59</c:v>
                </c:pt>
                <c:pt idx="8">
                  <c:v>55.9</c:v>
                </c:pt>
                <c:pt idx="16">
                  <c:v>51.7</c:v>
                </c:pt>
                <c:pt idx="24">
                  <c:v>47.9</c:v>
                </c:pt>
                <c:pt idx="32">
                  <c:v>40.299999999999997</c:v>
                </c:pt>
              </c:numCache>
            </c:numRef>
          </c:yVal>
          <c:smooth val="0"/>
          <c:extLst>
            <c:ext xmlns:c16="http://schemas.microsoft.com/office/drawing/2014/chart" uri="{C3380CC4-5D6E-409C-BE32-E72D297353CC}">
              <c16:uniqueId val="{00000009-CCCB-4202-8065-5993E6A97F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CCB-4202-8065-5993E6A97F2C}"/>
              </c:ext>
            </c:extLst>
          </c:dPt>
          <c:dPt>
            <c:idx val="1"/>
            <c:bubble3D val="0"/>
            <c:extLst>
              <c:ext xmlns:c16="http://schemas.microsoft.com/office/drawing/2014/chart" uri="{C3380CC4-5D6E-409C-BE32-E72D297353CC}">
                <c16:uniqueId val="{0000000B-CCCB-4202-8065-5993E6A97F2C}"/>
              </c:ext>
            </c:extLst>
          </c:dPt>
          <c:dPt>
            <c:idx val="2"/>
            <c:bubble3D val="0"/>
            <c:extLst>
              <c:ext xmlns:c16="http://schemas.microsoft.com/office/drawing/2014/chart" uri="{C3380CC4-5D6E-409C-BE32-E72D297353CC}">
                <c16:uniqueId val="{0000000C-CCCB-4202-8065-5993E6A97F2C}"/>
              </c:ext>
            </c:extLst>
          </c:dPt>
          <c:dPt>
            <c:idx val="3"/>
            <c:bubble3D val="0"/>
            <c:extLst>
              <c:ext xmlns:c16="http://schemas.microsoft.com/office/drawing/2014/chart" uri="{C3380CC4-5D6E-409C-BE32-E72D297353CC}">
                <c16:uniqueId val="{0000000D-CCCB-4202-8065-5993E6A97F2C}"/>
              </c:ext>
            </c:extLst>
          </c:dPt>
          <c:dPt>
            <c:idx val="4"/>
            <c:bubble3D val="0"/>
            <c:extLst>
              <c:ext xmlns:c16="http://schemas.microsoft.com/office/drawing/2014/chart" uri="{C3380CC4-5D6E-409C-BE32-E72D297353CC}">
                <c16:uniqueId val="{0000000E-CCCB-4202-8065-5993E6A97F2C}"/>
              </c:ext>
            </c:extLst>
          </c:dPt>
          <c:dPt>
            <c:idx val="8"/>
            <c:bubble3D val="0"/>
            <c:extLst>
              <c:ext xmlns:c16="http://schemas.microsoft.com/office/drawing/2014/chart" uri="{C3380CC4-5D6E-409C-BE32-E72D297353CC}">
                <c16:uniqueId val="{0000000F-CCCB-4202-8065-5993E6A97F2C}"/>
              </c:ext>
            </c:extLst>
          </c:dPt>
          <c:dPt>
            <c:idx val="16"/>
            <c:bubble3D val="0"/>
            <c:extLst>
              <c:ext xmlns:c16="http://schemas.microsoft.com/office/drawing/2014/chart" uri="{C3380CC4-5D6E-409C-BE32-E72D297353CC}">
                <c16:uniqueId val="{00000010-CCCB-4202-8065-5993E6A97F2C}"/>
              </c:ext>
            </c:extLst>
          </c:dPt>
          <c:dPt>
            <c:idx val="24"/>
            <c:bubble3D val="0"/>
            <c:extLst>
              <c:ext xmlns:c16="http://schemas.microsoft.com/office/drawing/2014/chart" uri="{C3380CC4-5D6E-409C-BE32-E72D297353CC}">
                <c16:uniqueId val="{00000011-CCCB-4202-8065-5993E6A97F2C}"/>
              </c:ext>
            </c:extLst>
          </c:dPt>
          <c:dPt>
            <c:idx val="32"/>
            <c:bubble3D val="0"/>
            <c:extLst>
              <c:ext xmlns:c16="http://schemas.microsoft.com/office/drawing/2014/chart" uri="{C3380CC4-5D6E-409C-BE32-E72D297353CC}">
                <c16:uniqueId val="{00000012-CCCB-4202-8065-5993E6A97F2C}"/>
              </c:ext>
            </c:extLst>
          </c:dPt>
          <c:dLbls>
            <c:dLbl>
              <c:idx val="0"/>
              <c:layout>
                <c:manualLayout>
                  <c:x val="-3.3197543053143361E-2"/>
                  <c:y val="-6.8733487818059644E-2"/>
                </c:manualLayout>
              </c:layout>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CCB-4202-8065-5993E6A97F2C}"/>
                </c:ext>
              </c:extLst>
            </c:dLbl>
            <c:dLbl>
              <c:idx val="1"/>
              <c:delete val="1"/>
              <c:extLst>
                <c:ext xmlns:c15="http://schemas.microsoft.com/office/drawing/2012/chart" uri="{CE6537A1-D6FC-4f65-9D91-7224C49458BB}"/>
                <c:ext xmlns:c16="http://schemas.microsoft.com/office/drawing/2014/chart" uri="{C3380CC4-5D6E-409C-BE32-E72D297353CC}">
                  <c16:uniqueId val="{0000000B-CCCB-4202-8065-5993E6A97F2C}"/>
                </c:ext>
              </c:extLst>
            </c:dLbl>
            <c:dLbl>
              <c:idx val="2"/>
              <c:delete val="1"/>
              <c:extLst>
                <c:ext xmlns:c15="http://schemas.microsoft.com/office/drawing/2012/chart" uri="{CE6537A1-D6FC-4f65-9D91-7224C49458BB}"/>
                <c:ext xmlns:c16="http://schemas.microsoft.com/office/drawing/2014/chart" uri="{C3380CC4-5D6E-409C-BE32-E72D297353CC}">
                  <c16:uniqueId val="{0000000C-CCCB-4202-8065-5993E6A97F2C}"/>
                </c:ext>
              </c:extLst>
            </c:dLbl>
            <c:dLbl>
              <c:idx val="3"/>
              <c:delete val="1"/>
              <c:extLst>
                <c:ext xmlns:c15="http://schemas.microsoft.com/office/drawing/2012/chart" uri="{CE6537A1-D6FC-4f65-9D91-7224C49458BB}"/>
                <c:ext xmlns:c16="http://schemas.microsoft.com/office/drawing/2014/chart" uri="{C3380CC4-5D6E-409C-BE32-E72D297353CC}">
                  <c16:uniqueId val="{0000000D-CCCB-4202-8065-5993E6A97F2C}"/>
                </c:ext>
              </c:extLst>
            </c:dLbl>
            <c:dLbl>
              <c:idx val="4"/>
              <c:delete val="1"/>
              <c:extLst>
                <c:ext xmlns:c15="http://schemas.microsoft.com/office/drawing/2012/chart" uri="{CE6537A1-D6FC-4f65-9D91-7224C49458BB}"/>
                <c:ext xmlns:c16="http://schemas.microsoft.com/office/drawing/2014/chart" uri="{C3380CC4-5D6E-409C-BE32-E72D297353CC}">
                  <c16:uniqueId val="{0000000E-CCCB-4202-8065-5993E6A97F2C}"/>
                </c:ext>
              </c:extLst>
            </c:dLbl>
            <c:dLbl>
              <c:idx val="8"/>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CCB-4202-8065-5993E6A97F2C}"/>
                </c:ext>
              </c:extLst>
            </c:dLbl>
            <c:dLbl>
              <c:idx val="16"/>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CCB-4202-8065-5993E6A97F2C}"/>
                </c:ext>
              </c:extLst>
            </c:dLbl>
            <c:dLbl>
              <c:idx val="24"/>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CCB-4202-8065-5993E6A97F2C}"/>
                </c:ext>
              </c:extLst>
            </c:dLbl>
            <c:dLbl>
              <c:idx val="32"/>
              <c:tx>
                <c:rich>
                  <a:bodyPr anchorCtr="1"/>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CCB-4202-8065-5993E6A97F2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CCCB-4202-8065-5993E6A97F2C}"/>
            </c:ext>
          </c:extLst>
        </c:ser>
        <c:dLbls>
          <c:showLegendKey val="0"/>
          <c:showVal val="1"/>
          <c:showCatName val="0"/>
          <c:showSerName val="0"/>
          <c:showPercent val="0"/>
          <c:showBubbleSize val="0"/>
        </c:dLbls>
        <c:axId val="3"/>
        <c:axId val="2"/>
      </c:scatterChart>
      <c:valAx>
        <c:axId val="3"/>
        <c:scaling>
          <c:orientation val="minMax"/>
          <c:max val="9.1"/>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4"/>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104140</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410200" y="4591050"/>
          <a:ext cx="304800"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520940" y="5886450"/>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162560</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132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276860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元利償還金</a:t>
          </a:r>
          <a:r>
            <a:rPr kumimoji="1" lang="ja-JP" altLang="en-US" sz="1300" b="0" i="0" baseline="0">
              <a:solidFill>
                <a:schemeClr val="dk1"/>
              </a:solidFill>
              <a:effectLst/>
              <a:latin typeface="ＭＳ Ｐゴシック"/>
              <a:ea typeface="ＭＳ Ｐゴシック"/>
              <a:cs typeface="+mn-cs"/>
            </a:rPr>
            <a:t>等</a:t>
          </a:r>
          <a:r>
            <a:rPr kumimoji="1" lang="ja-JP" altLang="ja-JP" sz="1300" b="0" i="0" baseline="0">
              <a:solidFill>
                <a:schemeClr val="dk1"/>
              </a:solidFill>
              <a:effectLst/>
              <a:latin typeface="ＭＳ Ｐゴシック"/>
              <a:ea typeface="ＭＳ Ｐゴシック"/>
              <a:cs typeface="+mn-cs"/>
            </a:rPr>
            <a:t>は右肩下がりで推移して</a:t>
          </a:r>
          <a:r>
            <a:rPr kumimoji="1" lang="ja-JP" altLang="en-US" sz="1300" b="0" i="0" baseline="0">
              <a:solidFill>
                <a:schemeClr val="dk1"/>
              </a:solidFill>
              <a:effectLst/>
              <a:latin typeface="ＭＳ Ｐゴシック"/>
              <a:ea typeface="ＭＳ Ｐゴシック"/>
              <a:cs typeface="+mn-cs"/>
            </a:rPr>
            <a:t>おり</a:t>
          </a:r>
          <a:r>
            <a:rPr kumimoji="1" lang="ja-JP" altLang="ja-JP" sz="1300" b="0" i="0" baseline="0">
              <a:solidFill>
                <a:schemeClr val="dk1"/>
              </a:solidFill>
              <a:effectLst/>
              <a:latin typeface="ＭＳ Ｐゴシック"/>
              <a:ea typeface="ＭＳ Ｐゴシック"/>
              <a:cs typeface="+mn-cs"/>
            </a:rPr>
            <a:t>、算入公債費等</a:t>
          </a:r>
          <a:r>
            <a:rPr kumimoji="1" lang="ja-JP" altLang="en-US" sz="1300" b="0" i="0" baseline="0">
              <a:solidFill>
                <a:schemeClr val="dk1"/>
              </a:solidFill>
              <a:effectLst/>
              <a:latin typeface="ＭＳ Ｐゴシック"/>
              <a:ea typeface="ＭＳ Ｐゴシック"/>
              <a:cs typeface="+mn-cs"/>
            </a:rPr>
            <a:t>も</a:t>
          </a:r>
          <a:r>
            <a:rPr kumimoji="1" lang="ja-JP" altLang="ja-JP" sz="1300" b="0" i="0" baseline="0">
              <a:solidFill>
                <a:schemeClr val="dk1"/>
              </a:solidFill>
              <a:effectLst/>
              <a:latin typeface="ＭＳ Ｐゴシック"/>
              <a:ea typeface="ＭＳ Ｐゴシック"/>
              <a:cs typeface="+mn-cs"/>
            </a:rPr>
            <a:t>減となったため、実質公債費比率の分子は平成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年度と比較し</a:t>
          </a:r>
          <a:r>
            <a:rPr kumimoji="1" lang="ja-JP" altLang="en-US" sz="1300" b="0" i="0" baseline="0">
              <a:solidFill>
                <a:schemeClr val="dk1"/>
              </a:solidFill>
              <a:effectLst/>
              <a:latin typeface="ＭＳ Ｐゴシック"/>
              <a:ea typeface="ＭＳ Ｐゴシック"/>
              <a:cs typeface="+mn-cs"/>
            </a:rPr>
            <a:t>小さく</a:t>
          </a:r>
          <a:r>
            <a:rPr kumimoji="1" lang="ja-JP" altLang="ja-JP" sz="1300" b="0" i="0" baseline="0">
              <a:solidFill>
                <a:schemeClr val="dk1"/>
              </a:solidFill>
              <a:effectLst/>
              <a:latin typeface="ＭＳ Ｐゴシック"/>
              <a:ea typeface="ＭＳ Ｐゴシック"/>
              <a:cs typeface="+mn-cs"/>
            </a:rPr>
            <a:t>なっている。なお、元利償還金の減の要因としては、起債の新規発行の抑制による「元利償還金」と「満期一括償還地方債に係る年度割</a:t>
          </a:r>
          <a:r>
            <a:rPr kumimoji="1" lang="ja-JP" altLang="en-US" sz="1300" b="0" i="0" baseline="0">
              <a:solidFill>
                <a:schemeClr val="dk1"/>
              </a:solidFill>
              <a:effectLst/>
              <a:latin typeface="ＭＳ Ｐゴシック"/>
              <a:ea typeface="ＭＳ Ｐゴシック"/>
              <a:cs typeface="+mn-cs"/>
            </a:rPr>
            <a:t>相当</a:t>
          </a:r>
          <a:r>
            <a:rPr kumimoji="1" lang="ja-JP" altLang="ja-JP" sz="1300" b="0" i="0" baseline="0">
              <a:solidFill>
                <a:schemeClr val="dk1"/>
              </a:solidFill>
              <a:effectLst/>
              <a:latin typeface="ＭＳ Ｐゴシック"/>
              <a:ea typeface="ＭＳ Ｐゴシック"/>
              <a:cs typeface="+mn-cs"/>
            </a:rPr>
            <a:t>額」の減によるもの。</a:t>
          </a:r>
          <a:endParaRPr lang="ja-JP" altLang="ja-JP" sz="13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226060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1320" y="12115800"/>
          <a:ext cx="442658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6730" y="12325985"/>
          <a:ext cx="42202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　減債基金残高が減債基金積立相当額を上回っており、減債基金残高については、平成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年度末をピークに今後は減少していく見込み。</a:t>
          </a:r>
          <a:endParaRPr lang="ja-JP" altLang="ja-JP" sz="130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837565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67665" y="7604125"/>
          <a:ext cx="241744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629285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170180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60145" y="238125"/>
          <a:ext cx="37928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837565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5315" y="705485"/>
          <a:ext cx="16802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18415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令和元</a:t>
          </a:r>
          <a:r>
            <a:rPr kumimoji="1" lang="ja-JP" altLang="ja-JP" sz="1300" b="0" i="0" baseline="0">
              <a:solidFill>
                <a:schemeClr val="dk1"/>
              </a:solidFill>
              <a:effectLst/>
              <a:latin typeface="ＭＳ Ｐゴシック"/>
              <a:ea typeface="ＭＳ Ｐゴシック"/>
              <a:cs typeface="+mn-cs"/>
            </a:rPr>
            <a:t>年度は宮崎市中期財政計画（期間：平成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a:t>
          </a:r>
          <a:r>
            <a:rPr kumimoji="1" lang="ja-JP" altLang="en-US" sz="1300" b="0" i="0" baseline="0">
              <a:solidFill>
                <a:sysClr val="windowText" lastClr="000000"/>
              </a:solidFill>
              <a:effectLst/>
              <a:latin typeface="ＭＳ Ｐゴシック"/>
              <a:ea typeface="ＭＳ Ｐゴシック"/>
              <a:cs typeface="+mn-cs"/>
            </a:rPr>
            <a:t>～</a:t>
          </a:r>
          <a:r>
            <a:rPr kumimoji="1" lang="ja-JP" altLang="ja-JP" sz="1300" b="0" i="0" baseline="0">
              <a:solidFill>
                <a:schemeClr val="dk1"/>
              </a:solidFill>
              <a:effectLst/>
              <a:latin typeface="ＭＳ Ｐゴシック"/>
              <a:ea typeface="ＭＳ Ｐゴシック"/>
              <a:cs typeface="+mn-cs"/>
            </a:rPr>
            <a:t>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年度）に基づき市全体として地方債の償還を進め、市債残高の圧縮に努めたことにより、全体の額</a:t>
          </a:r>
          <a:r>
            <a:rPr kumimoji="1" lang="ja-JP" altLang="en-US" sz="1300" b="0" i="0" baseline="0">
              <a:solidFill>
                <a:schemeClr val="dk1"/>
              </a:solidFill>
              <a:effectLst/>
              <a:latin typeface="ＭＳ Ｐゴシック"/>
              <a:ea typeface="ＭＳ Ｐゴシック"/>
              <a:cs typeface="+mn-cs"/>
            </a:rPr>
            <a:t>が</a:t>
          </a:r>
          <a:r>
            <a:rPr kumimoji="1" lang="ja-JP" altLang="ja-JP" sz="1300" b="0" i="0" baseline="0">
              <a:solidFill>
                <a:schemeClr val="dk1"/>
              </a:solidFill>
              <a:effectLst/>
              <a:latin typeface="ＭＳ Ｐゴシック"/>
              <a:ea typeface="ＭＳ Ｐゴシック"/>
              <a:cs typeface="+mn-cs"/>
            </a:rPr>
            <a:t>減少している。今後もプライマリーバランスの黒字化の堅持等により、市債残高を圧縮し、将来負担比率の改善を図る。</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198120</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310" y="12411075"/>
          <a:ext cx="69723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198120</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310" y="13754100"/>
          <a:ext cx="69723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198120</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310" y="13087985"/>
          <a:ext cx="69723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財政調整基金において、収支不足に伴う取崩額の増加により約10億円減少した。また、償還金の減による減債基金の償還財源としての積立て額の減少、公共施設整備等基金の10億円の取崩しにより、基金全体としては、約20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・各年度の財源調整や災害時等の緊急な財政需要へ備えるため、計画的に積立てを行い、一定程度の基金を確保していく。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a:t>
          </a:r>
          <a:r>
            <a:rPr lang="ja-JP" altLang="ja-JP" sz="1300">
              <a:solidFill>
                <a:schemeClr val="dk1"/>
              </a:solidFill>
              <a:effectLst/>
              <a:latin typeface="ＭＳ ゴシック"/>
              <a:ea typeface="ＭＳ ゴシック"/>
              <a:cs typeface="+mn-cs"/>
            </a:rPr>
            <a:t>本市における市民の連帯の強化及び地域振興のための事業に要する経費に充てるため。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lang="ja-JP" altLang="ja-JP" sz="1300">
              <a:solidFill>
                <a:schemeClr val="dk1"/>
              </a:solidFill>
              <a:effectLst/>
              <a:latin typeface="ＭＳ ゴシック"/>
              <a:ea typeface="ＭＳ ゴシック"/>
              <a:cs typeface="+mn-cs"/>
            </a:rPr>
            <a:t>本市の公共施設の整備若しくは公共用地の取得に必要な資金又は本市が加入する一部事務組合の公共施設の整備若しくは公共用地の取得に必要な当該組合に対する負担金に要する資金を積み立てるため。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・敬老ふれあい基金：</a:t>
          </a:r>
          <a:r>
            <a:rPr lang="ja-JP" altLang="ja-JP" sz="1300">
              <a:solidFill>
                <a:schemeClr val="dk1"/>
              </a:solidFill>
              <a:effectLst/>
              <a:latin typeface="ＭＳ ゴシック"/>
              <a:ea typeface="ＭＳ ゴシック"/>
              <a:cs typeface="+mn-cs"/>
            </a:rPr>
            <a:t>本市の人口の高齢化に備え、福祉活動の促進、快適な生活環境</a:t>
          </a:r>
          <a:r>
            <a:rPr lang="ja-JP" altLang="ja-JP" sz="1300">
              <a:solidFill>
                <a:sysClr val="windowText" lastClr="000000"/>
              </a:solidFill>
              <a:effectLst/>
              <a:latin typeface="ＭＳ ゴシック"/>
              <a:ea typeface="ＭＳ ゴシック"/>
              <a:cs typeface="+mn-cs"/>
            </a:rPr>
            <a:t>の形成等を図り、地域の振興</a:t>
          </a:r>
          <a:r>
            <a:rPr lang="ja-JP" altLang="ja-JP" sz="1300">
              <a:solidFill>
                <a:schemeClr val="dk1"/>
              </a:solidFill>
              <a:effectLst/>
              <a:latin typeface="ＭＳ ゴシック"/>
              <a:ea typeface="ＭＳ ゴシック"/>
              <a:cs typeface="+mn-cs"/>
            </a:rPr>
            <a:t>に資するため。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・地域振興基金：旧清武町との合併に伴う新市基本計画に基づき、2億円を積立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たことによる増加。</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a:t>
          </a:r>
          <a:r>
            <a:rPr kumimoji="1" lang="ja-JP" altLang="en-US" sz="1300">
              <a:solidFill>
                <a:schemeClr val="dk1"/>
              </a:solidFill>
              <a:effectLst/>
              <a:latin typeface="ＭＳ ゴシック"/>
              <a:ea typeface="ＭＳ ゴシック"/>
              <a:cs typeface="+mn-cs"/>
            </a:rPr>
            <a:t>庁舎整備のための財源とし4億円積立てたものの、</a:t>
          </a:r>
          <a:r>
            <a:rPr kumimoji="1" lang="ja-JP" altLang="ja-JP" sz="1300">
              <a:solidFill>
                <a:schemeClr val="dk1"/>
              </a:solidFill>
              <a:effectLst/>
              <a:latin typeface="ＭＳ ゴシック"/>
              <a:ea typeface="ＭＳ ゴシック"/>
              <a:cs typeface="+mn-cs"/>
            </a:rPr>
            <a:t>公共施設整備事業の財源として10億円を取崩したことによる減少。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・各基金について、事業の目的に応じ、積極的に活用を行う。</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・地域振興基金：</a:t>
          </a:r>
          <a:r>
            <a:rPr kumimoji="1" lang="ja-JP" altLang="en-US" sz="1300">
              <a:solidFill>
                <a:schemeClr val="dk1"/>
              </a:solidFill>
              <a:effectLst/>
              <a:latin typeface="ＭＳ ゴシック"/>
              <a:ea typeface="ＭＳ ゴシック"/>
              <a:cs typeface="+mn-cs"/>
            </a:rPr>
            <a:t>基金の設置目的である市民の連携の強化及び地域振興のため、令和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a:t>
          </a:r>
          <a:r>
            <a:rPr kumimoji="1" lang="ja-JP" altLang="en-US" sz="1300">
              <a:solidFill>
                <a:schemeClr val="dk1"/>
              </a:solidFill>
              <a:effectLst/>
              <a:latin typeface="ＭＳ ゴシック"/>
              <a:ea typeface="ＭＳ ゴシック"/>
              <a:cs typeface="+mn-cs"/>
            </a:rPr>
            <a:t>以降、取崩しを行う</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（令和2・3年度はそれぞれ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億円取崩し）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・公共施設整備等基金：公共施設整備事業の財源として取崩しを行う一方、将来予定されている大規模な庁舎整備に備えるため、収支の状況を踏まえ、積立てを行う。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・前年度決算剰余金として20億円を積立</a:t>
          </a:r>
          <a:r>
            <a:rPr kumimoji="1" lang="ja-JP" altLang="en-US" sz="1300">
              <a:solidFill>
                <a:schemeClr val="dk1"/>
              </a:solidFill>
              <a:effectLst/>
              <a:latin typeface="ＭＳ ゴシック"/>
              <a:ea typeface="ＭＳ ゴシック"/>
              <a:cs typeface="+mn-cs"/>
            </a:rPr>
            <a:t>て</a:t>
          </a:r>
          <a:r>
            <a:rPr kumimoji="1" lang="ja-JP" altLang="ja-JP" sz="1300">
              <a:solidFill>
                <a:schemeClr val="dk1"/>
              </a:solidFill>
              <a:effectLst/>
              <a:latin typeface="ＭＳ ゴシック"/>
              <a:ea typeface="ＭＳ ゴシック"/>
              <a:cs typeface="+mn-cs"/>
            </a:rPr>
            <a:t>たものの、収支不足により取崩し額が増加したことによる減少。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新型コロナウイルス感染症拡大防止対策や災害など不測の事態における経費の支出など、収支不足に対応するため、持続的な財政運営を実現するうえで一定額の確保は必要であることから、令和4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・今後予定される償還金の減により積立額が減少したため。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・市債の償還計画を踏まえ、償還財源の積立てを行う。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27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panose="020B0600070205080204" pitchFamily="50" charset="-128"/>
              <a:ea typeface="ＭＳ Ｐゴシック" panose="020B0600070205080204" pitchFamily="50" charset="-128"/>
            </a:rPr>
            <a:t>当市では、平成２８年度に公共施設等総合管理計画を策定した。そのなかで、今後必要となる修繕更新費用及び過去の平均更新費用から、令和９年度までに約１３％の延床面積の削減が必要と試算しており、保有量の縮減及び複合化を進めている。</a:t>
          </a:r>
        </a:p>
        <a:p>
          <a:r>
            <a:rPr lang="ja-JP" altLang="en-US">
              <a:latin typeface="ＭＳ Ｐゴシック" panose="020B0600070205080204" pitchFamily="50" charset="-128"/>
              <a:ea typeface="ＭＳ Ｐゴシック" panose="020B0600070205080204" pitchFamily="50" charset="-128"/>
            </a:rPr>
            <a:t>　令和元年度は類似団体と比較して０．３ポイント低い状況にある。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5600" cy="22542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5600" cy="22161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5600" cy="22161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5600"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E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75565</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flipV="1">
          <a:off x="4760595" y="536321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79375</xdr:rowOff>
    </xdr:from>
    <xdr:ext cx="401320" cy="258445"/>
    <xdr:sp macro="" textlink="">
      <xdr:nvSpPr>
        <xdr:cNvPr id="66" name="有形固定資産減価償却率最小値テキスト">
          <a:extLst>
            <a:ext uri="{FF2B5EF4-FFF2-40B4-BE49-F238E27FC236}">
              <a16:creationId xmlns:a16="http://schemas.microsoft.com/office/drawing/2014/main" id="{00000000-0008-0000-0E00-000042000000}"/>
            </a:ext>
          </a:extLst>
        </xdr:cNvPr>
        <xdr:cNvSpPr txBox="1"/>
      </xdr:nvSpPr>
      <xdr:spPr>
        <a:xfrm>
          <a:off x="4813300" y="668020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75565</xdr:rowOff>
    </xdr:from>
    <xdr:to>
      <xdr:col>23</xdr:col>
      <xdr:colOff>174625</xdr:colOff>
      <xdr:row>34</xdr:row>
      <xdr:rowOff>75565</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6676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80645</xdr:rowOff>
    </xdr:from>
    <xdr:ext cx="401320" cy="259080"/>
    <xdr:sp macro="" textlink="">
      <xdr:nvSpPr>
        <xdr:cNvPr id="68" name="有形固定資産減価償却率最大値テキスト">
          <a:extLst>
            <a:ext uri="{FF2B5EF4-FFF2-40B4-BE49-F238E27FC236}">
              <a16:creationId xmlns:a16="http://schemas.microsoft.com/office/drawing/2014/main" id="{00000000-0008-0000-0E00-000044000000}"/>
            </a:ext>
          </a:extLst>
        </xdr:cNvPr>
        <xdr:cNvSpPr txBox="1"/>
      </xdr:nvSpPr>
      <xdr:spPr>
        <a:xfrm>
          <a:off x="4813300" y="5138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106045</xdr:rowOff>
    </xdr:from>
    <xdr:ext cx="401320" cy="259080"/>
    <xdr:sp macro="" textlink="">
      <xdr:nvSpPr>
        <xdr:cNvPr id="70" name="有形固定資産減価償却率平均値テキスト">
          <a:extLst>
            <a:ext uri="{FF2B5EF4-FFF2-40B4-BE49-F238E27FC236}">
              <a16:creationId xmlns:a16="http://schemas.microsoft.com/office/drawing/2014/main" id="{00000000-0008-0000-0E00-000046000000}"/>
            </a:ext>
          </a:extLst>
        </xdr:cNvPr>
        <xdr:cNvSpPr txBox="1"/>
      </xdr:nvSpPr>
      <xdr:spPr>
        <a:xfrm>
          <a:off x="4813300" y="6021070"/>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127635</xdr:rowOff>
    </xdr:from>
    <xdr:to>
      <xdr:col>23</xdr:col>
      <xdr:colOff>136525</xdr:colOff>
      <xdr:row>31</xdr:row>
      <xdr:rowOff>57785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4711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106045</xdr:rowOff>
    </xdr:from>
    <xdr:to>
      <xdr:col>19</xdr:col>
      <xdr:colOff>187325</xdr:colOff>
      <xdr:row>31</xdr:row>
      <xdr:rowOff>36195</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41275</xdr:rowOff>
    </xdr:from>
    <xdr:to>
      <xdr:col>11</xdr:col>
      <xdr:colOff>187325</xdr:colOff>
      <xdr:row>30</xdr:row>
      <xdr:rowOff>143510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73660</xdr:rowOff>
    </xdr:from>
    <xdr:to>
      <xdr:col>7</xdr:col>
      <xdr:colOff>187325</xdr:colOff>
      <xdr:row>31</xdr:row>
      <xdr:rowOff>3810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1714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30</xdr:row>
      <xdr:rowOff>116840</xdr:rowOff>
    </xdr:from>
    <xdr:to>
      <xdr:col>23</xdr:col>
      <xdr:colOff>136525</xdr:colOff>
      <xdr:row>31</xdr:row>
      <xdr:rowOff>46990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139700</xdr:rowOff>
    </xdr:from>
    <xdr:ext cx="401320" cy="259080"/>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58832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73660</xdr:rowOff>
    </xdr:from>
    <xdr:to>
      <xdr:col>19</xdr:col>
      <xdr:colOff>187325</xdr:colOff>
      <xdr:row>31</xdr:row>
      <xdr:rowOff>3810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124460</xdr:rowOff>
    </xdr:from>
    <xdr:to>
      <xdr:col>23</xdr:col>
      <xdr:colOff>85725</xdr:colOff>
      <xdr:row>30</xdr:row>
      <xdr:rowOff>167640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4051300" y="603948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30480</xdr:rowOff>
    </xdr:from>
    <xdr:to>
      <xdr:col>15</xdr:col>
      <xdr:colOff>187325</xdr:colOff>
      <xdr:row>30</xdr:row>
      <xdr:rowOff>132080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81280</xdr:rowOff>
    </xdr:from>
    <xdr:to>
      <xdr:col>19</xdr:col>
      <xdr:colOff>136525</xdr:colOff>
      <xdr:row>30</xdr:row>
      <xdr:rowOff>124460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289300" y="59963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81280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2527300" y="594614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101600</xdr:rowOff>
    </xdr:from>
    <xdr:to>
      <xdr:col>7</xdr:col>
      <xdr:colOff>187325</xdr:colOff>
      <xdr:row>30</xdr:row>
      <xdr:rowOff>31750</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1714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152400</xdr:rowOff>
    </xdr:from>
    <xdr:to>
      <xdr:col>11</xdr:col>
      <xdr:colOff>136525</xdr:colOff>
      <xdr:row>30</xdr:row>
      <xdr:rowOff>31115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1765300" y="589597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27305</xdr:rowOff>
    </xdr:from>
    <xdr:ext cx="401320" cy="259080"/>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6113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159385</xdr:rowOff>
    </xdr:from>
    <xdr:ext cx="401320" cy="258445"/>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607441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133985</xdr:rowOff>
    </xdr:from>
    <xdr:ext cx="401320" cy="255270"/>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60490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166370</xdr:rowOff>
    </xdr:from>
    <xdr:ext cx="401320" cy="255270"/>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60813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20320</xdr:rowOff>
    </xdr:from>
    <xdr:ext cx="401320" cy="25527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5763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148590</xdr:rowOff>
    </xdr:from>
    <xdr:ext cx="401320" cy="259080"/>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5720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98425</xdr:rowOff>
    </xdr:from>
    <xdr:ext cx="401320" cy="255270"/>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5670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48260</xdr:rowOff>
    </xdr:from>
    <xdr:ext cx="401320" cy="259080"/>
    <xdr:sp macro="" textlink="">
      <xdr:nvSpPr>
        <xdr:cNvPr id="98" name="n_4mainValue有形固定資産減価償却率">
          <a:extLst>
            <a:ext uri="{FF2B5EF4-FFF2-40B4-BE49-F238E27FC236}">
              <a16:creationId xmlns:a16="http://schemas.microsoft.com/office/drawing/2014/main" id="{00000000-0008-0000-0E00-000062000000}"/>
            </a:ext>
          </a:extLst>
        </xdr:cNvPr>
        <xdr:cNvSpPr txBox="1"/>
      </xdr:nvSpPr>
      <xdr:spPr>
        <a:xfrm>
          <a:off x="1562735" y="56203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　令和元年度は類似団体と比較して７．６ポイント低い状況にある。今後も市債発行額を抑制するとともに、償還額の確保に取り組んでいく。</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161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035" cy="22161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035" cy="22542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035" cy="22161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E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23495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14793595" y="531304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27305</xdr:rowOff>
    </xdr:from>
    <xdr:ext cx="556895" cy="259080"/>
    <xdr:sp macro="" textlink="">
      <xdr:nvSpPr>
        <xdr:cNvPr id="128" name="債務償還比率最小値テキスト">
          <a:extLst>
            <a:ext uri="{FF2B5EF4-FFF2-40B4-BE49-F238E27FC236}">
              <a16:creationId xmlns:a16="http://schemas.microsoft.com/office/drawing/2014/main" id="{00000000-0008-0000-0E00-000080000000}"/>
            </a:ext>
          </a:extLst>
        </xdr:cNvPr>
        <xdr:cNvSpPr txBox="1"/>
      </xdr:nvSpPr>
      <xdr:spPr>
        <a:xfrm>
          <a:off x="14846300" y="6799580"/>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1,236.6</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23495</xdr:rowOff>
    </xdr:from>
    <xdr:to>
      <xdr:col>76</xdr:col>
      <xdr:colOff>111125</xdr:colOff>
      <xdr:row>35</xdr:row>
      <xdr:rowOff>23495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4706600" y="679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6550" cy="255270"/>
    <xdr:sp macro="" textlink="">
      <xdr:nvSpPr>
        <xdr:cNvPr id="130" name="債務償還比率最大値テキスト">
          <a:extLst>
            <a:ext uri="{FF2B5EF4-FFF2-40B4-BE49-F238E27FC236}">
              <a16:creationId xmlns:a16="http://schemas.microsoft.com/office/drawing/2014/main" id="{00000000-0008-0000-0E00-000082000000}"/>
            </a:ext>
          </a:extLst>
        </xdr:cNvPr>
        <xdr:cNvSpPr txBox="1"/>
      </xdr:nvSpPr>
      <xdr:spPr>
        <a:xfrm>
          <a:off x="14846300" y="50882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121285</xdr:rowOff>
    </xdr:from>
    <xdr:ext cx="466090" cy="255270"/>
    <xdr:sp macro="" textlink="">
      <xdr:nvSpPr>
        <xdr:cNvPr id="132" name="債務償還比率平均値テキスト">
          <a:extLst>
            <a:ext uri="{FF2B5EF4-FFF2-40B4-BE49-F238E27FC236}">
              <a16:creationId xmlns:a16="http://schemas.microsoft.com/office/drawing/2014/main" id="{00000000-0008-0000-0E00-000084000000}"/>
            </a:ext>
          </a:extLst>
        </xdr:cNvPr>
        <xdr:cNvSpPr txBox="1"/>
      </xdr:nvSpPr>
      <xdr:spPr>
        <a:xfrm>
          <a:off x="14846300" y="6036310"/>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143510</xdr:rowOff>
    </xdr:from>
    <xdr:to>
      <xdr:col>76</xdr:col>
      <xdr:colOff>73025</xdr:colOff>
      <xdr:row>31</xdr:row>
      <xdr:rowOff>73025</xdr:rowOff>
    </xdr:to>
    <xdr:sp macro="" textlink="">
      <xdr:nvSpPr>
        <xdr:cNvPr id="133" name="フローチャート: 判断 132">
          <a:extLst>
            <a:ext uri="{FF2B5EF4-FFF2-40B4-BE49-F238E27FC236}">
              <a16:creationId xmlns:a16="http://schemas.microsoft.com/office/drawing/2014/main" id="{00000000-0008-0000-0E00-000085000000}"/>
            </a:ext>
          </a:extLst>
        </xdr:cNvPr>
        <xdr:cNvSpPr/>
      </xdr:nvSpPr>
      <xdr:spPr>
        <a:xfrm>
          <a:off x="1474470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34" name="フローチャート: 判断 133">
          <a:extLst>
            <a:ext uri="{FF2B5EF4-FFF2-40B4-BE49-F238E27FC236}">
              <a16:creationId xmlns:a16="http://schemas.microsoft.com/office/drawing/2014/main" id="{00000000-0008-0000-0E00-000086000000}"/>
            </a:ext>
          </a:extLst>
        </xdr:cNvPr>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132080</xdr:rowOff>
    </xdr:from>
    <xdr:to>
      <xdr:col>68</xdr:col>
      <xdr:colOff>123825</xdr:colOff>
      <xdr:row>31</xdr:row>
      <xdr:rowOff>62230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3271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133985</xdr:rowOff>
    </xdr:from>
    <xdr:to>
      <xdr:col>64</xdr:col>
      <xdr:colOff>123825</xdr:colOff>
      <xdr:row>31</xdr:row>
      <xdr:rowOff>64135</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2509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67310</xdr:rowOff>
    </xdr:from>
    <xdr:to>
      <xdr:col>60</xdr:col>
      <xdr:colOff>123825</xdr:colOff>
      <xdr:row>30</xdr:row>
      <xdr:rowOff>168910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1747500" y="59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133985</xdr:rowOff>
    </xdr:from>
    <xdr:to>
      <xdr:col>76</xdr:col>
      <xdr:colOff>73025</xdr:colOff>
      <xdr:row>31</xdr:row>
      <xdr:rowOff>64135</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1474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156845</xdr:rowOff>
    </xdr:from>
    <xdr:ext cx="466090" cy="255270"/>
    <xdr:sp macro="" textlink="">
      <xdr:nvSpPr>
        <xdr:cNvPr id="144" name="債務償還比率該当値テキスト">
          <a:extLst>
            <a:ext uri="{FF2B5EF4-FFF2-40B4-BE49-F238E27FC236}">
              <a16:creationId xmlns:a16="http://schemas.microsoft.com/office/drawing/2014/main" id="{00000000-0008-0000-0E00-000090000000}"/>
            </a:ext>
          </a:extLst>
        </xdr:cNvPr>
        <xdr:cNvSpPr txBox="1"/>
      </xdr:nvSpPr>
      <xdr:spPr>
        <a:xfrm>
          <a:off x="14846300" y="59004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94615</xdr:rowOff>
    </xdr:from>
    <xdr:to>
      <xdr:col>72</xdr:col>
      <xdr:colOff>123825</xdr:colOff>
      <xdr:row>31</xdr:row>
      <xdr:rowOff>24765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033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145415</xdr:rowOff>
    </xdr:from>
    <xdr:to>
      <xdr:col>76</xdr:col>
      <xdr:colOff>22225</xdr:colOff>
      <xdr:row>31</xdr:row>
      <xdr:rowOff>13335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14084300" y="6060440"/>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67310</xdr:rowOff>
    </xdr:from>
    <xdr:to>
      <xdr:col>68</xdr:col>
      <xdr:colOff>123825</xdr:colOff>
      <xdr:row>30</xdr:row>
      <xdr:rowOff>168910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3271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118110</xdr:rowOff>
    </xdr:from>
    <xdr:to>
      <xdr:col>72</xdr:col>
      <xdr:colOff>73025</xdr:colOff>
      <xdr:row>30</xdr:row>
      <xdr:rowOff>145415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13322300" y="603313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160655</xdr:rowOff>
    </xdr:from>
    <xdr:to>
      <xdr:col>64</xdr:col>
      <xdr:colOff>123825</xdr:colOff>
      <xdr:row>31</xdr:row>
      <xdr:rowOff>90805</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250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118110</xdr:rowOff>
    </xdr:from>
    <xdr:to>
      <xdr:col>68</xdr:col>
      <xdr:colOff>73025</xdr:colOff>
      <xdr:row>31</xdr:row>
      <xdr:rowOff>40640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2560300" y="6033135"/>
          <a:ext cx="762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119380</xdr:rowOff>
    </xdr:from>
    <xdr:to>
      <xdr:col>60</xdr:col>
      <xdr:colOff>123825</xdr:colOff>
      <xdr:row>31</xdr:row>
      <xdr:rowOff>49530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1747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170180</xdr:rowOff>
    </xdr:from>
    <xdr:to>
      <xdr:col>64</xdr:col>
      <xdr:colOff>73025</xdr:colOff>
      <xdr:row>31</xdr:row>
      <xdr:rowOff>40640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11798300" y="6085205"/>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38735</xdr:rowOff>
    </xdr:from>
    <xdr:ext cx="466090" cy="259080"/>
    <xdr:sp macro="" textlink="">
      <xdr:nvSpPr>
        <xdr:cNvPr id="153" name="n_1aveValue債務償還比率">
          <a:extLst>
            <a:ext uri="{FF2B5EF4-FFF2-40B4-BE49-F238E27FC236}">
              <a16:creationId xmlns:a16="http://schemas.microsoft.com/office/drawing/2014/main" id="{00000000-0008-0000-0E00-000099000000}"/>
            </a:ext>
          </a:extLst>
        </xdr:cNvPr>
        <xdr:cNvSpPr txBox="1"/>
      </xdr:nvSpPr>
      <xdr:spPr>
        <a:xfrm>
          <a:off x="13836650" y="612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53340</xdr:rowOff>
    </xdr:from>
    <xdr:ext cx="466090" cy="255270"/>
    <xdr:sp macro="" textlink="">
      <xdr:nvSpPr>
        <xdr:cNvPr id="154" name="n_2aveValue債務償還比率">
          <a:extLst>
            <a:ext uri="{FF2B5EF4-FFF2-40B4-BE49-F238E27FC236}">
              <a16:creationId xmlns:a16="http://schemas.microsoft.com/office/drawing/2014/main" id="{00000000-0008-0000-0E00-00009A000000}"/>
            </a:ext>
          </a:extLst>
        </xdr:cNvPr>
        <xdr:cNvSpPr txBox="1"/>
      </xdr:nvSpPr>
      <xdr:spPr>
        <a:xfrm>
          <a:off x="13087350" y="61398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80645</xdr:rowOff>
    </xdr:from>
    <xdr:ext cx="466090" cy="259080"/>
    <xdr:sp macro="" textlink="">
      <xdr:nvSpPr>
        <xdr:cNvPr id="155" name="n_3aveValue債務償還比率">
          <a:extLst>
            <a:ext uri="{FF2B5EF4-FFF2-40B4-BE49-F238E27FC236}">
              <a16:creationId xmlns:a16="http://schemas.microsoft.com/office/drawing/2014/main" id="{00000000-0008-0000-0E00-00009B000000}"/>
            </a:ext>
          </a:extLst>
        </xdr:cNvPr>
        <xdr:cNvSpPr txBox="1"/>
      </xdr:nvSpPr>
      <xdr:spPr>
        <a:xfrm>
          <a:off x="12325350" y="58242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13970</xdr:rowOff>
    </xdr:from>
    <xdr:ext cx="466090" cy="259080"/>
    <xdr:sp macro="" textlink="">
      <xdr:nvSpPr>
        <xdr:cNvPr id="156" name="n_4aveValue債務償還比率">
          <a:extLst>
            <a:ext uri="{FF2B5EF4-FFF2-40B4-BE49-F238E27FC236}">
              <a16:creationId xmlns:a16="http://schemas.microsoft.com/office/drawing/2014/main" id="{00000000-0008-0000-0E00-00009C000000}"/>
            </a:ext>
          </a:extLst>
        </xdr:cNvPr>
        <xdr:cNvSpPr txBox="1"/>
      </xdr:nvSpPr>
      <xdr:spPr>
        <a:xfrm>
          <a:off x="11563350" y="5757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41275</xdr:rowOff>
    </xdr:from>
    <xdr:ext cx="466090" cy="255270"/>
    <xdr:sp macro="" textlink="">
      <xdr:nvSpPr>
        <xdr:cNvPr id="157" name="n_1mainValue債務償還比率">
          <a:extLst>
            <a:ext uri="{FF2B5EF4-FFF2-40B4-BE49-F238E27FC236}">
              <a16:creationId xmlns:a16="http://schemas.microsoft.com/office/drawing/2014/main" id="{00000000-0008-0000-0E00-00009D000000}"/>
            </a:ext>
          </a:extLst>
        </xdr:cNvPr>
        <xdr:cNvSpPr txBox="1"/>
      </xdr:nvSpPr>
      <xdr:spPr>
        <a:xfrm>
          <a:off x="13836650" y="5784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13970</xdr:rowOff>
    </xdr:from>
    <xdr:ext cx="466090" cy="259080"/>
    <xdr:sp macro="" textlink="">
      <xdr:nvSpPr>
        <xdr:cNvPr id="158" name="n_2mainValue債務償還比率">
          <a:extLst>
            <a:ext uri="{FF2B5EF4-FFF2-40B4-BE49-F238E27FC236}">
              <a16:creationId xmlns:a16="http://schemas.microsoft.com/office/drawing/2014/main" id="{00000000-0008-0000-0E00-00009E000000}"/>
            </a:ext>
          </a:extLst>
        </xdr:cNvPr>
        <xdr:cNvSpPr txBox="1"/>
      </xdr:nvSpPr>
      <xdr:spPr>
        <a:xfrm>
          <a:off x="13087350" y="5757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81915</xdr:rowOff>
    </xdr:from>
    <xdr:ext cx="466090" cy="259080"/>
    <xdr:sp macro="" textlink="">
      <xdr:nvSpPr>
        <xdr:cNvPr id="159" name="n_3mainValue債務償還比率">
          <a:extLst>
            <a:ext uri="{FF2B5EF4-FFF2-40B4-BE49-F238E27FC236}">
              <a16:creationId xmlns:a16="http://schemas.microsoft.com/office/drawing/2014/main" id="{00000000-0008-0000-0E00-00009F000000}"/>
            </a:ext>
          </a:extLst>
        </xdr:cNvPr>
        <xdr:cNvSpPr txBox="1"/>
      </xdr:nvSpPr>
      <xdr:spPr>
        <a:xfrm>
          <a:off x="12325350" y="6168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40640</xdr:rowOff>
    </xdr:from>
    <xdr:ext cx="466090" cy="255270"/>
    <xdr:sp macro="" textlink="">
      <xdr:nvSpPr>
        <xdr:cNvPr id="160" name="n_4mainValue債務償還比率">
          <a:extLst>
            <a:ext uri="{FF2B5EF4-FFF2-40B4-BE49-F238E27FC236}">
              <a16:creationId xmlns:a16="http://schemas.microsoft.com/office/drawing/2014/main" id="{00000000-0008-0000-0E00-0000A0000000}"/>
            </a:ext>
          </a:extLst>
        </xdr:cNvPr>
        <xdr:cNvSpPr txBox="1"/>
      </xdr:nvSpPr>
      <xdr:spPr>
        <a:xfrm>
          <a:off x="11563350" y="61271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355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27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28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9321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49530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707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9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121920</xdr:rowOff>
    </xdr:from>
    <xdr:ext cx="405130" cy="25527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655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160655</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332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17780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074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88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144780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4579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4389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57785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29210</xdr:rowOff>
    </xdr:from>
    <xdr:ext cx="401320" cy="25527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20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6350</xdr:rowOff>
    </xdr:from>
    <xdr:ext cx="401320" cy="25527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1785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47625</xdr:rowOff>
    </xdr:from>
    <xdr:ext cx="401320"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562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34290</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15240</xdr:rowOff>
    </xdr:from>
    <xdr:ext cx="401320" cy="25908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5303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156210</xdr:rowOff>
    </xdr:from>
    <xdr:ext cx="401320" cy="25527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4998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162560</xdr:rowOff>
    </xdr:from>
    <xdr:ext cx="401320"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163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151765</xdr:rowOff>
    </xdr:from>
    <xdr:to>
      <xdr:col>54</xdr:col>
      <xdr:colOff>189865</xdr:colOff>
      <xdr:row>41</xdr:row>
      <xdr:rowOff>121285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0961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125095</xdr:rowOff>
    </xdr:from>
    <xdr:ext cx="469900" cy="258445"/>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121285</xdr:rowOff>
    </xdr:from>
    <xdr:to>
      <xdr:col>55</xdr:col>
      <xdr:colOff>88900</xdr:colOff>
      <xdr:row>41</xdr:row>
      <xdr:rowOff>121285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98425</xdr:rowOff>
    </xdr:from>
    <xdr:ext cx="534670" cy="255270"/>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5848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59.206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151765</xdr:rowOff>
    </xdr:from>
    <xdr:to>
      <xdr:col>55</xdr:col>
      <xdr:colOff>88900</xdr:colOff>
      <xdr:row>33</xdr:row>
      <xdr:rowOff>151765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85090</xdr:rowOff>
    </xdr:from>
    <xdr:ext cx="469900" cy="259080"/>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943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106680</xdr:rowOff>
    </xdr:from>
    <xdr:to>
      <xdr:col>55</xdr:col>
      <xdr:colOff>50800</xdr:colOff>
      <xdr:row>41</xdr:row>
      <xdr:rowOff>36830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9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109220</xdr:rowOff>
    </xdr:from>
    <xdr:to>
      <xdr:col>50</xdr:col>
      <xdr:colOff>165100</xdr:colOff>
      <xdr:row>41</xdr:row>
      <xdr:rowOff>38735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119380</xdr:rowOff>
    </xdr:from>
    <xdr:to>
      <xdr:col>46</xdr:col>
      <xdr:colOff>38100</xdr:colOff>
      <xdr:row>41</xdr:row>
      <xdr:rowOff>49530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9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127635</xdr:rowOff>
    </xdr:from>
    <xdr:to>
      <xdr:col>41</xdr:col>
      <xdr:colOff>101600</xdr:colOff>
      <xdr:row>41</xdr:row>
      <xdr:rowOff>57785</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122555</xdr:rowOff>
    </xdr:from>
    <xdr:to>
      <xdr:col>36</xdr:col>
      <xdr:colOff>165100</xdr:colOff>
      <xdr:row>41</xdr:row>
      <xdr:rowOff>52705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9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106045</xdr:rowOff>
    </xdr:from>
    <xdr:to>
      <xdr:col>55</xdr:col>
      <xdr:colOff>50800</xdr:colOff>
      <xdr:row>40</xdr:row>
      <xdr:rowOff>36195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128905</xdr:rowOff>
    </xdr:from>
    <xdr:ext cx="534670" cy="259080"/>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664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110490</xdr:rowOff>
    </xdr:from>
    <xdr:to>
      <xdr:col>50</xdr:col>
      <xdr:colOff>165100</xdr:colOff>
      <xdr:row>40</xdr:row>
      <xdr:rowOff>40640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156845</xdr:rowOff>
    </xdr:from>
    <xdr:to>
      <xdr:col>55</xdr:col>
      <xdr:colOff>0</xdr:colOff>
      <xdr:row>39</xdr:row>
      <xdr:rowOff>161290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68433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114300</xdr:rowOff>
    </xdr:from>
    <xdr:to>
      <xdr:col>46</xdr:col>
      <xdr:colOff>38100</xdr:colOff>
      <xdr:row>40</xdr:row>
      <xdr:rowOff>44450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161290</xdr:rowOff>
    </xdr:from>
    <xdr:to>
      <xdr:col>50</xdr:col>
      <xdr:colOff>114300</xdr:colOff>
      <xdr:row>39</xdr:row>
      <xdr:rowOff>165100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8478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165100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842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109855</xdr:rowOff>
    </xdr:from>
    <xdr:to>
      <xdr:col>36</xdr:col>
      <xdr:colOff>165100</xdr:colOff>
      <xdr:row>40</xdr:row>
      <xdr:rowOff>40640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160655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6842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29845</xdr:rowOff>
    </xdr:from>
    <xdr:ext cx="469900" cy="255270"/>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91650" y="70592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40640</xdr:rowOff>
    </xdr:from>
    <xdr:ext cx="466090" cy="255270"/>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515350" y="70700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48895</xdr:rowOff>
    </xdr:from>
    <xdr:ext cx="466090" cy="259080"/>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626350" y="7078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43815</xdr:rowOff>
    </xdr:from>
    <xdr:ext cx="466090" cy="25527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37350" y="70732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57150</xdr:rowOff>
    </xdr:from>
    <xdr:ext cx="534670" cy="259080"/>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59265" y="657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60960</xdr:rowOff>
    </xdr:from>
    <xdr:ext cx="530860" cy="259080"/>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482965" y="6576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52070</xdr:rowOff>
    </xdr:from>
    <xdr:ext cx="530860" cy="255270"/>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593965" y="6567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56515</xdr:rowOff>
    </xdr:from>
    <xdr:ext cx="530860" cy="258445"/>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04965" y="6571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3550"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280"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70485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6787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74930</xdr:rowOff>
    </xdr:from>
    <xdr:ext cx="405130" cy="255270"/>
    <xdr:sp macro="" textlink="">
      <xdr:nvSpPr>
        <xdr:cNvPr id="172" name="【橋りょう・トンネ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762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4" name="【橋りょう・トンネ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69850</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56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91440</xdr:rowOff>
    </xdr:from>
    <xdr:to>
      <xdr:col>24</xdr:col>
      <xdr:colOff>114300</xdr:colOff>
      <xdr:row>61</xdr:row>
      <xdr:rowOff>21590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50165</xdr:rowOff>
    </xdr:from>
    <xdr:to>
      <xdr:col>15</xdr:col>
      <xdr:colOff>101600</xdr:colOff>
      <xdr:row>60</xdr:row>
      <xdr:rowOff>151765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45720</xdr:rowOff>
    </xdr:from>
    <xdr:to>
      <xdr:col>10</xdr:col>
      <xdr:colOff>165100</xdr:colOff>
      <xdr:row>60</xdr:row>
      <xdr:rowOff>147320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163195</xdr:rowOff>
    </xdr:from>
    <xdr:to>
      <xdr:col>6</xdr:col>
      <xdr:colOff>38100</xdr:colOff>
      <xdr:row>60</xdr:row>
      <xdr:rowOff>93345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35560</xdr:rowOff>
    </xdr:from>
    <xdr:to>
      <xdr:col>24</xdr:col>
      <xdr:colOff>114300</xdr:colOff>
      <xdr:row>60</xdr:row>
      <xdr:rowOff>137160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58420</xdr:rowOff>
    </xdr:from>
    <xdr:ext cx="405130" cy="259080"/>
    <xdr:sp macro="" textlink="">
      <xdr:nvSpPr>
        <xdr:cNvPr id="188" name="【橋りょう・トンネ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173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14605</xdr:rowOff>
    </xdr:from>
    <xdr:to>
      <xdr:col>20</xdr:col>
      <xdr:colOff>38100</xdr:colOff>
      <xdr:row>60</xdr:row>
      <xdr:rowOff>116205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65405</xdr:rowOff>
    </xdr:from>
    <xdr:to>
      <xdr:col>24</xdr:col>
      <xdr:colOff>63500</xdr:colOff>
      <xdr:row>60</xdr:row>
      <xdr:rowOff>86360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524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163195</xdr:rowOff>
    </xdr:from>
    <xdr:to>
      <xdr:col>15</xdr:col>
      <xdr:colOff>101600</xdr:colOff>
      <xdr:row>60</xdr:row>
      <xdr:rowOff>93345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42545</xdr:rowOff>
    </xdr:from>
    <xdr:to>
      <xdr:col>19</xdr:col>
      <xdr:colOff>177800</xdr:colOff>
      <xdr:row>60</xdr:row>
      <xdr:rowOff>65405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295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42545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079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117475</xdr:rowOff>
    </xdr:from>
    <xdr:to>
      <xdr:col>6</xdr:col>
      <xdr:colOff>38100</xdr:colOff>
      <xdr:row>60</xdr:row>
      <xdr:rowOff>47625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168275</xdr:rowOff>
    </xdr:from>
    <xdr:to>
      <xdr:col>10</xdr:col>
      <xdr:colOff>114300</xdr:colOff>
      <xdr:row>60</xdr:row>
      <xdr:rowOff>20955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838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6350</xdr:rowOff>
    </xdr:from>
    <xdr:ext cx="405130" cy="255270"/>
    <xdr:sp macro="" textlink="">
      <xdr:nvSpPr>
        <xdr:cNvPr id="197" name="n_1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3582035" y="104648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143510</xdr:rowOff>
    </xdr:from>
    <xdr:ext cx="401320" cy="255270"/>
    <xdr:sp macro="" textlink="">
      <xdr:nvSpPr>
        <xdr:cNvPr id="198" name="n_2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2705735" y="104305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138430</xdr:rowOff>
    </xdr:from>
    <xdr:ext cx="401320" cy="259080"/>
    <xdr:sp macro="" textlink="">
      <xdr:nvSpPr>
        <xdr:cNvPr id="199" name="n_3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1816735" y="10425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84455</xdr:rowOff>
    </xdr:from>
    <xdr:ext cx="401320" cy="259080"/>
    <xdr:sp macro="" textlink="">
      <xdr:nvSpPr>
        <xdr:cNvPr id="200" name="n_4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927735" y="103714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132715</xdr:rowOff>
    </xdr:from>
    <xdr:ext cx="405130" cy="255270"/>
    <xdr:sp macro="" textlink="">
      <xdr:nvSpPr>
        <xdr:cNvPr id="201" name="n_1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0768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109855</xdr:rowOff>
    </xdr:from>
    <xdr:ext cx="401320" cy="255270"/>
    <xdr:sp macro="" textlink="">
      <xdr:nvSpPr>
        <xdr:cNvPr id="202" name="n_2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053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88265</xdr:rowOff>
    </xdr:from>
    <xdr:ext cx="401320" cy="255270"/>
    <xdr:sp macro="" textlink="">
      <xdr:nvSpPr>
        <xdr:cNvPr id="203" name="n_3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0323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64135</xdr:rowOff>
    </xdr:from>
    <xdr:ext cx="401320" cy="255270"/>
    <xdr:sp macro="" textlink="">
      <xdr:nvSpPr>
        <xdr:cNvPr id="204" name="n_4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0082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396,455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110"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820" cy="25908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008370" y="1052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820" cy="25527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008370" y="1014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820"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976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1820" cy="259080"/>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938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1820" cy="25527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00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64</xdr:row>
      <xdr:rowOff>72390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3041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9900" cy="255270"/>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F00-0000E5000000}"/>
            </a:ext>
          </a:extLst>
        </xdr:cNvPr>
        <xdr:cNvSpPr txBox="1"/>
      </xdr:nvSpPr>
      <xdr:spPr>
        <a:xfrm>
          <a:off x="10515600" y="110490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147320</xdr:rowOff>
    </xdr:from>
    <xdr:ext cx="598805" cy="259080"/>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F00-0000E7000000}"/>
            </a:ext>
          </a:extLst>
        </xdr:cNvPr>
        <xdr:cNvSpPr txBox="1"/>
      </xdr:nvSpPr>
      <xdr:spPr>
        <a:xfrm>
          <a:off x="10515600" y="9405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372,366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144780</xdr:rowOff>
    </xdr:from>
    <xdr:ext cx="534670" cy="255270"/>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F00-0000E9000000}"/>
            </a:ext>
          </a:extLst>
        </xdr:cNvPr>
        <xdr:cNvSpPr txBox="1"/>
      </xdr:nvSpPr>
      <xdr:spPr>
        <a:xfrm>
          <a:off x="10515600" y="106032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5080</xdr:rowOff>
    </xdr:from>
    <xdr:to>
      <xdr:col>50</xdr:col>
      <xdr:colOff>165100</xdr:colOff>
      <xdr:row>62</xdr:row>
      <xdr:rowOff>106680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23495</xdr:rowOff>
    </xdr:from>
    <xdr:to>
      <xdr:col>46</xdr:col>
      <xdr:colOff>38100</xdr:colOff>
      <xdr:row>62</xdr:row>
      <xdr:rowOff>125095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13970</xdr:rowOff>
    </xdr:from>
    <xdr:to>
      <xdr:col>41</xdr:col>
      <xdr:colOff>101600</xdr:colOff>
      <xdr:row>62</xdr:row>
      <xdr:rowOff>115570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170815</xdr:rowOff>
    </xdr:from>
    <xdr:to>
      <xdr:col>36</xdr:col>
      <xdr:colOff>165100</xdr:colOff>
      <xdr:row>62</xdr:row>
      <xdr:rowOff>100965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129540</xdr:rowOff>
    </xdr:from>
    <xdr:to>
      <xdr:col>55</xdr:col>
      <xdr:colOff>50800</xdr:colOff>
      <xdr:row>59</xdr:row>
      <xdr:rowOff>59690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152400</xdr:rowOff>
    </xdr:from>
    <xdr:ext cx="598805" cy="259080"/>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F00-0000F5000000}"/>
            </a:ext>
          </a:extLst>
        </xdr:cNvPr>
        <xdr:cNvSpPr txBox="1"/>
      </xdr:nvSpPr>
      <xdr:spPr>
        <a:xfrm>
          <a:off x="10515600" y="9925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135255</xdr:rowOff>
    </xdr:from>
    <xdr:to>
      <xdr:col>50</xdr:col>
      <xdr:colOff>165100</xdr:colOff>
      <xdr:row>59</xdr:row>
      <xdr:rowOff>65405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8890</xdr:rowOff>
    </xdr:from>
    <xdr:to>
      <xdr:col>55</xdr:col>
      <xdr:colOff>0</xdr:colOff>
      <xdr:row>59</xdr:row>
      <xdr:rowOff>14605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12444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138430</xdr:rowOff>
    </xdr:from>
    <xdr:to>
      <xdr:col>46</xdr:col>
      <xdr:colOff>38100</xdr:colOff>
      <xdr:row>59</xdr:row>
      <xdr:rowOff>68580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14605</xdr:rowOff>
    </xdr:from>
    <xdr:to>
      <xdr:col>50</xdr:col>
      <xdr:colOff>114300</xdr:colOff>
      <xdr:row>59</xdr:row>
      <xdr:rowOff>17780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130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143510</xdr:rowOff>
    </xdr:from>
    <xdr:to>
      <xdr:col>41</xdr:col>
      <xdr:colOff>101600</xdr:colOff>
      <xdr:row>59</xdr:row>
      <xdr:rowOff>73660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17780</xdr:rowOff>
    </xdr:from>
    <xdr:to>
      <xdr:col>45</xdr:col>
      <xdr:colOff>177800</xdr:colOff>
      <xdr:row>59</xdr:row>
      <xdr:rowOff>22860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133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146685</xdr:rowOff>
    </xdr:from>
    <xdr:to>
      <xdr:col>36</xdr:col>
      <xdr:colOff>165100</xdr:colOff>
      <xdr:row>59</xdr:row>
      <xdr:rowOff>76835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22860</xdr:rowOff>
    </xdr:from>
    <xdr:to>
      <xdr:col>41</xdr:col>
      <xdr:colOff>50800</xdr:colOff>
      <xdr:row>59</xdr:row>
      <xdr:rowOff>26035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138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62</xdr:row>
      <xdr:rowOff>97790</xdr:rowOff>
    </xdr:from>
    <xdr:ext cx="534670" cy="255270"/>
    <xdr:sp macro="" textlink="">
      <xdr:nvSpPr>
        <xdr:cNvPr id="254" name="n_1aveValue【橋りょう・トンネル】&#10;一人当たり有形固定資産（償却資産）額">
          <a:extLst>
            <a:ext uri="{FF2B5EF4-FFF2-40B4-BE49-F238E27FC236}">
              <a16:creationId xmlns:a16="http://schemas.microsoft.com/office/drawing/2014/main" id="{00000000-0008-0000-0F00-0000FE000000}"/>
            </a:ext>
          </a:extLst>
        </xdr:cNvPr>
        <xdr:cNvSpPr txBox="1"/>
      </xdr:nvSpPr>
      <xdr:spPr>
        <a:xfrm>
          <a:off x="9359265" y="10727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62</xdr:row>
      <xdr:rowOff>116205</xdr:rowOff>
    </xdr:from>
    <xdr:ext cx="530860" cy="259080"/>
    <xdr:sp macro="" textlink="">
      <xdr:nvSpPr>
        <xdr:cNvPr id="255" name="n_2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8482965" y="10746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62</xdr:row>
      <xdr:rowOff>106680</xdr:rowOff>
    </xdr:from>
    <xdr:ext cx="530860" cy="259080"/>
    <xdr:sp macro="" textlink="">
      <xdr:nvSpPr>
        <xdr:cNvPr id="256" name="n_3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7593965" y="10736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62</xdr:row>
      <xdr:rowOff>92075</xdr:rowOff>
    </xdr:from>
    <xdr:ext cx="530860" cy="259080"/>
    <xdr:sp macro="" textlink="">
      <xdr:nvSpPr>
        <xdr:cNvPr id="257" name="n_4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6704965" y="10721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96,830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81915</xdr:rowOff>
    </xdr:from>
    <xdr:ext cx="594995" cy="259080"/>
    <xdr:sp macro="" textlink="">
      <xdr:nvSpPr>
        <xdr:cNvPr id="258" name="n_1main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9326880" y="9854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85090</xdr:rowOff>
    </xdr:from>
    <xdr:ext cx="594995" cy="259080"/>
    <xdr:sp macro="" textlink="">
      <xdr:nvSpPr>
        <xdr:cNvPr id="259" name="n_2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8450580" y="98577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90170</xdr:rowOff>
    </xdr:from>
    <xdr:ext cx="594995" cy="259080"/>
    <xdr:sp macro="" textlink="">
      <xdr:nvSpPr>
        <xdr:cNvPr id="260" name="n_3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7561580" y="98628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93345</xdr:rowOff>
    </xdr:from>
    <xdr:ext cx="594995" cy="259080"/>
    <xdr:sp macro="" textlink="">
      <xdr:nvSpPr>
        <xdr:cNvPr id="261" name="n_4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6672580" y="98659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270"/>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5880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148590</xdr:rowOff>
    </xdr:from>
    <xdr:ext cx="405130" cy="259080"/>
    <xdr:sp macro="" textlink="">
      <xdr:nvSpPr>
        <xdr:cNvPr id="287" name="【公営住宅】&#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8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3810</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3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10160</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069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78740</xdr:rowOff>
    </xdr:from>
    <xdr:to>
      <xdr:col>15</xdr:col>
      <xdr:colOff>101600</xdr:colOff>
      <xdr:row>83</xdr:row>
      <xdr:rowOff>8890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40640</xdr:rowOff>
    </xdr:from>
    <xdr:to>
      <xdr:col>10</xdr:col>
      <xdr:colOff>165100</xdr:colOff>
      <xdr:row>82</xdr:row>
      <xdr:rowOff>142240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97790</xdr:rowOff>
    </xdr:from>
    <xdr:to>
      <xdr:col>24</xdr:col>
      <xdr:colOff>114300</xdr:colOff>
      <xdr:row>84</xdr:row>
      <xdr:rowOff>27940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3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76200</xdr:rowOff>
    </xdr:from>
    <xdr:ext cx="405130" cy="255270"/>
    <xdr:sp macro="" textlink="">
      <xdr:nvSpPr>
        <xdr:cNvPr id="303" name="【公営住宅】&#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3065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40640</xdr:rowOff>
    </xdr:from>
    <xdr:to>
      <xdr:col>20</xdr:col>
      <xdr:colOff>38100</xdr:colOff>
      <xdr:row>83</xdr:row>
      <xdr:rowOff>142240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91440</xdr:rowOff>
    </xdr:from>
    <xdr:to>
      <xdr:col>24</xdr:col>
      <xdr:colOff>63500</xdr:colOff>
      <xdr:row>83</xdr:row>
      <xdr:rowOff>148590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32179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162560</xdr:rowOff>
    </xdr:from>
    <xdr:to>
      <xdr:col>15</xdr:col>
      <xdr:colOff>101600</xdr:colOff>
      <xdr:row>83</xdr:row>
      <xdr:rowOff>92710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41910</xdr:rowOff>
    </xdr:from>
    <xdr:to>
      <xdr:col>19</xdr:col>
      <xdr:colOff>177800</xdr:colOff>
      <xdr:row>83</xdr:row>
      <xdr:rowOff>91440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2722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41910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2113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152400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165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78740</xdr:rowOff>
    </xdr:from>
    <xdr:ext cx="405130" cy="259080"/>
    <xdr:sp macro="" textlink="">
      <xdr:nvSpPr>
        <xdr:cNvPr id="312" name="n_1aveValue【公営住宅】&#10;有形固定資産減価償却率">
          <a:extLst>
            <a:ext uri="{FF2B5EF4-FFF2-40B4-BE49-F238E27FC236}">
              <a16:creationId xmlns:a16="http://schemas.microsoft.com/office/drawing/2014/main" id="{00000000-0008-0000-0F00-000038010000}"/>
            </a:ext>
          </a:extLst>
        </xdr:cNvPr>
        <xdr:cNvSpPr txBox="1"/>
      </xdr:nvSpPr>
      <xdr:spPr>
        <a:xfrm>
          <a:off x="3582035" y="13966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25400</xdr:rowOff>
    </xdr:from>
    <xdr:ext cx="401320" cy="259080"/>
    <xdr:sp macro="" textlink="">
      <xdr:nvSpPr>
        <xdr:cNvPr id="313" name="n_2aveValue【公営住宅】&#10;有形固定資産減価償却率">
          <a:extLst>
            <a:ext uri="{FF2B5EF4-FFF2-40B4-BE49-F238E27FC236}">
              <a16:creationId xmlns:a16="http://schemas.microsoft.com/office/drawing/2014/main" id="{00000000-0008-0000-0F00-000039010000}"/>
            </a:ext>
          </a:extLst>
        </xdr:cNvPr>
        <xdr:cNvSpPr txBox="1"/>
      </xdr:nvSpPr>
      <xdr:spPr>
        <a:xfrm>
          <a:off x="2705735" y="139128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158750</xdr:rowOff>
    </xdr:from>
    <xdr:ext cx="401320" cy="259080"/>
    <xdr:sp macro="" textlink="">
      <xdr:nvSpPr>
        <xdr:cNvPr id="314" name="n_3aveValue【公営住宅】&#10;有形固定資産減価償却率">
          <a:extLst>
            <a:ext uri="{FF2B5EF4-FFF2-40B4-BE49-F238E27FC236}">
              <a16:creationId xmlns:a16="http://schemas.microsoft.com/office/drawing/2014/main" id="{00000000-0008-0000-0F00-00003A010000}"/>
            </a:ext>
          </a:extLst>
        </xdr:cNvPr>
        <xdr:cNvSpPr txBox="1"/>
      </xdr:nvSpPr>
      <xdr:spPr>
        <a:xfrm>
          <a:off x="1816735" y="138747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124460</xdr:rowOff>
    </xdr:from>
    <xdr:ext cx="401320" cy="259080"/>
    <xdr:sp macro="" textlink="">
      <xdr:nvSpPr>
        <xdr:cNvPr id="315" name="n_4aveValue【公営住宅】&#10;有形固定資産減価償却率">
          <a:extLst>
            <a:ext uri="{FF2B5EF4-FFF2-40B4-BE49-F238E27FC236}">
              <a16:creationId xmlns:a16="http://schemas.microsoft.com/office/drawing/2014/main" id="{00000000-0008-0000-0F00-00003B010000}"/>
            </a:ext>
          </a:extLst>
        </xdr:cNvPr>
        <xdr:cNvSpPr txBox="1"/>
      </xdr:nvSpPr>
      <xdr:spPr>
        <a:xfrm>
          <a:off x="927735" y="138404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133350</xdr:rowOff>
    </xdr:from>
    <xdr:ext cx="405130" cy="255270"/>
    <xdr:sp macro="" textlink="">
      <xdr:nvSpPr>
        <xdr:cNvPr id="316" name="n_1mainValue【公営住宅】&#10;有形固定資産減価償却率">
          <a:extLst>
            <a:ext uri="{FF2B5EF4-FFF2-40B4-BE49-F238E27FC236}">
              <a16:creationId xmlns:a16="http://schemas.microsoft.com/office/drawing/2014/main" id="{00000000-0008-0000-0F00-00003C010000}"/>
            </a:ext>
          </a:extLst>
        </xdr:cNvPr>
        <xdr:cNvSpPr txBox="1"/>
      </xdr:nvSpPr>
      <xdr:spPr>
        <a:xfrm>
          <a:off x="3582035" y="14363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83820</xdr:rowOff>
    </xdr:from>
    <xdr:ext cx="401320" cy="259080"/>
    <xdr:sp macro="" textlink="">
      <xdr:nvSpPr>
        <xdr:cNvPr id="317" name="n_2mainValue【公営住宅】&#10;有形固定資産減価償却率">
          <a:extLst>
            <a:ext uri="{FF2B5EF4-FFF2-40B4-BE49-F238E27FC236}">
              <a16:creationId xmlns:a16="http://schemas.microsoft.com/office/drawing/2014/main" id="{00000000-0008-0000-0F00-00003D010000}"/>
            </a:ext>
          </a:extLst>
        </xdr:cNvPr>
        <xdr:cNvSpPr txBox="1"/>
      </xdr:nvSpPr>
      <xdr:spPr>
        <a:xfrm>
          <a:off x="2705735" y="143141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22860</xdr:rowOff>
    </xdr:from>
    <xdr:ext cx="401320" cy="259080"/>
    <xdr:sp macro="" textlink="">
      <xdr:nvSpPr>
        <xdr:cNvPr id="318" name="n_3mainValue【公営住宅】&#10;有形固定資産減価償却率">
          <a:extLst>
            <a:ext uri="{FF2B5EF4-FFF2-40B4-BE49-F238E27FC236}">
              <a16:creationId xmlns:a16="http://schemas.microsoft.com/office/drawing/2014/main" id="{00000000-0008-0000-0F00-00003E010000}"/>
            </a:ext>
          </a:extLst>
        </xdr:cNvPr>
        <xdr:cNvSpPr txBox="1"/>
      </xdr:nvSpPr>
      <xdr:spPr>
        <a:xfrm>
          <a:off x="1816735" y="14253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148590</xdr:rowOff>
    </xdr:from>
    <xdr:ext cx="401320" cy="259080"/>
    <xdr:sp macro="" textlink="">
      <xdr:nvSpPr>
        <xdr:cNvPr id="319" name="n_4mainValue【公営住宅】&#10;有形固定資産減価償却率">
          <a:extLst>
            <a:ext uri="{FF2B5EF4-FFF2-40B4-BE49-F238E27FC236}">
              <a16:creationId xmlns:a16="http://schemas.microsoft.com/office/drawing/2014/main" id="{00000000-0008-0000-0F00-00003F010000}"/>
            </a:ext>
          </a:extLst>
        </xdr:cNvPr>
        <xdr:cNvSpPr txBox="1"/>
      </xdr:nvSpPr>
      <xdr:spPr>
        <a:xfrm>
          <a:off x="927735" y="14207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34925</xdr:rowOff>
    </xdr:from>
    <xdr:to>
      <xdr:col>54</xdr:col>
      <xdr:colOff>189865</xdr:colOff>
      <xdr:row>86</xdr:row>
      <xdr:rowOff>110490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947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9900" cy="259080"/>
    <xdr:sp macro="" textlink="">
      <xdr:nvSpPr>
        <xdr:cNvPr id="344" name="【公営住宅】&#10;一人当たり面積最小値テキスト">
          <a:extLst>
            <a:ext uri="{FF2B5EF4-FFF2-40B4-BE49-F238E27FC236}">
              <a16:creationId xmlns:a16="http://schemas.microsoft.com/office/drawing/2014/main" id="{00000000-0008-0000-0F00-000058010000}"/>
            </a:ext>
          </a:extLst>
        </xdr:cNvPr>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110490</xdr:rowOff>
    </xdr:from>
    <xdr:to>
      <xdr:col>55</xdr:col>
      <xdr:colOff>88900</xdr:colOff>
      <xdr:row>86</xdr:row>
      <xdr:rowOff>110490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153035</xdr:rowOff>
    </xdr:from>
    <xdr:ext cx="469900" cy="259080"/>
    <xdr:sp macro="" textlink="">
      <xdr:nvSpPr>
        <xdr:cNvPr id="346" name="【公営住宅】&#10;一人当たり面積最大値テキスト">
          <a:extLst>
            <a:ext uri="{FF2B5EF4-FFF2-40B4-BE49-F238E27FC236}">
              <a16:creationId xmlns:a16="http://schemas.microsoft.com/office/drawing/2014/main" id="{00000000-0008-0000-0F00-00005A010000}"/>
            </a:ext>
          </a:extLst>
        </xdr:cNvPr>
        <xdr:cNvSpPr txBox="1"/>
      </xdr:nvSpPr>
      <xdr:spPr>
        <a:xfrm>
          <a:off x="105156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34925</xdr:rowOff>
    </xdr:from>
    <xdr:to>
      <xdr:col>55</xdr:col>
      <xdr:colOff>88900</xdr:colOff>
      <xdr:row>79</xdr:row>
      <xdr:rowOff>34925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22860</xdr:rowOff>
    </xdr:from>
    <xdr:ext cx="469900" cy="259080"/>
    <xdr:sp macro="" textlink="">
      <xdr:nvSpPr>
        <xdr:cNvPr id="348" name="【公営住宅】&#10;一人当たり面積平均値テキスト">
          <a:extLst>
            <a:ext uri="{FF2B5EF4-FFF2-40B4-BE49-F238E27FC236}">
              <a16:creationId xmlns:a16="http://schemas.microsoft.com/office/drawing/2014/main" id="{00000000-0008-0000-0F00-00005C010000}"/>
            </a:ext>
          </a:extLst>
        </xdr:cNvPr>
        <xdr:cNvSpPr txBox="1"/>
      </xdr:nvSpPr>
      <xdr:spPr>
        <a:xfrm>
          <a:off x="10515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43180</xdr:rowOff>
    </xdr:from>
    <xdr:to>
      <xdr:col>50</xdr:col>
      <xdr:colOff>165100</xdr:colOff>
      <xdr:row>83</xdr:row>
      <xdr:rowOff>144780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6985</xdr:rowOff>
    </xdr:from>
    <xdr:to>
      <xdr:col>46</xdr:col>
      <xdr:colOff>38100</xdr:colOff>
      <xdr:row>83</xdr:row>
      <xdr:rowOff>109220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67945</xdr:rowOff>
    </xdr:from>
    <xdr:to>
      <xdr:col>36</xdr:col>
      <xdr:colOff>165100</xdr:colOff>
      <xdr:row>83</xdr:row>
      <xdr:rowOff>169545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29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151765</xdr:rowOff>
    </xdr:from>
    <xdr:to>
      <xdr:col>55</xdr:col>
      <xdr:colOff>50800</xdr:colOff>
      <xdr:row>83</xdr:row>
      <xdr:rowOff>81915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3175</xdr:rowOff>
    </xdr:from>
    <xdr:ext cx="469900" cy="259080"/>
    <xdr:sp macro="" textlink="">
      <xdr:nvSpPr>
        <xdr:cNvPr id="360" name="【公営住宅】&#10;一人当たり面積該当値テキスト">
          <a:extLst>
            <a:ext uri="{FF2B5EF4-FFF2-40B4-BE49-F238E27FC236}">
              <a16:creationId xmlns:a16="http://schemas.microsoft.com/office/drawing/2014/main" id="{00000000-0008-0000-0F00-000068010000}"/>
            </a:ext>
          </a:extLst>
        </xdr:cNvPr>
        <xdr:cNvSpPr txBox="1"/>
      </xdr:nvSpPr>
      <xdr:spPr>
        <a:xfrm>
          <a:off x="10515600" y="14062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146685</xdr:rowOff>
    </xdr:from>
    <xdr:to>
      <xdr:col>50</xdr:col>
      <xdr:colOff>165100</xdr:colOff>
      <xdr:row>83</xdr:row>
      <xdr:rowOff>76835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26035</xdr:rowOff>
    </xdr:from>
    <xdr:to>
      <xdr:col>55</xdr:col>
      <xdr:colOff>0</xdr:colOff>
      <xdr:row>83</xdr:row>
      <xdr:rowOff>31115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42563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147955</xdr:rowOff>
    </xdr:from>
    <xdr:to>
      <xdr:col>46</xdr:col>
      <xdr:colOff>38100</xdr:colOff>
      <xdr:row>83</xdr:row>
      <xdr:rowOff>78105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26035</xdr:rowOff>
    </xdr:from>
    <xdr:to>
      <xdr:col>50</xdr:col>
      <xdr:colOff>114300</xdr:colOff>
      <xdr:row>83</xdr:row>
      <xdr:rowOff>27305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25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148590</xdr:rowOff>
    </xdr:from>
    <xdr:to>
      <xdr:col>41</xdr:col>
      <xdr:colOff>101600</xdr:colOff>
      <xdr:row>83</xdr:row>
      <xdr:rowOff>78740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27305</xdr:rowOff>
    </xdr:from>
    <xdr:to>
      <xdr:col>45</xdr:col>
      <xdr:colOff>177800</xdr:colOff>
      <xdr:row>83</xdr:row>
      <xdr:rowOff>27940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257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150495</xdr:rowOff>
    </xdr:from>
    <xdr:to>
      <xdr:col>36</xdr:col>
      <xdr:colOff>165100</xdr:colOff>
      <xdr:row>83</xdr:row>
      <xdr:rowOff>80645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27940</xdr:rowOff>
    </xdr:from>
    <xdr:to>
      <xdr:col>41</xdr:col>
      <xdr:colOff>50800</xdr:colOff>
      <xdr:row>83</xdr:row>
      <xdr:rowOff>29845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2582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135890</xdr:rowOff>
    </xdr:from>
    <xdr:ext cx="469900" cy="259080"/>
    <xdr:sp macro="" textlink="">
      <xdr:nvSpPr>
        <xdr:cNvPr id="369" name="n_1aveValue【公営住宅】&#10;一人当たり面積">
          <a:extLst>
            <a:ext uri="{FF2B5EF4-FFF2-40B4-BE49-F238E27FC236}">
              <a16:creationId xmlns:a16="http://schemas.microsoft.com/office/drawing/2014/main" id="{00000000-0008-0000-0F00-000071010000}"/>
            </a:ext>
          </a:extLst>
        </xdr:cNvPr>
        <xdr:cNvSpPr txBox="1"/>
      </xdr:nvSpPr>
      <xdr:spPr>
        <a:xfrm>
          <a:off x="9391650" y="1436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99695</xdr:rowOff>
    </xdr:from>
    <xdr:ext cx="466090" cy="255270"/>
    <xdr:sp macro="" textlink="">
      <xdr:nvSpPr>
        <xdr:cNvPr id="370" name="n_2aveValue【公営住宅】&#10;一人当たり面積">
          <a:extLst>
            <a:ext uri="{FF2B5EF4-FFF2-40B4-BE49-F238E27FC236}">
              <a16:creationId xmlns:a16="http://schemas.microsoft.com/office/drawing/2014/main" id="{00000000-0008-0000-0F00-000072010000}"/>
            </a:ext>
          </a:extLst>
        </xdr:cNvPr>
        <xdr:cNvSpPr txBox="1"/>
      </xdr:nvSpPr>
      <xdr:spPr>
        <a:xfrm>
          <a:off x="8515350" y="143300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148590</xdr:rowOff>
    </xdr:from>
    <xdr:ext cx="466090" cy="259080"/>
    <xdr:sp macro="" textlink="">
      <xdr:nvSpPr>
        <xdr:cNvPr id="371" name="n_3aveValue【公営住宅】&#10;一人当たり面積">
          <a:extLst>
            <a:ext uri="{FF2B5EF4-FFF2-40B4-BE49-F238E27FC236}">
              <a16:creationId xmlns:a16="http://schemas.microsoft.com/office/drawing/2014/main" id="{00000000-0008-0000-0F00-000073010000}"/>
            </a:ext>
          </a:extLst>
        </xdr:cNvPr>
        <xdr:cNvSpPr txBox="1"/>
      </xdr:nvSpPr>
      <xdr:spPr>
        <a:xfrm>
          <a:off x="7626350" y="14378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160655</xdr:rowOff>
    </xdr:from>
    <xdr:ext cx="466090" cy="259080"/>
    <xdr:sp macro="" textlink="">
      <xdr:nvSpPr>
        <xdr:cNvPr id="372" name="n_4aveValue【公営住宅】&#10;一人当たり面積">
          <a:extLst>
            <a:ext uri="{FF2B5EF4-FFF2-40B4-BE49-F238E27FC236}">
              <a16:creationId xmlns:a16="http://schemas.microsoft.com/office/drawing/2014/main" id="{00000000-0008-0000-0F00-000074010000}"/>
            </a:ext>
          </a:extLst>
        </xdr:cNvPr>
        <xdr:cNvSpPr txBox="1"/>
      </xdr:nvSpPr>
      <xdr:spPr>
        <a:xfrm>
          <a:off x="6737350" y="14391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93345</xdr:rowOff>
    </xdr:from>
    <xdr:ext cx="469900" cy="259080"/>
    <xdr:sp macro="" textlink="">
      <xdr:nvSpPr>
        <xdr:cNvPr id="373" name="n_1mainValue【公営住宅】&#10;一人当たり面積">
          <a:extLst>
            <a:ext uri="{FF2B5EF4-FFF2-40B4-BE49-F238E27FC236}">
              <a16:creationId xmlns:a16="http://schemas.microsoft.com/office/drawing/2014/main" id="{00000000-0008-0000-0F00-000075010000}"/>
            </a:ext>
          </a:extLst>
        </xdr:cNvPr>
        <xdr:cNvSpPr txBox="1"/>
      </xdr:nvSpPr>
      <xdr:spPr>
        <a:xfrm>
          <a:off x="939165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94615</xdr:rowOff>
    </xdr:from>
    <xdr:ext cx="466090" cy="259080"/>
    <xdr:sp macro="" textlink="">
      <xdr:nvSpPr>
        <xdr:cNvPr id="374" name="n_2mainValue【公営住宅】&#10;一人当たり面積">
          <a:extLst>
            <a:ext uri="{FF2B5EF4-FFF2-40B4-BE49-F238E27FC236}">
              <a16:creationId xmlns:a16="http://schemas.microsoft.com/office/drawing/2014/main" id="{00000000-0008-0000-0F00-000076010000}"/>
            </a:ext>
          </a:extLst>
        </xdr:cNvPr>
        <xdr:cNvSpPr txBox="1"/>
      </xdr:nvSpPr>
      <xdr:spPr>
        <a:xfrm>
          <a:off x="8515350" y="13982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95250</xdr:rowOff>
    </xdr:from>
    <xdr:ext cx="466090" cy="259080"/>
    <xdr:sp macro="" textlink="">
      <xdr:nvSpPr>
        <xdr:cNvPr id="375" name="n_3mainValue【公営住宅】&#10;一人当たり面積">
          <a:extLst>
            <a:ext uri="{FF2B5EF4-FFF2-40B4-BE49-F238E27FC236}">
              <a16:creationId xmlns:a16="http://schemas.microsoft.com/office/drawing/2014/main" id="{00000000-0008-0000-0F00-000077010000}"/>
            </a:ext>
          </a:extLst>
        </xdr:cNvPr>
        <xdr:cNvSpPr txBox="1"/>
      </xdr:nvSpPr>
      <xdr:spPr>
        <a:xfrm>
          <a:off x="7626350" y="139827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97790</xdr:rowOff>
    </xdr:from>
    <xdr:ext cx="466090" cy="255270"/>
    <xdr:sp macro="" textlink="">
      <xdr:nvSpPr>
        <xdr:cNvPr id="376" name="n_4mainValue【公営住宅】&#10;一人当たり面積">
          <a:extLst>
            <a:ext uri="{FF2B5EF4-FFF2-40B4-BE49-F238E27FC236}">
              <a16:creationId xmlns:a16="http://schemas.microsoft.com/office/drawing/2014/main" id="{00000000-0008-0000-0F00-000078010000}"/>
            </a:ext>
          </a:extLst>
        </xdr:cNvPr>
        <xdr:cNvSpPr txBox="1"/>
      </xdr:nvSpPr>
      <xdr:spPr>
        <a:xfrm>
          <a:off x="6737350" y="139852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3550" cy="25527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27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280" cy="25527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112395</xdr:rowOff>
    </xdr:from>
    <xdr:to>
      <xdr:col>24</xdr:col>
      <xdr:colOff>62865</xdr:colOff>
      <xdr:row>108</xdr:row>
      <xdr:rowOff>121920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25739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125730</xdr:rowOff>
    </xdr:from>
    <xdr:ext cx="405130" cy="259080"/>
    <xdr:sp macro="" textlink="">
      <xdr:nvSpPr>
        <xdr:cNvPr id="403" name="【港湾・漁港】&#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59055</xdr:rowOff>
    </xdr:from>
    <xdr:ext cx="405130" cy="259080"/>
    <xdr:sp macro="" textlink="">
      <xdr:nvSpPr>
        <xdr:cNvPr id="405" name="【港湾・漁港】&#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703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112395</xdr:rowOff>
    </xdr:from>
    <xdr:to>
      <xdr:col>24</xdr:col>
      <xdr:colOff>152400</xdr:colOff>
      <xdr:row>100</xdr:row>
      <xdr:rowOff>112395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25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7620</xdr:rowOff>
    </xdr:from>
    <xdr:ext cx="405130" cy="255270"/>
    <xdr:sp macro="" textlink="">
      <xdr:nvSpPr>
        <xdr:cNvPr id="407" name="【港湾・漁港】&#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80098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156210</xdr:rowOff>
    </xdr:from>
    <xdr:to>
      <xdr:col>24</xdr:col>
      <xdr:colOff>114300</xdr:colOff>
      <xdr:row>106</xdr:row>
      <xdr:rowOff>86360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162560</xdr:rowOff>
    </xdr:from>
    <xdr:to>
      <xdr:col>20</xdr:col>
      <xdr:colOff>38100</xdr:colOff>
      <xdr:row>106</xdr:row>
      <xdr:rowOff>92710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118745</xdr:rowOff>
    </xdr:from>
    <xdr:to>
      <xdr:col>15</xdr:col>
      <xdr:colOff>101600</xdr:colOff>
      <xdr:row>106</xdr:row>
      <xdr:rowOff>48895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114935</xdr:rowOff>
    </xdr:from>
    <xdr:to>
      <xdr:col>10</xdr:col>
      <xdr:colOff>165100</xdr:colOff>
      <xdr:row>106</xdr:row>
      <xdr:rowOff>45085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121920</xdr:rowOff>
    </xdr:from>
    <xdr:to>
      <xdr:col>6</xdr:col>
      <xdr:colOff>38100</xdr:colOff>
      <xdr:row>104</xdr:row>
      <xdr:rowOff>52070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78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86360</xdr:rowOff>
    </xdr:from>
    <xdr:to>
      <xdr:col>24</xdr:col>
      <xdr:colOff>114300</xdr:colOff>
      <xdr:row>108</xdr:row>
      <xdr:rowOff>15875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64135</xdr:rowOff>
    </xdr:from>
    <xdr:ext cx="405130" cy="255270"/>
    <xdr:sp macro="" textlink="">
      <xdr:nvSpPr>
        <xdr:cNvPr id="419" name="【港湾・漁港】&#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4092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56515</xdr:rowOff>
    </xdr:from>
    <xdr:to>
      <xdr:col>20</xdr:col>
      <xdr:colOff>38100</xdr:colOff>
      <xdr:row>107</xdr:row>
      <xdr:rowOff>158115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107315</xdr:rowOff>
    </xdr:from>
    <xdr:to>
      <xdr:col>24</xdr:col>
      <xdr:colOff>63500</xdr:colOff>
      <xdr:row>107</xdr:row>
      <xdr:rowOff>136525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4524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25400</xdr:rowOff>
    </xdr:from>
    <xdr:to>
      <xdr:col>15</xdr:col>
      <xdr:colOff>101600</xdr:colOff>
      <xdr:row>107</xdr:row>
      <xdr:rowOff>127000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107315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4213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167640</xdr:rowOff>
    </xdr:from>
    <xdr:to>
      <xdr:col>10</xdr:col>
      <xdr:colOff>165100</xdr:colOff>
      <xdr:row>107</xdr:row>
      <xdr:rowOff>97790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46990</xdr:rowOff>
    </xdr:from>
    <xdr:to>
      <xdr:col>15</xdr:col>
      <xdr:colOff>50800</xdr:colOff>
      <xdr:row>107</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3921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136525</xdr:rowOff>
    </xdr:from>
    <xdr:to>
      <xdr:col>6</xdr:col>
      <xdr:colOff>38100</xdr:colOff>
      <xdr:row>107</xdr:row>
      <xdr:rowOff>66675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15875</xdr:rowOff>
    </xdr:from>
    <xdr:to>
      <xdr:col>10</xdr:col>
      <xdr:colOff>114300</xdr:colOff>
      <xdr:row>107</xdr:row>
      <xdr:rowOff>46990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83610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109220</xdr:rowOff>
    </xdr:from>
    <xdr:ext cx="405130" cy="255270"/>
    <xdr:sp macro="" textlink="">
      <xdr:nvSpPr>
        <xdr:cNvPr id="428" name="n_1aveValue【港湾・漁港】&#10;有形固定資産減価償却率">
          <a:extLst>
            <a:ext uri="{FF2B5EF4-FFF2-40B4-BE49-F238E27FC236}">
              <a16:creationId xmlns:a16="http://schemas.microsoft.com/office/drawing/2014/main" id="{00000000-0008-0000-0F00-0000AC010000}"/>
            </a:ext>
          </a:extLst>
        </xdr:cNvPr>
        <xdr:cNvSpPr txBox="1"/>
      </xdr:nvSpPr>
      <xdr:spPr>
        <a:xfrm>
          <a:off x="3582035" y="179400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65405</xdr:rowOff>
    </xdr:from>
    <xdr:ext cx="401320" cy="255270"/>
    <xdr:sp macro="" textlink="">
      <xdr:nvSpPr>
        <xdr:cNvPr id="429" name="n_2aveValue【港湾・漁港】&#10;有形固定資産減価償却率">
          <a:extLst>
            <a:ext uri="{FF2B5EF4-FFF2-40B4-BE49-F238E27FC236}">
              <a16:creationId xmlns:a16="http://schemas.microsoft.com/office/drawing/2014/main" id="{00000000-0008-0000-0F00-0000AD010000}"/>
            </a:ext>
          </a:extLst>
        </xdr:cNvPr>
        <xdr:cNvSpPr txBox="1"/>
      </xdr:nvSpPr>
      <xdr:spPr>
        <a:xfrm>
          <a:off x="2705735" y="178962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61595</xdr:rowOff>
    </xdr:from>
    <xdr:ext cx="401320" cy="259080"/>
    <xdr:sp macro="" textlink="">
      <xdr:nvSpPr>
        <xdr:cNvPr id="430" name="n_3aveValue【港湾・漁港】&#10;有形固定資産減価償却率">
          <a:extLst>
            <a:ext uri="{FF2B5EF4-FFF2-40B4-BE49-F238E27FC236}">
              <a16:creationId xmlns:a16="http://schemas.microsoft.com/office/drawing/2014/main" id="{00000000-0008-0000-0F00-0000AE010000}"/>
            </a:ext>
          </a:extLst>
        </xdr:cNvPr>
        <xdr:cNvSpPr txBox="1"/>
      </xdr:nvSpPr>
      <xdr:spPr>
        <a:xfrm>
          <a:off x="1816735" y="17892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68580</xdr:rowOff>
    </xdr:from>
    <xdr:ext cx="401320" cy="259080"/>
    <xdr:sp macro="" textlink="">
      <xdr:nvSpPr>
        <xdr:cNvPr id="431" name="n_4aveValue【港湾・漁港】&#10;有形固定資産減価償却率">
          <a:extLst>
            <a:ext uri="{FF2B5EF4-FFF2-40B4-BE49-F238E27FC236}">
              <a16:creationId xmlns:a16="http://schemas.microsoft.com/office/drawing/2014/main" id="{00000000-0008-0000-0F00-0000AF010000}"/>
            </a:ext>
          </a:extLst>
        </xdr:cNvPr>
        <xdr:cNvSpPr txBox="1"/>
      </xdr:nvSpPr>
      <xdr:spPr>
        <a:xfrm>
          <a:off x="927735" y="17556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149225</xdr:rowOff>
    </xdr:from>
    <xdr:ext cx="405130" cy="259080"/>
    <xdr:sp macro="" textlink="">
      <xdr:nvSpPr>
        <xdr:cNvPr id="432" name="n_1mainValue【港湾・漁港】&#10;有形固定資産減価償却率">
          <a:extLst>
            <a:ext uri="{FF2B5EF4-FFF2-40B4-BE49-F238E27FC236}">
              <a16:creationId xmlns:a16="http://schemas.microsoft.com/office/drawing/2014/main" id="{00000000-0008-0000-0F00-0000B0010000}"/>
            </a:ext>
          </a:extLst>
        </xdr:cNvPr>
        <xdr:cNvSpPr txBox="1"/>
      </xdr:nvSpPr>
      <xdr:spPr>
        <a:xfrm>
          <a:off x="3582035" y="18494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118110</xdr:rowOff>
    </xdr:from>
    <xdr:ext cx="401320" cy="259080"/>
    <xdr:sp macro="" textlink="">
      <xdr:nvSpPr>
        <xdr:cNvPr id="433" name="n_2mainValue【港湾・漁港】&#10;有形固定資産減価償却率">
          <a:extLst>
            <a:ext uri="{FF2B5EF4-FFF2-40B4-BE49-F238E27FC236}">
              <a16:creationId xmlns:a16="http://schemas.microsoft.com/office/drawing/2014/main" id="{00000000-0008-0000-0F00-0000B1010000}"/>
            </a:ext>
          </a:extLst>
        </xdr:cNvPr>
        <xdr:cNvSpPr txBox="1"/>
      </xdr:nvSpPr>
      <xdr:spPr>
        <a:xfrm>
          <a:off x="2705735" y="184632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88900</xdr:rowOff>
    </xdr:from>
    <xdr:ext cx="401320" cy="255270"/>
    <xdr:sp macro="" textlink="">
      <xdr:nvSpPr>
        <xdr:cNvPr id="434" name="n_3mainValue【港湾・漁港】&#10;有形固定資産減価償却率">
          <a:extLst>
            <a:ext uri="{FF2B5EF4-FFF2-40B4-BE49-F238E27FC236}">
              <a16:creationId xmlns:a16="http://schemas.microsoft.com/office/drawing/2014/main" id="{00000000-0008-0000-0F00-0000B2010000}"/>
            </a:ext>
          </a:extLst>
        </xdr:cNvPr>
        <xdr:cNvSpPr txBox="1"/>
      </xdr:nvSpPr>
      <xdr:spPr>
        <a:xfrm>
          <a:off x="1816735" y="18434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57785</xdr:rowOff>
    </xdr:from>
    <xdr:ext cx="401320" cy="259080"/>
    <xdr:sp macro="" textlink="">
      <xdr:nvSpPr>
        <xdr:cNvPr id="435" name="n_4mainValue【港湾・漁港】&#10;有形固定資産減価償却率">
          <a:extLst>
            <a:ext uri="{FF2B5EF4-FFF2-40B4-BE49-F238E27FC236}">
              <a16:creationId xmlns:a16="http://schemas.microsoft.com/office/drawing/2014/main" id="{00000000-0008-0000-0F00-0000B3010000}"/>
            </a:ext>
          </a:extLst>
        </xdr:cNvPr>
        <xdr:cNvSpPr txBox="1"/>
      </xdr:nvSpPr>
      <xdr:spPr>
        <a:xfrm>
          <a:off x="927735" y="184029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5110" cy="25527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355080" y="1858137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106</xdr:row>
      <xdr:rowOff>80645</xdr:rowOff>
    </xdr:from>
    <xdr:ext cx="59182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008370" y="182543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97790</xdr:rowOff>
    </xdr:from>
    <xdr:ext cx="591820" cy="25527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008370" y="1792859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113665</xdr:rowOff>
    </xdr:from>
    <xdr:ext cx="591820" cy="2584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008370" y="1760156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1820" cy="259080"/>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008370" y="17275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98</xdr:row>
      <xdr:rowOff>146050</xdr:rowOff>
    </xdr:from>
    <xdr:ext cx="591820" cy="255270"/>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008370" y="1694815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1820" cy="259080"/>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008370" y="1662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142240</xdr:rowOff>
    </xdr:from>
    <xdr:to>
      <xdr:col>54</xdr:col>
      <xdr:colOff>189865</xdr:colOff>
      <xdr:row>109</xdr:row>
      <xdr:rowOff>35560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2872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39370</xdr:rowOff>
    </xdr:from>
    <xdr:ext cx="313690" cy="259080"/>
    <xdr:sp macro="" textlink="">
      <xdr:nvSpPr>
        <xdr:cNvPr id="462" name="【港湾・漁港】&#10;一人当たり有形固定資産（償却資産）額最小値テキスト">
          <a:extLst>
            <a:ext uri="{FF2B5EF4-FFF2-40B4-BE49-F238E27FC236}">
              <a16:creationId xmlns:a16="http://schemas.microsoft.com/office/drawing/2014/main" id="{00000000-0008-0000-0F00-0000CE010000}"/>
            </a:ext>
          </a:extLst>
        </xdr:cNvPr>
        <xdr:cNvSpPr txBox="1"/>
      </xdr:nvSpPr>
      <xdr:spPr>
        <a:xfrm>
          <a:off x="10515600" y="18727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35560</xdr:rowOff>
    </xdr:from>
    <xdr:to>
      <xdr:col>55</xdr:col>
      <xdr:colOff>88900</xdr:colOff>
      <xdr:row>109</xdr:row>
      <xdr:rowOff>35560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88900</xdr:rowOff>
    </xdr:from>
    <xdr:ext cx="598805" cy="255270"/>
    <xdr:sp macro="" textlink="">
      <xdr:nvSpPr>
        <xdr:cNvPr id="464" name="【港湾・漁港】&#10;一人当たり有形固定資産（償却資産）額最大値テキスト">
          <a:extLst>
            <a:ext uri="{FF2B5EF4-FFF2-40B4-BE49-F238E27FC236}">
              <a16:creationId xmlns:a16="http://schemas.microsoft.com/office/drawing/2014/main" id="{00000000-0008-0000-0F00-0000D0010000}"/>
            </a:ext>
          </a:extLst>
        </xdr:cNvPr>
        <xdr:cNvSpPr txBox="1"/>
      </xdr:nvSpPr>
      <xdr:spPr>
        <a:xfrm>
          <a:off x="10515600" y="170624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439,815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142240</xdr:rowOff>
    </xdr:from>
    <xdr:to>
      <xdr:col>55</xdr:col>
      <xdr:colOff>88900</xdr:colOff>
      <xdr:row>100</xdr:row>
      <xdr:rowOff>142240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28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153035</xdr:rowOff>
    </xdr:from>
    <xdr:ext cx="534670" cy="259080"/>
    <xdr:sp macro="" textlink="">
      <xdr:nvSpPr>
        <xdr:cNvPr id="466" name="【港湾・漁港】&#10;一人当たり有形固定資産（償却資産）額平均値テキスト">
          <a:extLst>
            <a:ext uri="{FF2B5EF4-FFF2-40B4-BE49-F238E27FC236}">
              <a16:creationId xmlns:a16="http://schemas.microsoft.com/office/drawing/2014/main" id="{00000000-0008-0000-0F00-0000D2010000}"/>
            </a:ext>
          </a:extLst>
        </xdr:cNvPr>
        <xdr:cNvSpPr txBox="1"/>
      </xdr:nvSpPr>
      <xdr:spPr>
        <a:xfrm>
          <a:off x="10515600" y="18326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130175</xdr:rowOff>
    </xdr:from>
    <xdr:to>
      <xdr:col>55</xdr:col>
      <xdr:colOff>50800</xdr:colOff>
      <xdr:row>108</xdr:row>
      <xdr:rowOff>60325</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114935</xdr:rowOff>
    </xdr:from>
    <xdr:to>
      <xdr:col>50</xdr:col>
      <xdr:colOff>165100</xdr:colOff>
      <xdr:row>108</xdr:row>
      <xdr:rowOff>45085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4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144145</xdr:rowOff>
    </xdr:from>
    <xdr:to>
      <xdr:col>46</xdr:col>
      <xdr:colOff>38100</xdr:colOff>
      <xdr:row>108</xdr:row>
      <xdr:rowOff>74930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150495</xdr:rowOff>
    </xdr:from>
    <xdr:to>
      <xdr:col>41</xdr:col>
      <xdr:colOff>101600</xdr:colOff>
      <xdr:row>108</xdr:row>
      <xdr:rowOff>80645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49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126365</xdr:rowOff>
    </xdr:from>
    <xdr:to>
      <xdr:col>36</xdr:col>
      <xdr:colOff>165100</xdr:colOff>
      <xdr:row>109</xdr:row>
      <xdr:rowOff>56515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6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155575</xdr:rowOff>
    </xdr:from>
    <xdr:to>
      <xdr:col>55</xdr:col>
      <xdr:colOff>50800</xdr:colOff>
      <xdr:row>109</xdr:row>
      <xdr:rowOff>86360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70485</xdr:rowOff>
    </xdr:from>
    <xdr:ext cx="313690" cy="259080"/>
    <xdr:sp macro="" textlink="">
      <xdr:nvSpPr>
        <xdr:cNvPr id="478" name="【港湾・漁港】&#10;一人当たり有形固定資産（償却資産）額該当値テキスト">
          <a:extLst>
            <a:ext uri="{FF2B5EF4-FFF2-40B4-BE49-F238E27FC236}">
              <a16:creationId xmlns:a16="http://schemas.microsoft.com/office/drawing/2014/main" id="{00000000-0008-0000-0F00-0000DE010000}"/>
            </a:ext>
          </a:extLst>
        </xdr:cNvPr>
        <xdr:cNvSpPr txBox="1"/>
      </xdr:nvSpPr>
      <xdr:spPr>
        <a:xfrm>
          <a:off x="10515600" y="185870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155575</xdr:rowOff>
    </xdr:from>
    <xdr:to>
      <xdr:col>50</xdr:col>
      <xdr:colOff>165100</xdr:colOff>
      <xdr:row>109</xdr:row>
      <xdr:rowOff>86360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34925</xdr:rowOff>
    </xdr:from>
    <xdr:to>
      <xdr:col>55</xdr:col>
      <xdr:colOff>0</xdr:colOff>
      <xdr:row>109</xdr:row>
      <xdr:rowOff>34925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872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155575</xdr:rowOff>
    </xdr:from>
    <xdr:to>
      <xdr:col>46</xdr:col>
      <xdr:colOff>38100</xdr:colOff>
      <xdr:row>109</xdr:row>
      <xdr:rowOff>86360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34925</xdr:rowOff>
    </xdr:from>
    <xdr:to>
      <xdr:col>50</xdr:col>
      <xdr:colOff>114300</xdr:colOff>
      <xdr:row>109</xdr:row>
      <xdr:rowOff>34925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155575</xdr:rowOff>
    </xdr:from>
    <xdr:to>
      <xdr:col>41</xdr:col>
      <xdr:colOff>101600</xdr:colOff>
      <xdr:row>109</xdr:row>
      <xdr:rowOff>86360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34925</xdr:rowOff>
    </xdr:from>
    <xdr:to>
      <xdr:col>45</xdr:col>
      <xdr:colOff>177800</xdr:colOff>
      <xdr:row>109</xdr:row>
      <xdr:rowOff>34925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155575</xdr:rowOff>
    </xdr:from>
    <xdr:to>
      <xdr:col>36</xdr:col>
      <xdr:colOff>165100</xdr:colOff>
      <xdr:row>109</xdr:row>
      <xdr:rowOff>86360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34925</xdr:rowOff>
    </xdr:from>
    <xdr:to>
      <xdr:col>41</xdr:col>
      <xdr:colOff>50800</xdr:colOff>
      <xdr:row>109</xdr:row>
      <xdr:rowOff>34925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106</xdr:row>
      <xdr:rowOff>61595</xdr:rowOff>
    </xdr:from>
    <xdr:ext cx="534670" cy="259080"/>
    <xdr:sp macro="" textlink="">
      <xdr:nvSpPr>
        <xdr:cNvPr id="487" name="n_1aveValue【港湾・漁港】&#10;一人当たり有形固定資産（償却資産）額">
          <a:extLst>
            <a:ext uri="{FF2B5EF4-FFF2-40B4-BE49-F238E27FC236}">
              <a16:creationId xmlns:a16="http://schemas.microsoft.com/office/drawing/2014/main" id="{00000000-0008-0000-0F00-0000E7010000}"/>
            </a:ext>
          </a:extLst>
        </xdr:cNvPr>
        <xdr:cNvSpPr txBox="1"/>
      </xdr:nvSpPr>
      <xdr:spPr>
        <a:xfrm>
          <a:off x="9359265" y="1823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90805</xdr:rowOff>
    </xdr:from>
    <xdr:ext cx="530860" cy="258445"/>
    <xdr:sp macro="" textlink="">
      <xdr:nvSpPr>
        <xdr:cNvPr id="488" name="n_2aveValue【港湾・漁港】&#10;一人当たり有形固定資産（償却資産）額">
          <a:extLst>
            <a:ext uri="{FF2B5EF4-FFF2-40B4-BE49-F238E27FC236}">
              <a16:creationId xmlns:a16="http://schemas.microsoft.com/office/drawing/2014/main" id="{00000000-0008-0000-0F00-0000E8010000}"/>
            </a:ext>
          </a:extLst>
        </xdr:cNvPr>
        <xdr:cNvSpPr txBox="1"/>
      </xdr:nvSpPr>
      <xdr:spPr>
        <a:xfrm>
          <a:off x="8482965" y="182645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106</xdr:row>
      <xdr:rowOff>97790</xdr:rowOff>
    </xdr:from>
    <xdr:ext cx="530860" cy="255270"/>
    <xdr:sp macro="" textlink="">
      <xdr:nvSpPr>
        <xdr:cNvPr id="489" name="n_3aveValue【港湾・漁港】&#10;一人当たり有形固定資産（償却資産）額">
          <a:extLst>
            <a:ext uri="{FF2B5EF4-FFF2-40B4-BE49-F238E27FC236}">
              <a16:creationId xmlns:a16="http://schemas.microsoft.com/office/drawing/2014/main" id="{00000000-0008-0000-0F00-0000E9010000}"/>
            </a:ext>
          </a:extLst>
        </xdr:cNvPr>
        <xdr:cNvSpPr txBox="1"/>
      </xdr:nvSpPr>
      <xdr:spPr>
        <a:xfrm>
          <a:off x="7593965" y="182714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54,290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73025</xdr:rowOff>
    </xdr:from>
    <xdr:ext cx="466090" cy="259080"/>
    <xdr:sp macro="" textlink="">
      <xdr:nvSpPr>
        <xdr:cNvPr id="490" name="n_4aveValue【港湾・漁港】&#10;一人当たり有形固定資産（償却資産）額">
          <a:extLst>
            <a:ext uri="{FF2B5EF4-FFF2-40B4-BE49-F238E27FC236}">
              <a16:creationId xmlns:a16="http://schemas.microsoft.com/office/drawing/2014/main" id="{00000000-0008-0000-0F00-0000EA010000}"/>
            </a:ext>
          </a:extLst>
        </xdr:cNvPr>
        <xdr:cNvSpPr txBox="1"/>
      </xdr:nvSpPr>
      <xdr:spPr>
        <a:xfrm>
          <a:off x="6737350" y="18418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135255</xdr:colOff>
      <xdr:row>109</xdr:row>
      <xdr:rowOff>76835</xdr:rowOff>
    </xdr:from>
    <xdr:ext cx="309880" cy="255270"/>
    <xdr:sp macro="" textlink="">
      <xdr:nvSpPr>
        <xdr:cNvPr id="491" name="n_1mainValue【港湾・漁港】&#10;一人当たり有形固定資産（償却資産）額">
          <a:extLst>
            <a:ext uri="{FF2B5EF4-FFF2-40B4-BE49-F238E27FC236}">
              <a16:creationId xmlns:a16="http://schemas.microsoft.com/office/drawing/2014/main" id="{00000000-0008-0000-0F00-0000EB010000}"/>
            </a:ext>
          </a:extLst>
        </xdr:cNvPr>
        <xdr:cNvSpPr txBox="1"/>
      </xdr:nvSpPr>
      <xdr:spPr>
        <a:xfrm>
          <a:off x="9469755" y="18764885"/>
          <a:ext cx="3098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45</xdr:col>
      <xdr:colOff>20955</xdr:colOff>
      <xdr:row>109</xdr:row>
      <xdr:rowOff>76835</xdr:rowOff>
    </xdr:from>
    <xdr:ext cx="313690" cy="255270"/>
    <xdr:sp macro="" textlink="">
      <xdr:nvSpPr>
        <xdr:cNvPr id="492" name="n_2mainValue【港湾・漁港】&#10;一人当たり有形固定資産（償却資産）額">
          <a:extLst>
            <a:ext uri="{FF2B5EF4-FFF2-40B4-BE49-F238E27FC236}">
              <a16:creationId xmlns:a16="http://schemas.microsoft.com/office/drawing/2014/main" id="{00000000-0008-0000-0F00-0000EC010000}"/>
            </a:ext>
          </a:extLst>
        </xdr:cNvPr>
        <xdr:cNvSpPr txBox="1"/>
      </xdr:nvSpPr>
      <xdr:spPr>
        <a:xfrm>
          <a:off x="8593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84455</xdr:colOff>
      <xdr:row>109</xdr:row>
      <xdr:rowOff>76835</xdr:rowOff>
    </xdr:from>
    <xdr:ext cx="313690" cy="255270"/>
    <xdr:sp macro="" textlink="">
      <xdr:nvSpPr>
        <xdr:cNvPr id="493" name="n_3mainValue【港湾・漁港】&#10;一人当たり有形固定資産（償却資産）額">
          <a:extLst>
            <a:ext uri="{FF2B5EF4-FFF2-40B4-BE49-F238E27FC236}">
              <a16:creationId xmlns:a16="http://schemas.microsoft.com/office/drawing/2014/main" id="{00000000-0008-0000-0F00-0000ED010000}"/>
            </a:ext>
          </a:extLst>
        </xdr:cNvPr>
        <xdr:cNvSpPr txBox="1"/>
      </xdr:nvSpPr>
      <xdr:spPr>
        <a:xfrm>
          <a:off x="7704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147955</xdr:colOff>
      <xdr:row>109</xdr:row>
      <xdr:rowOff>76835</xdr:rowOff>
    </xdr:from>
    <xdr:ext cx="313690" cy="255270"/>
    <xdr:sp macro="" textlink="">
      <xdr:nvSpPr>
        <xdr:cNvPr id="494" name="n_4mainValue【港湾・漁港】&#10;一人当たり有形固定資産（償却資産）額">
          <a:extLst>
            <a:ext uri="{FF2B5EF4-FFF2-40B4-BE49-F238E27FC236}">
              <a16:creationId xmlns:a16="http://schemas.microsoft.com/office/drawing/2014/main" id="{00000000-0008-0000-0F00-0000EE010000}"/>
            </a:ext>
          </a:extLst>
        </xdr:cNvPr>
        <xdr:cNvSpPr txBox="1"/>
      </xdr:nvSpPr>
      <xdr:spPr>
        <a:xfrm>
          <a:off x="6815455" y="1876488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3550" cy="259080"/>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270"/>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280" cy="259080"/>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6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66675</xdr:rowOff>
    </xdr:from>
    <xdr:to>
      <xdr:col>85</xdr:col>
      <xdr:colOff>126365</xdr:colOff>
      <xdr:row>40</xdr:row>
      <xdr:rowOff>152400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5" y="5895975"/>
          <a:ext cx="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156210</xdr:rowOff>
    </xdr:from>
    <xdr:ext cx="405130" cy="255270"/>
    <xdr:sp macro="" textlink="">
      <xdr:nvSpPr>
        <xdr:cNvPr id="520" name="【認定こども園・幼稚園・保育所】&#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0142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13335</xdr:rowOff>
    </xdr:from>
    <xdr:ext cx="405130" cy="259080"/>
    <xdr:sp macro="" textlink="">
      <xdr:nvSpPr>
        <xdr:cNvPr id="522" name="【認定こども園・幼稚園・保育所】&#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671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8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163830</xdr:rowOff>
    </xdr:from>
    <xdr:ext cx="405130" cy="259080"/>
    <xdr:sp macro="" textlink="">
      <xdr:nvSpPr>
        <xdr:cNvPr id="524" name="【認定こども園・幼稚園・保育所】&#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336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2540</xdr:rowOff>
    </xdr:from>
    <xdr:ext cx="405130" cy="259080"/>
    <xdr:sp macro="" textlink="">
      <xdr:nvSpPr>
        <xdr:cNvPr id="536" name="【認定こども園・幼稚園・保育所】&#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0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30480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1493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148590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096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168275</xdr:rowOff>
    </xdr:from>
    <xdr:to>
      <xdr:col>72</xdr:col>
      <xdr:colOff>38100</xdr:colOff>
      <xdr:row>35</xdr:row>
      <xdr:rowOff>98425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47625</xdr:rowOff>
    </xdr:from>
    <xdr:to>
      <xdr:col>76</xdr:col>
      <xdr:colOff>114300</xdr:colOff>
      <xdr:row>35</xdr:row>
      <xdr:rowOff>95250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048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47625</xdr:rowOff>
    </xdr:from>
    <xdr:to>
      <xdr:col>71</xdr:col>
      <xdr:colOff>177800</xdr:colOff>
      <xdr:row>36</xdr:row>
      <xdr:rowOff>89535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2814300" y="604837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127635</xdr:rowOff>
    </xdr:from>
    <xdr:ext cx="405130" cy="259080"/>
    <xdr:sp macro="" textlink="">
      <xdr:nvSpPr>
        <xdr:cNvPr id="545" name="n_1aveValue【認定こども園・幼稚園・保育所】&#10;有形固定資産減価償却率">
          <a:extLst>
            <a:ext uri="{FF2B5EF4-FFF2-40B4-BE49-F238E27FC236}">
              <a16:creationId xmlns:a16="http://schemas.microsoft.com/office/drawing/2014/main" id="{00000000-0008-0000-0F00-000021020000}"/>
            </a:ext>
          </a:extLst>
        </xdr:cNvPr>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125730</xdr:rowOff>
    </xdr:from>
    <xdr:ext cx="401320" cy="259080"/>
    <xdr:sp macro="" textlink="">
      <xdr:nvSpPr>
        <xdr:cNvPr id="546" name="n_2aveValue【認定こども園・幼稚園・保育所】&#10;有形固定資産減価償却率">
          <a:extLst>
            <a:ext uri="{FF2B5EF4-FFF2-40B4-BE49-F238E27FC236}">
              <a16:creationId xmlns:a16="http://schemas.microsoft.com/office/drawing/2014/main" id="{00000000-0008-0000-0F00-000022020000}"/>
            </a:ext>
          </a:extLst>
        </xdr:cNvPr>
        <xdr:cNvSpPr txBox="1"/>
      </xdr:nvSpPr>
      <xdr:spPr>
        <a:xfrm>
          <a:off x="14389735" y="64693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163830</xdr:rowOff>
    </xdr:from>
    <xdr:ext cx="401320" cy="259080"/>
    <xdr:sp macro="" textlink="">
      <xdr:nvSpPr>
        <xdr:cNvPr id="547" name="n_3aveValue【認定こども園・幼稚園・保育所】&#10;有形固定資産減価償却率">
          <a:extLst>
            <a:ext uri="{FF2B5EF4-FFF2-40B4-BE49-F238E27FC236}">
              <a16:creationId xmlns:a16="http://schemas.microsoft.com/office/drawing/2014/main" id="{00000000-0008-0000-0F00-000023020000}"/>
            </a:ext>
          </a:extLst>
        </xdr:cNvPr>
        <xdr:cNvSpPr txBox="1"/>
      </xdr:nvSpPr>
      <xdr:spPr>
        <a:xfrm>
          <a:off x="13500735" y="6507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43815</xdr:rowOff>
    </xdr:from>
    <xdr:ext cx="401320" cy="255270"/>
    <xdr:sp macro="" textlink="">
      <xdr:nvSpPr>
        <xdr:cNvPr id="548" name="n_4aveValue【認定こども園・幼稚園・保育所】&#10;有形固定資産減価償却率">
          <a:extLst>
            <a:ext uri="{FF2B5EF4-FFF2-40B4-BE49-F238E27FC236}">
              <a16:creationId xmlns:a16="http://schemas.microsoft.com/office/drawing/2014/main" id="{00000000-0008-0000-0F00-000024020000}"/>
            </a:ext>
          </a:extLst>
        </xdr:cNvPr>
        <xdr:cNvSpPr txBox="1"/>
      </xdr:nvSpPr>
      <xdr:spPr>
        <a:xfrm>
          <a:off x="12611735" y="65589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44450</xdr:rowOff>
    </xdr:from>
    <xdr:ext cx="405130" cy="259080"/>
    <xdr:sp macro="" textlink="">
      <xdr:nvSpPr>
        <xdr:cNvPr id="549" name="n_1mainValue【認定こども園・幼稚園・保育所】&#10;有形固定資産減価償却率">
          <a:extLst>
            <a:ext uri="{FF2B5EF4-FFF2-40B4-BE49-F238E27FC236}">
              <a16:creationId xmlns:a16="http://schemas.microsoft.com/office/drawing/2014/main" id="{00000000-0008-0000-0F00-000025020000}"/>
            </a:ext>
          </a:extLst>
        </xdr:cNvPr>
        <xdr:cNvSpPr txBox="1"/>
      </xdr:nvSpPr>
      <xdr:spPr>
        <a:xfrm>
          <a:off x="15266035" y="58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162560</xdr:rowOff>
    </xdr:from>
    <xdr:ext cx="401320" cy="259080"/>
    <xdr:sp macro="" textlink="">
      <xdr:nvSpPr>
        <xdr:cNvPr id="550" name="n_2mainValue【認定こども園・幼稚園・保育所】&#10;有形固定資産減価償却率">
          <a:extLst>
            <a:ext uri="{FF2B5EF4-FFF2-40B4-BE49-F238E27FC236}">
              <a16:creationId xmlns:a16="http://schemas.microsoft.com/office/drawing/2014/main" id="{00000000-0008-0000-0F00-000026020000}"/>
            </a:ext>
          </a:extLst>
        </xdr:cNvPr>
        <xdr:cNvSpPr txBox="1"/>
      </xdr:nvSpPr>
      <xdr:spPr>
        <a:xfrm>
          <a:off x="14389735" y="5820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114935</xdr:rowOff>
    </xdr:from>
    <xdr:ext cx="401320" cy="259080"/>
    <xdr:sp macro="" textlink="">
      <xdr:nvSpPr>
        <xdr:cNvPr id="551" name="n_3mainValue【認定こども園・幼稚園・保育所】&#10;有形固定資産減価償却率">
          <a:extLst>
            <a:ext uri="{FF2B5EF4-FFF2-40B4-BE49-F238E27FC236}">
              <a16:creationId xmlns:a16="http://schemas.microsoft.com/office/drawing/2014/main" id="{00000000-0008-0000-0F00-000027020000}"/>
            </a:ext>
          </a:extLst>
        </xdr:cNvPr>
        <xdr:cNvSpPr txBox="1"/>
      </xdr:nvSpPr>
      <xdr:spPr>
        <a:xfrm>
          <a:off x="13500735" y="5772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156845</xdr:rowOff>
    </xdr:from>
    <xdr:ext cx="401320" cy="255270"/>
    <xdr:sp macro="" textlink="">
      <xdr:nvSpPr>
        <xdr:cNvPr id="552" name="n_4mainValue【認定こども園・幼稚園・保育所】&#10;有形固定資産減価償却率">
          <a:extLst>
            <a:ext uri="{FF2B5EF4-FFF2-40B4-BE49-F238E27FC236}">
              <a16:creationId xmlns:a16="http://schemas.microsoft.com/office/drawing/2014/main" id="{00000000-0008-0000-0F00-000028020000}"/>
            </a:ext>
          </a:extLst>
        </xdr:cNvPr>
        <xdr:cNvSpPr txBox="1"/>
      </xdr:nvSpPr>
      <xdr:spPr>
        <a:xfrm>
          <a:off x="12611735" y="59861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3550" cy="259080"/>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3550" cy="255270"/>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3550" cy="259080"/>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3550" cy="259080"/>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3550" cy="255270"/>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41</xdr:row>
      <xdr:rowOff>163830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5" y="576834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167640</xdr:rowOff>
    </xdr:from>
    <xdr:ext cx="469900" cy="255270"/>
    <xdr:sp macro="" textlink="">
      <xdr:nvSpPr>
        <xdr:cNvPr id="577" name="【認定こども園・幼稚園・保育所】&#10;一人当たり面積最小値テキスト">
          <a:extLst>
            <a:ext uri="{FF2B5EF4-FFF2-40B4-BE49-F238E27FC236}">
              <a16:creationId xmlns:a16="http://schemas.microsoft.com/office/drawing/2014/main" id="{00000000-0008-0000-0F00-000041020000}"/>
            </a:ext>
          </a:extLst>
        </xdr:cNvPr>
        <xdr:cNvSpPr txBox="1"/>
      </xdr:nvSpPr>
      <xdr:spPr>
        <a:xfrm>
          <a:off x="22199600" y="71970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9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579" name="【認定こども園・幼稚園・保育所】&#10;一人当たり面積最大値テキスト">
          <a:extLst>
            <a:ext uri="{FF2B5EF4-FFF2-40B4-BE49-F238E27FC236}">
              <a16:creationId xmlns:a16="http://schemas.microsoft.com/office/drawing/2014/main" id="{00000000-0008-0000-0F00-000043020000}"/>
            </a:ext>
          </a:extLst>
        </xdr:cNvPr>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6350</xdr:rowOff>
    </xdr:from>
    <xdr:ext cx="469900" cy="255270"/>
    <xdr:sp macro="" textlink="">
      <xdr:nvSpPr>
        <xdr:cNvPr id="581" name="【認定こども園・幼稚園・保育所】&#10;一人当たり面積平均値テキスト">
          <a:extLst>
            <a:ext uri="{FF2B5EF4-FFF2-40B4-BE49-F238E27FC236}">
              <a16:creationId xmlns:a16="http://schemas.microsoft.com/office/drawing/2014/main" id="{00000000-0008-0000-0F00-000045020000}"/>
            </a:ext>
          </a:extLst>
        </xdr:cNvPr>
        <xdr:cNvSpPr txBox="1"/>
      </xdr:nvSpPr>
      <xdr:spPr>
        <a:xfrm>
          <a:off x="22199600" y="652145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161290</xdr:rowOff>
    </xdr:from>
    <xdr:ext cx="469900" cy="259080"/>
    <xdr:sp macro="" textlink="">
      <xdr:nvSpPr>
        <xdr:cNvPr id="593" name="【認定こども園・幼稚園・保育所】&#10;一人当たり面積該当値テキスト">
          <a:extLst>
            <a:ext uri="{FF2B5EF4-FFF2-40B4-BE49-F238E27FC236}">
              <a16:creationId xmlns:a16="http://schemas.microsoft.com/office/drawing/2014/main" id="{00000000-0008-0000-0F00-000051020000}"/>
            </a:ext>
          </a:extLst>
        </xdr:cNvPr>
        <xdr:cNvSpPr txBox="1"/>
      </xdr:nvSpPr>
      <xdr:spPr>
        <a:xfrm>
          <a:off x="22199600" y="701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1551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82550</xdr:rowOff>
    </xdr:from>
    <xdr:to>
      <xdr:col>107</xdr:col>
      <xdr:colOff>101600</xdr:colOff>
      <xdr:row>42</xdr:row>
      <xdr:rowOff>12700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133350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133350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7147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82550</xdr:rowOff>
    </xdr:from>
    <xdr:to>
      <xdr:col>98</xdr:col>
      <xdr:colOff>38100</xdr:colOff>
      <xdr:row>42</xdr:row>
      <xdr:rowOff>12700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133350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147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101600</xdr:rowOff>
    </xdr:from>
    <xdr:ext cx="469900" cy="259080"/>
    <xdr:sp macro="" textlink="">
      <xdr:nvSpPr>
        <xdr:cNvPr id="602" name="n_1aveValue【認定こども園・幼稚園・保育所】&#10;一人当たり面積">
          <a:extLst>
            <a:ext uri="{FF2B5EF4-FFF2-40B4-BE49-F238E27FC236}">
              <a16:creationId xmlns:a16="http://schemas.microsoft.com/office/drawing/2014/main" id="{00000000-0008-0000-0F00-00005A020000}"/>
            </a:ext>
          </a:extLst>
        </xdr:cNvPr>
        <xdr:cNvSpPr txBox="1"/>
      </xdr:nvSpPr>
      <xdr:spPr>
        <a:xfrm>
          <a:off x="21075650" y="644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40640</xdr:rowOff>
    </xdr:from>
    <xdr:ext cx="466090" cy="255270"/>
    <xdr:sp macro="" textlink="">
      <xdr:nvSpPr>
        <xdr:cNvPr id="603" name="n_2aveValue【認定こども園・幼稚園・保育所】&#10;一人当たり面積">
          <a:extLst>
            <a:ext uri="{FF2B5EF4-FFF2-40B4-BE49-F238E27FC236}">
              <a16:creationId xmlns:a16="http://schemas.microsoft.com/office/drawing/2014/main" id="{00000000-0008-0000-0F00-00005B020000}"/>
            </a:ext>
          </a:extLst>
        </xdr:cNvPr>
        <xdr:cNvSpPr txBox="1"/>
      </xdr:nvSpPr>
      <xdr:spPr>
        <a:xfrm>
          <a:off x="20199350" y="63842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139700</xdr:rowOff>
    </xdr:from>
    <xdr:ext cx="466090" cy="259080"/>
    <xdr:sp macro="" textlink="">
      <xdr:nvSpPr>
        <xdr:cNvPr id="604" name="n_3aveValue【認定こども園・幼稚園・保育所】&#10;一人当たり面積">
          <a:extLst>
            <a:ext uri="{FF2B5EF4-FFF2-40B4-BE49-F238E27FC236}">
              <a16:creationId xmlns:a16="http://schemas.microsoft.com/office/drawing/2014/main" id="{00000000-0008-0000-0F00-00005C020000}"/>
            </a:ext>
          </a:extLst>
        </xdr:cNvPr>
        <xdr:cNvSpPr txBox="1"/>
      </xdr:nvSpPr>
      <xdr:spPr>
        <a:xfrm>
          <a:off x="19310350" y="6483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154940</xdr:rowOff>
    </xdr:from>
    <xdr:ext cx="466090" cy="255270"/>
    <xdr:sp macro="" textlink="">
      <xdr:nvSpPr>
        <xdr:cNvPr id="605" name="n_4aveValue【認定こども園・幼稚園・保育所】&#10;一人当たり面積">
          <a:extLst>
            <a:ext uri="{FF2B5EF4-FFF2-40B4-BE49-F238E27FC236}">
              <a16:creationId xmlns:a16="http://schemas.microsoft.com/office/drawing/2014/main" id="{00000000-0008-0000-0F00-00005D020000}"/>
            </a:ext>
          </a:extLst>
        </xdr:cNvPr>
        <xdr:cNvSpPr txBox="1"/>
      </xdr:nvSpPr>
      <xdr:spPr>
        <a:xfrm>
          <a:off x="18421350" y="64985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3810</xdr:rowOff>
    </xdr:from>
    <xdr:ext cx="469900" cy="259080"/>
    <xdr:sp macro="" textlink="">
      <xdr:nvSpPr>
        <xdr:cNvPr id="606" name="n_1mainValue【認定こども園・幼稚園・保育所】&#10;一人当たり面積">
          <a:extLst>
            <a:ext uri="{FF2B5EF4-FFF2-40B4-BE49-F238E27FC236}">
              <a16:creationId xmlns:a16="http://schemas.microsoft.com/office/drawing/2014/main" id="{00000000-0008-0000-0F00-00005E020000}"/>
            </a:ext>
          </a:extLst>
        </xdr:cNvPr>
        <xdr:cNvSpPr txBox="1"/>
      </xdr:nvSpPr>
      <xdr:spPr>
        <a:xfrm>
          <a:off x="2107565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3810</xdr:rowOff>
    </xdr:from>
    <xdr:ext cx="466090" cy="259080"/>
    <xdr:sp macro="" textlink="">
      <xdr:nvSpPr>
        <xdr:cNvPr id="607" name="n_2mainValue【認定こども園・幼稚園・保育所】&#10;一人当たり面積">
          <a:extLst>
            <a:ext uri="{FF2B5EF4-FFF2-40B4-BE49-F238E27FC236}">
              <a16:creationId xmlns:a16="http://schemas.microsoft.com/office/drawing/2014/main" id="{00000000-0008-0000-0F00-00005F020000}"/>
            </a:ext>
          </a:extLst>
        </xdr:cNvPr>
        <xdr:cNvSpPr txBox="1"/>
      </xdr:nvSpPr>
      <xdr:spPr>
        <a:xfrm>
          <a:off x="20199350" y="720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160020</xdr:rowOff>
    </xdr:from>
    <xdr:ext cx="466090" cy="259080"/>
    <xdr:sp macro="" textlink="">
      <xdr:nvSpPr>
        <xdr:cNvPr id="608" name="n_3mainValue【認定こども園・幼稚園・保育所】&#10;一人当たり面積">
          <a:extLst>
            <a:ext uri="{FF2B5EF4-FFF2-40B4-BE49-F238E27FC236}">
              <a16:creationId xmlns:a16="http://schemas.microsoft.com/office/drawing/2014/main" id="{00000000-0008-0000-0F00-000060020000}"/>
            </a:ext>
          </a:extLst>
        </xdr:cNvPr>
        <xdr:cNvSpPr txBox="1"/>
      </xdr:nvSpPr>
      <xdr:spPr>
        <a:xfrm>
          <a:off x="19310350" y="7189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42</xdr:row>
      <xdr:rowOff>3810</xdr:rowOff>
    </xdr:from>
    <xdr:ext cx="466090" cy="259080"/>
    <xdr:sp macro="" textlink="">
      <xdr:nvSpPr>
        <xdr:cNvPr id="609" name="n_4mainValue【認定こども園・幼稚園・保育所】&#10;一人当たり面積">
          <a:extLst>
            <a:ext uri="{FF2B5EF4-FFF2-40B4-BE49-F238E27FC236}">
              <a16:creationId xmlns:a16="http://schemas.microsoft.com/office/drawing/2014/main" id="{00000000-0008-0000-0F00-000061020000}"/>
            </a:ext>
          </a:extLst>
        </xdr:cNvPr>
        <xdr:cNvSpPr txBox="1"/>
      </xdr:nvSpPr>
      <xdr:spPr>
        <a:xfrm>
          <a:off x="18421350" y="720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5270"/>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270"/>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00000000-0008-0000-0F00-000079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72390</xdr:rowOff>
    </xdr:from>
    <xdr:to>
      <xdr:col>85</xdr:col>
      <xdr:colOff>126365</xdr:colOff>
      <xdr:row>64</xdr:row>
      <xdr:rowOff>38100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5" y="95021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41910</xdr:rowOff>
    </xdr:from>
    <xdr:ext cx="405130" cy="255270"/>
    <xdr:sp macro="" textlink="">
      <xdr:nvSpPr>
        <xdr:cNvPr id="635" name="【学校施設】&#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10147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19050</xdr:rowOff>
    </xdr:from>
    <xdr:ext cx="405130" cy="255270"/>
    <xdr:sp macro="" textlink="">
      <xdr:nvSpPr>
        <xdr:cNvPr id="637" name="【学校施設】&#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92773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132080</xdr:rowOff>
    </xdr:from>
    <xdr:ext cx="405130" cy="255270"/>
    <xdr:sp macro="" textlink="">
      <xdr:nvSpPr>
        <xdr:cNvPr id="639" name="【学校施設】&#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102476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63</xdr:row>
      <xdr:rowOff>33020</xdr:rowOff>
    </xdr:from>
    <xdr:to>
      <xdr:col>85</xdr:col>
      <xdr:colOff>177800</xdr:colOff>
      <xdr:row>63</xdr:row>
      <xdr:rowOff>134620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119380</xdr:rowOff>
    </xdr:from>
    <xdr:ext cx="405130" cy="259080"/>
    <xdr:sp macro="" textlink="">
      <xdr:nvSpPr>
        <xdr:cNvPr id="651" name="【学校施設】&#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074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48260</xdr:rowOff>
    </xdr:from>
    <xdr:to>
      <xdr:col>81</xdr:col>
      <xdr:colOff>101600</xdr:colOff>
      <xdr:row>63</xdr:row>
      <xdr:rowOff>149860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83820</xdr:rowOff>
    </xdr:from>
    <xdr:to>
      <xdr:col>85</xdr:col>
      <xdr:colOff>127000</xdr:colOff>
      <xdr:row>63</xdr:row>
      <xdr:rowOff>99060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5481300" y="10885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99060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592300" y="108813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13970</xdr:rowOff>
    </xdr:from>
    <xdr:to>
      <xdr:col>72</xdr:col>
      <xdr:colOff>38100</xdr:colOff>
      <xdr:row>63</xdr:row>
      <xdr:rowOff>115570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365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64770</xdr:rowOff>
    </xdr:from>
    <xdr:to>
      <xdr:col>76</xdr:col>
      <xdr:colOff>114300</xdr:colOff>
      <xdr:row>63</xdr:row>
      <xdr:rowOff>80010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3703300" y="10866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135890</xdr:rowOff>
    </xdr:from>
    <xdr:to>
      <xdr:col>67</xdr:col>
      <xdr:colOff>101600</xdr:colOff>
      <xdr:row>63</xdr:row>
      <xdr:rowOff>66040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276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15240</xdr:rowOff>
    </xdr:from>
    <xdr:to>
      <xdr:col>71</xdr:col>
      <xdr:colOff>177800</xdr:colOff>
      <xdr:row>63</xdr:row>
      <xdr:rowOff>64770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814300" y="108165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67310</xdr:rowOff>
    </xdr:from>
    <xdr:ext cx="405130" cy="259080"/>
    <xdr:sp macro="" textlink="">
      <xdr:nvSpPr>
        <xdr:cNvPr id="660" name="n_1aveValue【学校施設】&#10;有形固定資産減価償却率">
          <a:extLst>
            <a:ext uri="{FF2B5EF4-FFF2-40B4-BE49-F238E27FC236}">
              <a16:creationId xmlns:a16="http://schemas.microsoft.com/office/drawing/2014/main" id="{00000000-0008-0000-0F00-000094020000}"/>
            </a:ext>
          </a:extLst>
        </xdr:cNvPr>
        <xdr:cNvSpPr txBox="1"/>
      </xdr:nvSpPr>
      <xdr:spPr>
        <a:xfrm>
          <a:off x="15266035" y="1018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48260</xdr:rowOff>
    </xdr:from>
    <xdr:ext cx="401320" cy="259080"/>
    <xdr:sp macro="" textlink="">
      <xdr:nvSpPr>
        <xdr:cNvPr id="661" name="n_2aveValue【学校施設】&#10;有形固定資産減価償却率">
          <a:extLst>
            <a:ext uri="{FF2B5EF4-FFF2-40B4-BE49-F238E27FC236}">
              <a16:creationId xmlns:a16="http://schemas.microsoft.com/office/drawing/2014/main" id="{00000000-0008-0000-0F00-000095020000}"/>
            </a:ext>
          </a:extLst>
        </xdr:cNvPr>
        <xdr:cNvSpPr txBox="1"/>
      </xdr:nvSpPr>
      <xdr:spPr>
        <a:xfrm>
          <a:off x="14389735" y="101638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52070</xdr:rowOff>
    </xdr:from>
    <xdr:ext cx="401320" cy="255270"/>
    <xdr:sp macro="" textlink="">
      <xdr:nvSpPr>
        <xdr:cNvPr id="662" name="n_3aveValue【学校施設】&#10;有形固定資産減価償却率">
          <a:extLst>
            <a:ext uri="{FF2B5EF4-FFF2-40B4-BE49-F238E27FC236}">
              <a16:creationId xmlns:a16="http://schemas.microsoft.com/office/drawing/2014/main" id="{00000000-0008-0000-0F00-000096020000}"/>
            </a:ext>
          </a:extLst>
        </xdr:cNvPr>
        <xdr:cNvSpPr txBox="1"/>
      </xdr:nvSpPr>
      <xdr:spPr>
        <a:xfrm>
          <a:off x="13500735" y="10167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78740</xdr:rowOff>
    </xdr:from>
    <xdr:ext cx="401320" cy="259080"/>
    <xdr:sp macro="" textlink="">
      <xdr:nvSpPr>
        <xdr:cNvPr id="663" name="n_4aveValue【学校施設】&#10;有形固定資産減価償却率">
          <a:extLst>
            <a:ext uri="{FF2B5EF4-FFF2-40B4-BE49-F238E27FC236}">
              <a16:creationId xmlns:a16="http://schemas.microsoft.com/office/drawing/2014/main" id="{00000000-0008-0000-0F00-000097020000}"/>
            </a:ext>
          </a:extLst>
        </xdr:cNvPr>
        <xdr:cNvSpPr txBox="1"/>
      </xdr:nvSpPr>
      <xdr:spPr>
        <a:xfrm>
          <a:off x="12611735" y="10194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140970</xdr:rowOff>
    </xdr:from>
    <xdr:ext cx="405130" cy="259080"/>
    <xdr:sp macro="" textlink="">
      <xdr:nvSpPr>
        <xdr:cNvPr id="664" name="n_1mainValue【学校施設】&#10;有形固定資産減価償却率">
          <a:extLst>
            <a:ext uri="{FF2B5EF4-FFF2-40B4-BE49-F238E27FC236}">
              <a16:creationId xmlns:a16="http://schemas.microsoft.com/office/drawing/2014/main" id="{00000000-0008-0000-0F00-000098020000}"/>
            </a:ext>
          </a:extLst>
        </xdr:cNvPr>
        <xdr:cNvSpPr txBox="1"/>
      </xdr:nvSpPr>
      <xdr:spPr>
        <a:xfrm>
          <a:off x="15266035" y="1094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121920</xdr:rowOff>
    </xdr:from>
    <xdr:ext cx="401320" cy="255270"/>
    <xdr:sp macro="" textlink="">
      <xdr:nvSpPr>
        <xdr:cNvPr id="665" name="n_2mainValue【学校施設】&#10;有形固定資産減価償却率">
          <a:extLst>
            <a:ext uri="{FF2B5EF4-FFF2-40B4-BE49-F238E27FC236}">
              <a16:creationId xmlns:a16="http://schemas.microsoft.com/office/drawing/2014/main" id="{00000000-0008-0000-0F00-000099020000}"/>
            </a:ext>
          </a:extLst>
        </xdr:cNvPr>
        <xdr:cNvSpPr txBox="1"/>
      </xdr:nvSpPr>
      <xdr:spPr>
        <a:xfrm>
          <a:off x="14389735" y="10923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106680</xdr:rowOff>
    </xdr:from>
    <xdr:ext cx="401320" cy="259080"/>
    <xdr:sp macro="" textlink="">
      <xdr:nvSpPr>
        <xdr:cNvPr id="666" name="n_3mainValue【学校施設】&#10;有形固定資産減価償却率">
          <a:extLst>
            <a:ext uri="{FF2B5EF4-FFF2-40B4-BE49-F238E27FC236}">
              <a16:creationId xmlns:a16="http://schemas.microsoft.com/office/drawing/2014/main" id="{00000000-0008-0000-0F00-00009A020000}"/>
            </a:ext>
          </a:extLst>
        </xdr:cNvPr>
        <xdr:cNvSpPr txBox="1"/>
      </xdr:nvSpPr>
      <xdr:spPr>
        <a:xfrm>
          <a:off x="13500735" y="10908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57150</xdr:rowOff>
    </xdr:from>
    <xdr:ext cx="401320" cy="259080"/>
    <xdr:sp macro="" textlink="">
      <xdr:nvSpPr>
        <xdr:cNvPr id="667" name="n_4mainValue【学校施設】&#10;有形固定資産減価償却率">
          <a:extLst>
            <a:ext uri="{FF2B5EF4-FFF2-40B4-BE49-F238E27FC236}">
              <a16:creationId xmlns:a16="http://schemas.microsoft.com/office/drawing/2014/main" id="{00000000-0008-0000-0F00-00009B020000}"/>
            </a:ext>
          </a:extLst>
        </xdr:cNvPr>
        <xdr:cNvSpPr txBox="1"/>
      </xdr:nvSpPr>
      <xdr:spPr>
        <a:xfrm>
          <a:off x="12611735" y="10858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3550" cy="25527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355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355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3550" cy="25527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3550"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3550" cy="255270"/>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3550" cy="25908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158115</xdr:rowOff>
    </xdr:from>
    <xdr:to>
      <xdr:col>116</xdr:col>
      <xdr:colOff>62865</xdr:colOff>
      <xdr:row>63</xdr:row>
      <xdr:rowOff>89535</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5" y="958786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93345</xdr:rowOff>
    </xdr:from>
    <xdr:ext cx="469900" cy="259080"/>
    <xdr:sp macro="" textlink="">
      <xdr:nvSpPr>
        <xdr:cNvPr id="695" name="【学校施設】&#10;一人当たり面積最小値テキスト">
          <a:extLst>
            <a:ext uri="{FF2B5EF4-FFF2-40B4-BE49-F238E27FC236}">
              <a16:creationId xmlns:a16="http://schemas.microsoft.com/office/drawing/2014/main" id="{00000000-0008-0000-0F00-0000B7020000}"/>
            </a:ext>
          </a:extLst>
        </xdr:cNvPr>
        <xdr:cNvSpPr txBox="1"/>
      </xdr:nvSpPr>
      <xdr:spPr>
        <a:xfrm>
          <a:off x="22199600" y="10894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89535</xdr:rowOff>
    </xdr:from>
    <xdr:to>
      <xdr:col>116</xdr:col>
      <xdr:colOff>152400</xdr:colOff>
      <xdr:row>63</xdr:row>
      <xdr:rowOff>89535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089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104775</xdr:rowOff>
    </xdr:from>
    <xdr:ext cx="469900" cy="259080"/>
    <xdr:sp macro="" textlink="">
      <xdr:nvSpPr>
        <xdr:cNvPr id="697" name="【学校施設】&#10;一人当たり面積最大値テキスト">
          <a:extLst>
            <a:ext uri="{FF2B5EF4-FFF2-40B4-BE49-F238E27FC236}">
              <a16:creationId xmlns:a16="http://schemas.microsoft.com/office/drawing/2014/main" id="{00000000-0008-0000-0F00-0000B9020000}"/>
            </a:ext>
          </a:extLst>
        </xdr:cNvPr>
        <xdr:cNvSpPr txBox="1"/>
      </xdr:nvSpPr>
      <xdr:spPr>
        <a:xfrm>
          <a:off x="22199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158115</xdr:rowOff>
    </xdr:from>
    <xdr:to>
      <xdr:col>116</xdr:col>
      <xdr:colOff>152400</xdr:colOff>
      <xdr:row>55</xdr:row>
      <xdr:rowOff>158115</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107315</xdr:rowOff>
    </xdr:from>
    <xdr:ext cx="469900" cy="259080"/>
    <xdr:sp macro="" textlink="">
      <xdr:nvSpPr>
        <xdr:cNvPr id="699" name="【学校施設】&#10;一人当たり面積平均値テキスト">
          <a:extLst>
            <a:ext uri="{FF2B5EF4-FFF2-40B4-BE49-F238E27FC236}">
              <a16:creationId xmlns:a16="http://schemas.microsoft.com/office/drawing/2014/main" id="{00000000-0008-0000-0F00-0000BB020000}"/>
            </a:ext>
          </a:extLst>
        </xdr:cNvPr>
        <xdr:cNvSpPr txBox="1"/>
      </xdr:nvSpPr>
      <xdr:spPr>
        <a:xfrm>
          <a:off x="22199600" y="10051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84455</xdr:rowOff>
    </xdr:from>
    <xdr:to>
      <xdr:col>116</xdr:col>
      <xdr:colOff>114300</xdr:colOff>
      <xdr:row>60</xdr:row>
      <xdr:rowOff>14605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102870</xdr:rowOff>
    </xdr:from>
    <xdr:to>
      <xdr:col>112</xdr:col>
      <xdr:colOff>38100</xdr:colOff>
      <xdr:row>60</xdr:row>
      <xdr:rowOff>33020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164465</xdr:rowOff>
    </xdr:from>
    <xdr:to>
      <xdr:col>107</xdr:col>
      <xdr:colOff>101600</xdr:colOff>
      <xdr:row>59</xdr:row>
      <xdr:rowOff>94615</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55245</xdr:rowOff>
    </xdr:from>
    <xdr:to>
      <xdr:col>102</xdr:col>
      <xdr:colOff>165100</xdr:colOff>
      <xdr:row>59</xdr:row>
      <xdr:rowOff>156845</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27305</xdr:rowOff>
    </xdr:from>
    <xdr:to>
      <xdr:col>98</xdr:col>
      <xdr:colOff>38100</xdr:colOff>
      <xdr:row>60</xdr:row>
      <xdr:rowOff>128905</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65405</xdr:rowOff>
    </xdr:from>
    <xdr:to>
      <xdr:col>116</xdr:col>
      <xdr:colOff>114300</xdr:colOff>
      <xdr:row>61</xdr:row>
      <xdr:rowOff>167005</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43815</xdr:rowOff>
    </xdr:from>
    <xdr:ext cx="469900" cy="255270"/>
    <xdr:sp macro="" textlink="">
      <xdr:nvSpPr>
        <xdr:cNvPr id="711" name="【学校施設】&#10;一人当たり面積該当値テキスト">
          <a:extLst>
            <a:ext uri="{FF2B5EF4-FFF2-40B4-BE49-F238E27FC236}">
              <a16:creationId xmlns:a16="http://schemas.microsoft.com/office/drawing/2014/main" id="{00000000-0008-0000-0F00-0000C7020000}"/>
            </a:ext>
          </a:extLst>
        </xdr:cNvPr>
        <xdr:cNvSpPr txBox="1"/>
      </xdr:nvSpPr>
      <xdr:spPr>
        <a:xfrm>
          <a:off x="22199600" y="105022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94615</xdr:rowOff>
    </xdr:from>
    <xdr:to>
      <xdr:col>112</xdr:col>
      <xdr:colOff>38100</xdr:colOff>
      <xdr:row>62</xdr:row>
      <xdr:rowOff>24765</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116205</xdr:rowOff>
    </xdr:from>
    <xdr:to>
      <xdr:col>116</xdr:col>
      <xdr:colOff>63500</xdr:colOff>
      <xdr:row>61</xdr:row>
      <xdr:rowOff>145415</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1323300" y="105746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99695</xdr:rowOff>
    </xdr:from>
    <xdr:to>
      <xdr:col>107</xdr:col>
      <xdr:colOff>101600</xdr:colOff>
      <xdr:row>62</xdr:row>
      <xdr:rowOff>29845</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145415</xdr:rowOff>
    </xdr:from>
    <xdr:to>
      <xdr:col>111</xdr:col>
      <xdr:colOff>177800</xdr:colOff>
      <xdr:row>61</xdr:row>
      <xdr:rowOff>150495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0434300" y="10603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125730</xdr:rowOff>
    </xdr:from>
    <xdr:to>
      <xdr:col>102</xdr:col>
      <xdr:colOff>165100</xdr:colOff>
      <xdr:row>61</xdr:row>
      <xdr:rowOff>55880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5080</xdr:rowOff>
    </xdr:from>
    <xdr:to>
      <xdr:col>107</xdr:col>
      <xdr:colOff>50800</xdr:colOff>
      <xdr:row>61</xdr:row>
      <xdr:rowOff>150495</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9545300" y="1046353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160020</xdr:rowOff>
    </xdr:from>
    <xdr:to>
      <xdr:col>98</xdr:col>
      <xdr:colOff>38100</xdr:colOff>
      <xdr:row>61</xdr:row>
      <xdr:rowOff>90170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5080</xdr:rowOff>
    </xdr:from>
    <xdr:to>
      <xdr:col>102</xdr:col>
      <xdr:colOff>114300</xdr:colOff>
      <xdr:row>61</xdr:row>
      <xdr:rowOff>39370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04635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49530</xdr:rowOff>
    </xdr:from>
    <xdr:ext cx="469900" cy="259080"/>
    <xdr:sp macro="" textlink="">
      <xdr:nvSpPr>
        <xdr:cNvPr id="720" name="n_1aveValue【学校施設】&#10;一人当たり面積">
          <a:extLst>
            <a:ext uri="{FF2B5EF4-FFF2-40B4-BE49-F238E27FC236}">
              <a16:creationId xmlns:a16="http://schemas.microsoft.com/office/drawing/2014/main" id="{00000000-0008-0000-0F00-0000D0020000}"/>
            </a:ext>
          </a:extLst>
        </xdr:cNvPr>
        <xdr:cNvSpPr txBox="1"/>
      </xdr:nvSpPr>
      <xdr:spPr>
        <a:xfrm>
          <a:off x="21075650" y="9993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57</xdr:row>
      <xdr:rowOff>111125</xdr:rowOff>
    </xdr:from>
    <xdr:ext cx="466090" cy="255270"/>
    <xdr:sp macro="" textlink="">
      <xdr:nvSpPr>
        <xdr:cNvPr id="721" name="n_2aveValue【学校施設】&#10;一人当たり面積">
          <a:extLst>
            <a:ext uri="{FF2B5EF4-FFF2-40B4-BE49-F238E27FC236}">
              <a16:creationId xmlns:a16="http://schemas.microsoft.com/office/drawing/2014/main" id="{00000000-0008-0000-0F00-0000D1020000}"/>
            </a:ext>
          </a:extLst>
        </xdr:cNvPr>
        <xdr:cNvSpPr txBox="1"/>
      </xdr:nvSpPr>
      <xdr:spPr>
        <a:xfrm>
          <a:off x="20199350" y="9883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1905</xdr:rowOff>
    </xdr:from>
    <xdr:ext cx="466090" cy="259080"/>
    <xdr:sp macro="" textlink="">
      <xdr:nvSpPr>
        <xdr:cNvPr id="722" name="n_3aveValue【学校施設】&#10;一人当たり面積">
          <a:extLst>
            <a:ext uri="{FF2B5EF4-FFF2-40B4-BE49-F238E27FC236}">
              <a16:creationId xmlns:a16="http://schemas.microsoft.com/office/drawing/2014/main" id="{00000000-0008-0000-0F00-0000D2020000}"/>
            </a:ext>
          </a:extLst>
        </xdr:cNvPr>
        <xdr:cNvSpPr txBox="1"/>
      </xdr:nvSpPr>
      <xdr:spPr>
        <a:xfrm>
          <a:off x="19310350" y="9946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145415</xdr:rowOff>
    </xdr:from>
    <xdr:ext cx="466090" cy="255270"/>
    <xdr:sp macro="" textlink="">
      <xdr:nvSpPr>
        <xdr:cNvPr id="723" name="n_4aveValue【学校施設】&#10;一人当たり面積">
          <a:extLst>
            <a:ext uri="{FF2B5EF4-FFF2-40B4-BE49-F238E27FC236}">
              <a16:creationId xmlns:a16="http://schemas.microsoft.com/office/drawing/2014/main" id="{00000000-0008-0000-0F00-0000D3020000}"/>
            </a:ext>
          </a:extLst>
        </xdr:cNvPr>
        <xdr:cNvSpPr txBox="1"/>
      </xdr:nvSpPr>
      <xdr:spPr>
        <a:xfrm>
          <a:off x="18421350" y="100895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15875</xdr:rowOff>
    </xdr:from>
    <xdr:ext cx="469900" cy="259080"/>
    <xdr:sp macro="" textlink="">
      <xdr:nvSpPr>
        <xdr:cNvPr id="724" name="n_1mainValue【学校施設】&#10;一人当たり面積">
          <a:extLst>
            <a:ext uri="{FF2B5EF4-FFF2-40B4-BE49-F238E27FC236}">
              <a16:creationId xmlns:a16="http://schemas.microsoft.com/office/drawing/2014/main" id="{00000000-0008-0000-0F00-0000D4020000}"/>
            </a:ext>
          </a:extLst>
        </xdr:cNvPr>
        <xdr:cNvSpPr txBox="1"/>
      </xdr:nvSpPr>
      <xdr:spPr>
        <a:xfrm>
          <a:off x="21075650" y="10645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20955</xdr:rowOff>
    </xdr:from>
    <xdr:ext cx="466090" cy="255270"/>
    <xdr:sp macro="" textlink="">
      <xdr:nvSpPr>
        <xdr:cNvPr id="725" name="n_2mainValue【学校施設】&#10;一人当たり面積">
          <a:extLst>
            <a:ext uri="{FF2B5EF4-FFF2-40B4-BE49-F238E27FC236}">
              <a16:creationId xmlns:a16="http://schemas.microsoft.com/office/drawing/2014/main" id="{00000000-0008-0000-0F00-0000D5020000}"/>
            </a:ext>
          </a:extLst>
        </xdr:cNvPr>
        <xdr:cNvSpPr txBox="1"/>
      </xdr:nvSpPr>
      <xdr:spPr>
        <a:xfrm>
          <a:off x="20199350" y="106508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46990</xdr:rowOff>
    </xdr:from>
    <xdr:ext cx="466090" cy="259080"/>
    <xdr:sp macro="" textlink="">
      <xdr:nvSpPr>
        <xdr:cNvPr id="726" name="n_3mainValue【学校施設】&#10;一人当たり面積">
          <a:extLst>
            <a:ext uri="{FF2B5EF4-FFF2-40B4-BE49-F238E27FC236}">
              <a16:creationId xmlns:a16="http://schemas.microsoft.com/office/drawing/2014/main" id="{00000000-0008-0000-0F00-0000D6020000}"/>
            </a:ext>
          </a:extLst>
        </xdr:cNvPr>
        <xdr:cNvSpPr txBox="1"/>
      </xdr:nvSpPr>
      <xdr:spPr>
        <a:xfrm>
          <a:off x="19310350" y="10505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81280</xdr:rowOff>
    </xdr:from>
    <xdr:ext cx="466090" cy="259080"/>
    <xdr:sp macro="" textlink="">
      <xdr:nvSpPr>
        <xdr:cNvPr id="727" name="n_4mainValue【学校施設】&#10;一人当たり面積">
          <a:extLst>
            <a:ext uri="{FF2B5EF4-FFF2-40B4-BE49-F238E27FC236}">
              <a16:creationId xmlns:a16="http://schemas.microsoft.com/office/drawing/2014/main" id="{00000000-0008-0000-0F00-0000D7020000}"/>
            </a:ext>
          </a:extLst>
        </xdr:cNvPr>
        <xdr:cNvSpPr txBox="1"/>
      </xdr:nvSpPr>
      <xdr:spPr>
        <a:xfrm>
          <a:off x="18421350" y="10539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3550" cy="25527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28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158115</xdr:rowOff>
    </xdr:from>
    <xdr:to>
      <xdr:col>85</xdr:col>
      <xdr:colOff>126365</xdr:colOff>
      <xdr:row>86</xdr:row>
      <xdr:rowOff>59055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5" y="133597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63500</xdr:rowOff>
    </xdr:from>
    <xdr:ext cx="405130" cy="255270"/>
    <xdr:sp macro="" textlink="">
      <xdr:nvSpPr>
        <xdr:cNvPr id="753" name="【児童館】&#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8082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80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104775</xdr:rowOff>
    </xdr:from>
    <xdr:ext cx="405130" cy="259080"/>
    <xdr:sp macro="" textlink="">
      <xdr:nvSpPr>
        <xdr:cNvPr id="755" name="【児童館】&#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134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158115</xdr:rowOff>
    </xdr:from>
    <xdr:to>
      <xdr:col>86</xdr:col>
      <xdr:colOff>25400</xdr:colOff>
      <xdr:row>77</xdr:row>
      <xdr:rowOff>158115</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123825</xdr:rowOff>
    </xdr:from>
    <xdr:ext cx="405130" cy="255270"/>
    <xdr:sp macro="" textlink="">
      <xdr:nvSpPr>
        <xdr:cNvPr id="757" name="【児童館】&#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401127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145415</xdr:rowOff>
    </xdr:from>
    <xdr:to>
      <xdr:col>85</xdr:col>
      <xdr:colOff>177800</xdr:colOff>
      <xdr:row>82</xdr:row>
      <xdr:rowOff>75565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124460</xdr:rowOff>
    </xdr:from>
    <xdr:to>
      <xdr:col>76</xdr:col>
      <xdr:colOff>165100</xdr:colOff>
      <xdr:row>82</xdr:row>
      <xdr:rowOff>54610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88265</xdr:rowOff>
    </xdr:from>
    <xdr:to>
      <xdr:col>67</xdr:col>
      <xdr:colOff>101600</xdr:colOff>
      <xdr:row>82</xdr:row>
      <xdr:rowOff>18415</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143510</xdr:rowOff>
    </xdr:from>
    <xdr:to>
      <xdr:col>85</xdr:col>
      <xdr:colOff>177800</xdr:colOff>
      <xdr:row>82</xdr:row>
      <xdr:rowOff>73660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166370</xdr:rowOff>
    </xdr:from>
    <xdr:ext cx="405130" cy="255270"/>
    <xdr:sp macro="" textlink="">
      <xdr:nvSpPr>
        <xdr:cNvPr id="769" name="【児童館】&#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38823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22860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4028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140970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387602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97790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3703300" y="138760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xdr:rowOff>
    </xdr:from>
    <xdr:to>
      <xdr:col>67</xdr:col>
      <xdr:colOff>101600</xdr:colOff>
      <xdr:row>81</xdr:row>
      <xdr:rowOff>107950</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57150</xdr:rowOff>
    </xdr:from>
    <xdr:to>
      <xdr:col>71</xdr:col>
      <xdr:colOff>177800</xdr:colOff>
      <xdr:row>81</xdr:row>
      <xdr:rowOff>97790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39446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72390</xdr:rowOff>
    </xdr:from>
    <xdr:ext cx="405130" cy="259080"/>
    <xdr:sp macro="" textlink="">
      <xdr:nvSpPr>
        <xdr:cNvPr id="778" name="n_1aveValue【児童館】&#10;有形固定資産減価償却率">
          <a:extLst>
            <a:ext uri="{FF2B5EF4-FFF2-40B4-BE49-F238E27FC236}">
              <a16:creationId xmlns:a16="http://schemas.microsoft.com/office/drawing/2014/main" id="{00000000-0008-0000-0F00-00000A030000}"/>
            </a:ext>
          </a:extLst>
        </xdr:cNvPr>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45720</xdr:rowOff>
    </xdr:from>
    <xdr:ext cx="401320" cy="259080"/>
    <xdr:sp macro="" textlink="">
      <xdr:nvSpPr>
        <xdr:cNvPr id="779" name="n_2aveValue【児童館】&#10;有形固定資産減価償却率">
          <a:extLst>
            <a:ext uri="{FF2B5EF4-FFF2-40B4-BE49-F238E27FC236}">
              <a16:creationId xmlns:a16="http://schemas.microsoft.com/office/drawing/2014/main" id="{00000000-0008-0000-0F00-00000B030000}"/>
            </a:ext>
          </a:extLst>
        </xdr:cNvPr>
        <xdr:cNvSpPr txBox="1"/>
      </xdr:nvSpPr>
      <xdr:spPr>
        <a:xfrm>
          <a:off x="14389735" y="14104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53340</xdr:rowOff>
    </xdr:from>
    <xdr:ext cx="401320" cy="255270"/>
    <xdr:sp macro="" textlink="">
      <xdr:nvSpPr>
        <xdr:cNvPr id="780" name="n_3aveValue【児童館】&#10;有形固定資産減価償却率">
          <a:extLst>
            <a:ext uri="{FF2B5EF4-FFF2-40B4-BE49-F238E27FC236}">
              <a16:creationId xmlns:a16="http://schemas.microsoft.com/office/drawing/2014/main" id="{00000000-0008-0000-0F00-00000C030000}"/>
            </a:ext>
          </a:extLst>
        </xdr:cNvPr>
        <xdr:cNvSpPr txBox="1"/>
      </xdr:nvSpPr>
      <xdr:spPr>
        <a:xfrm>
          <a:off x="13500735" y="141122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9525</xdr:rowOff>
    </xdr:from>
    <xdr:ext cx="401320" cy="255270"/>
    <xdr:sp macro="" textlink="">
      <xdr:nvSpPr>
        <xdr:cNvPr id="781" name="n_4aveValue【児童館】&#10;有形固定資産減価償却率">
          <a:extLst>
            <a:ext uri="{FF2B5EF4-FFF2-40B4-BE49-F238E27FC236}">
              <a16:creationId xmlns:a16="http://schemas.microsoft.com/office/drawing/2014/main" id="{00000000-0008-0000-0F00-00000D030000}"/>
            </a:ext>
          </a:extLst>
        </xdr:cNvPr>
        <xdr:cNvSpPr txBox="1"/>
      </xdr:nvSpPr>
      <xdr:spPr>
        <a:xfrm>
          <a:off x="12611735" y="140684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36830</xdr:rowOff>
    </xdr:from>
    <xdr:ext cx="405130" cy="259080"/>
    <xdr:sp macro="" textlink="">
      <xdr:nvSpPr>
        <xdr:cNvPr id="782" name="n_1mainValue【児童館】&#10;有形固定資産減価償却率">
          <a:extLst>
            <a:ext uri="{FF2B5EF4-FFF2-40B4-BE49-F238E27FC236}">
              <a16:creationId xmlns:a16="http://schemas.microsoft.com/office/drawing/2014/main" id="{00000000-0008-0000-0F00-00000E030000}"/>
            </a:ext>
          </a:extLst>
        </xdr:cNvPr>
        <xdr:cNvSpPr txBox="1"/>
      </xdr:nvSpPr>
      <xdr:spPr>
        <a:xfrm>
          <a:off x="15266035" y="1375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55880</xdr:rowOff>
    </xdr:from>
    <xdr:ext cx="401320" cy="259080"/>
    <xdr:sp macro="" textlink="">
      <xdr:nvSpPr>
        <xdr:cNvPr id="783" name="n_2mainValue【児童館】&#10;有形固定資産減価償却率">
          <a:extLst>
            <a:ext uri="{FF2B5EF4-FFF2-40B4-BE49-F238E27FC236}">
              <a16:creationId xmlns:a16="http://schemas.microsoft.com/office/drawing/2014/main" id="{00000000-0008-0000-0F00-00000F030000}"/>
            </a:ext>
          </a:extLst>
        </xdr:cNvPr>
        <xdr:cNvSpPr txBox="1"/>
      </xdr:nvSpPr>
      <xdr:spPr>
        <a:xfrm>
          <a:off x="14389735" y="136004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164465</xdr:rowOff>
    </xdr:from>
    <xdr:ext cx="401320" cy="259080"/>
    <xdr:sp macro="" textlink="">
      <xdr:nvSpPr>
        <xdr:cNvPr id="784" name="n_3mainValue【児童館】&#10;有形固定資産減価償却率">
          <a:extLst>
            <a:ext uri="{FF2B5EF4-FFF2-40B4-BE49-F238E27FC236}">
              <a16:creationId xmlns:a16="http://schemas.microsoft.com/office/drawing/2014/main" id="{00000000-0008-0000-0F00-000010030000}"/>
            </a:ext>
          </a:extLst>
        </xdr:cNvPr>
        <xdr:cNvSpPr txBox="1"/>
      </xdr:nvSpPr>
      <xdr:spPr>
        <a:xfrm>
          <a:off x="13500735" y="137090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124460</xdr:rowOff>
    </xdr:from>
    <xdr:ext cx="401320" cy="259080"/>
    <xdr:sp macro="" textlink="">
      <xdr:nvSpPr>
        <xdr:cNvPr id="785" name="n_4mainValue【児童館】&#10;有形固定資産減価償却率">
          <a:extLst>
            <a:ext uri="{FF2B5EF4-FFF2-40B4-BE49-F238E27FC236}">
              <a16:creationId xmlns:a16="http://schemas.microsoft.com/office/drawing/2014/main" id="{00000000-0008-0000-0F00-000011030000}"/>
            </a:ext>
          </a:extLst>
        </xdr:cNvPr>
        <xdr:cNvSpPr txBox="1"/>
      </xdr:nvSpPr>
      <xdr:spPr>
        <a:xfrm>
          <a:off x="12611735" y="1366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00000000-0008-0000-0F00-000026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127000</xdr:rowOff>
    </xdr:from>
    <xdr:to>
      <xdr:col>116</xdr:col>
      <xdr:colOff>62865</xdr:colOff>
      <xdr:row>86</xdr:row>
      <xdr:rowOff>29210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2160865" y="133286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33020</xdr:rowOff>
    </xdr:from>
    <xdr:ext cx="469900" cy="259080"/>
    <xdr:sp macro="" textlink="">
      <xdr:nvSpPr>
        <xdr:cNvPr id="808" name="【児童館】&#10;一人当たり面積最小値テキスト">
          <a:extLst>
            <a:ext uri="{FF2B5EF4-FFF2-40B4-BE49-F238E27FC236}">
              <a16:creationId xmlns:a16="http://schemas.microsoft.com/office/drawing/2014/main" id="{00000000-0008-0000-0F00-000028030000}"/>
            </a:ext>
          </a:extLst>
        </xdr:cNvPr>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29210</xdr:rowOff>
    </xdr:from>
    <xdr:to>
      <xdr:col>116</xdr:col>
      <xdr:colOff>152400</xdr:colOff>
      <xdr:row>86</xdr:row>
      <xdr:rowOff>29210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73660</xdr:rowOff>
    </xdr:from>
    <xdr:ext cx="469900" cy="259080"/>
    <xdr:sp macro="" textlink="">
      <xdr:nvSpPr>
        <xdr:cNvPr id="810" name="【児童館】&#10;一人当たり面積最大値テキスト">
          <a:extLst>
            <a:ext uri="{FF2B5EF4-FFF2-40B4-BE49-F238E27FC236}">
              <a16:creationId xmlns:a16="http://schemas.microsoft.com/office/drawing/2014/main" id="{00000000-0008-0000-0F00-00002A030000}"/>
            </a:ext>
          </a:extLst>
        </xdr:cNvPr>
        <xdr:cNvSpPr txBox="1"/>
      </xdr:nvSpPr>
      <xdr:spPr>
        <a:xfrm>
          <a:off x="22199600" y="1310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127000</xdr:rowOff>
    </xdr:from>
    <xdr:to>
      <xdr:col>116</xdr:col>
      <xdr:colOff>152400</xdr:colOff>
      <xdr:row>77</xdr:row>
      <xdr:rowOff>127000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332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0</xdr:rowOff>
    </xdr:from>
    <xdr:ext cx="469900" cy="259080"/>
    <xdr:sp macro="" textlink="">
      <xdr:nvSpPr>
        <xdr:cNvPr id="812" name="【児童館】&#10;一人当たり面積平均値テキスト">
          <a:extLst>
            <a:ext uri="{FF2B5EF4-FFF2-40B4-BE49-F238E27FC236}">
              <a16:creationId xmlns:a16="http://schemas.microsoft.com/office/drawing/2014/main" id="{00000000-0008-0000-0F00-00002C030000}"/>
            </a:ext>
          </a:extLst>
        </xdr:cNvPr>
        <xdr:cNvSpPr txBox="1"/>
      </xdr:nvSpPr>
      <xdr:spPr>
        <a:xfrm>
          <a:off x="22199600" y="14573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21590</xdr:rowOff>
    </xdr:from>
    <xdr:to>
      <xdr:col>116</xdr:col>
      <xdr:colOff>114300</xdr:colOff>
      <xdr:row>85</xdr:row>
      <xdr:rowOff>123190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21107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40640</xdr:rowOff>
    </xdr:from>
    <xdr:to>
      <xdr:col>112</xdr:col>
      <xdr:colOff>38100</xdr:colOff>
      <xdr:row>85</xdr:row>
      <xdr:rowOff>141605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1272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30480</xdr:rowOff>
    </xdr:from>
    <xdr:to>
      <xdr:col>107</xdr:col>
      <xdr:colOff>101600</xdr:colOff>
      <xdr:row>85</xdr:row>
      <xdr:rowOff>132080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0383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48895</xdr:rowOff>
    </xdr:from>
    <xdr:to>
      <xdr:col>102</xdr:col>
      <xdr:colOff>165100</xdr:colOff>
      <xdr:row>85</xdr:row>
      <xdr:rowOff>150495</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9494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40640</xdr:rowOff>
    </xdr:from>
    <xdr:to>
      <xdr:col>98</xdr:col>
      <xdr:colOff>38100</xdr:colOff>
      <xdr:row>85</xdr:row>
      <xdr:rowOff>141605</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8605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124460</xdr:rowOff>
    </xdr:from>
    <xdr:ext cx="469900" cy="259080"/>
    <xdr:sp macro="" textlink="">
      <xdr:nvSpPr>
        <xdr:cNvPr id="824" name="【児童館】&#10;一人当たり面積該当値テキスト">
          <a:extLst>
            <a:ext uri="{FF2B5EF4-FFF2-40B4-BE49-F238E27FC236}">
              <a16:creationId xmlns:a16="http://schemas.microsoft.com/office/drawing/2014/main" id="{00000000-0008-0000-0F00-000038030000}"/>
            </a:ext>
          </a:extLst>
        </xdr:cNvPr>
        <xdr:cNvSpPr txBox="1"/>
      </xdr:nvSpPr>
      <xdr:spPr>
        <a:xfrm>
          <a:off x="22199600" y="14354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110490</xdr:rowOff>
    </xdr:from>
    <xdr:to>
      <xdr:col>112</xdr:col>
      <xdr:colOff>38100</xdr:colOff>
      <xdr:row>85</xdr:row>
      <xdr:rowOff>40640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1272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161290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1323300" y="145542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110490</xdr:rowOff>
    </xdr:from>
    <xdr:to>
      <xdr:col>107</xdr:col>
      <xdr:colOff>101600</xdr:colOff>
      <xdr:row>85</xdr:row>
      <xdr:rowOff>40640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0383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161290</xdr:rowOff>
    </xdr:from>
    <xdr:to>
      <xdr:col>111</xdr:col>
      <xdr:colOff>177800</xdr:colOff>
      <xdr:row>84</xdr:row>
      <xdr:rowOff>161290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0434300" y="14563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161290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9545300" y="14554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656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132715</xdr:rowOff>
    </xdr:from>
    <xdr:ext cx="469900" cy="255270"/>
    <xdr:sp macro="" textlink="">
      <xdr:nvSpPr>
        <xdr:cNvPr id="833" name="n_1aveValue【児童館】&#10;一人当たり面積">
          <a:extLst>
            <a:ext uri="{FF2B5EF4-FFF2-40B4-BE49-F238E27FC236}">
              <a16:creationId xmlns:a16="http://schemas.microsoft.com/office/drawing/2014/main" id="{00000000-0008-0000-0F00-000041030000}"/>
            </a:ext>
          </a:extLst>
        </xdr:cNvPr>
        <xdr:cNvSpPr txBox="1"/>
      </xdr:nvSpPr>
      <xdr:spPr>
        <a:xfrm>
          <a:off x="21075650" y="147059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123190</xdr:rowOff>
    </xdr:from>
    <xdr:ext cx="466090" cy="255270"/>
    <xdr:sp macro="" textlink="">
      <xdr:nvSpPr>
        <xdr:cNvPr id="834" name="n_2aveValue【児童館】&#10;一人当たり面積">
          <a:extLst>
            <a:ext uri="{FF2B5EF4-FFF2-40B4-BE49-F238E27FC236}">
              <a16:creationId xmlns:a16="http://schemas.microsoft.com/office/drawing/2014/main" id="{00000000-0008-0000-0F00-000042030000}"/>
            </a:ext>
          </a:extLst>
        </xdr:cNvPr>
        <xdr:cNvSpPr txBox="1"/>
      </xdr:nvSpPr>
      <xdr:spPr>
        <a:xfrm>
          <a:off x="20199350" y="14696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141605</xdr:rowOff>
    </xdr:from>
    <xdr:ext cx="466090" cy="259080"/>
    <xdr:sp macro="" textlink="">
      <xdr:nvSpPr>
        <xdr:cNvPr id="835" name="n_3aveValue【児童館】&#10;一人当たり面積">
          <a:extLst>
            <a:ext uri="{FF2B5EF4-FFF2-40B4-BE49-F238E27FC236}">
              <a16:creationId xmlns:a16="http://schemas.microsoft.com/office/drawing/2014/main" id="{00000000-0008-0000-0F00-000043030000}"/>
            </a:ext>
          </a:extLst>
        </xdr:cNvPr>
        <xdr:cNvSpPr txBox="1"/>
      </xdr:nvSpPr>
      <xdr:spPr>
        <a:xfrm>
          <a:off x="19310350" y="147148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132715</xdr:rowOff>
    </xdr:from>
    <xdr:ext cx="466090" cy="255270"/>
    <xdr:sp macro="" textlink="">
      <xdr:nvSpPr>
        <xdr:cNvPr id="836" name="n_4aveValue【児童館】&#10;一人当たり面積">
          <a:extLst>
            <a:ext uri="{FF2B5EF4-FFF2-40B4-BE49-F238E27FC236}">
              <a16:creationId xmlns:a16="http://schemas.microsoft.com/office/drawing/2014/main" id="{00000000-0008-0000-0F00-000044030000}"/>
            </a:ext>
          </a:extLst>
        </xdr:cNvPr>
        <xdr:cNvSpPr txBox="1"/>
      </xdr:nvSpPr>
      <xdr:spPr>
        <a:xfrm>
          <a:off x="18421350" y="147059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57150</xdr:rowOff>
    </xdr:from>
    <xdr:ext cx="469900" cy="259080"/>
    <xdr:sp macro="" textlink="">
      <xdr:nvSpPr>
        <xdr:cNvPr id="837" name="n_1mainValue【児童館】&#10;一人当たり面積">
          <a:extLst>
            <a:ext uri="{FF2B5EF4-FFF2-40B4-BE49-F238E27FC236}">
              <a16:creationId xmlns:a16="http://schemas.microsoft.com/office/drawing/2014/main" id="{00000000-0008-0000-0F00-000045030000}"/>
            </a:ext>
          </a:extLst>
        </xdr:cNvPr>
        <xdr:cNvSpPr txBox="1"/>
      </xdr:nvSpPr>
      <xdr:spPr>
        <a:xfrm>
          <a:off x="21075650" y="1428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57150</xdr:rowOff>
    </xdr:from>
    <xdr:ext cx="466090" cy="259080"/>
    <xdr:sp macro="" textlink="">
      <xdr:nvSpPr>
        <xdr:cNvPr id="838" name="n_2mainValue【児童館】&#10;一人当たり面積">
          <a:extLst>
            <a:ext uri="{FF2B5EF4-FFF2-40B4-BE49-F238E27FC236}">
              <a16:creationId xmlns:a16="http://schemas.microsoft.com/office/drawing/2014/main" id="{00000000-0008-0000-0F00-000046030000}"/>
            </a:ext>
          </a:extLst>
        </xdr:cNvPr>
        <xdr:cNvSpPr txBox="1"/>
      </xdr:nvSpPr>
      <xdr:spPr>
        <a:xfrm>
          <a:off x="20199350" y="14287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48260</xdr:rowOff>
    </xdr:from>
    <xdr:ext cx="466090" cy="259080"/>
    <xdr:sp macro="" textlink="">
      <xdr:nvSpPr>
        <xdr:cNvPr id="839" name="n_3mainValue【児童館】&#10;一人当たり面積">
          <a:extLst>
            <a:ext uri="{FF2B5EF4-FFF2-40B4-BE49-F238E27FC236}">
              <a16:creationId xmlns:a16="http://schemas.microsoft.com/office/drawing/2014/main" id="{00000000-0008-0000-0F00-000047030000}"/>
            </a:ext>
          </a:extLst>
        </xdr:cNvPr>
        <xdr:cNvSpPr txBox="1"/>
      </xdr:nvSpPr>
      <xdr:spPr>
        <a:xfrm>
          <a:off x="19310350" y="14278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48260</xdr:rowOff>
    </xdr:from>
    <xdr:ext cx="466090" cy="259080"/>
    <xdr:sp macro="" textlink="">
      <xdr:nvSpPr>
        <xdr:cNvPr id="840" name="n_4mainValue【児童館】&#10;一人当たり面積">
          <a:extLst>
            <a:ext uri="{FF2B5EF4-FFF2-40B4-BE49-F238E27FC236}">
              <a16:creationId xmlns:a16="http://schemas.microsoft.com/office/drawing/2014/main" id="{00000000-0008-0000-0F00-000048030000}"/>
            </a:ext>
          </a:extLst>
        </xdr:cNvPr>
        <xdr:cNvSpPr txBox="1"/>
      </xdr:nvSpPr>
      <xdr:spPr>
        <a:xfrm>
          <a:off x="18421350" y="14278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3550" cy="259080"/>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26035</xdr:rowOff>
    </xdr:from>
    <xdr:to>
      <xdr:col>85</xdr:col>
      <xdr:colOff>126365</xdr:colOff>
      <xdr:row>107</xdr:row>
      <xdr:rowOff>156210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5" y="171710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160020</xdr:rowOff>
    </xdr:from>
    <xdr:ext cx="405130" cy="259080"/>
    <xdr:sp macro="" textlink="">
      <xdr:nvSpPr>
        <xdr:cNvPr id="864" name="【公民館】&#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156210</xdr:rowOff>
    </xdr:from>
    <xdr:to>
      <xdr:col>86</xdr:col>
      <xdr:colOff>25400</xdr:colOff>
      <xdr:row>107</xdr:row>
      <xdr:rowOff>156210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144145</xdr:rowOff>
    </xdr:from>
    <xdr:ext cx="405130" cy="255270"/>
    <xdr:sp macro="" textlink="">
      <xdr:nvSpPr>
        <xdr:cNvPr id="866" name="【公民館】&#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46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26035</xdr:rowOff>
    </xdr:from>
    <xdr:to>
      <xdr:col>86</xdr:col>
      <xdr:colOff>25400</xdr:colOff>
      <xdr:row>100</xdr:row>
      <xdr:rowOff>26035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7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62230</xdr:rowOff>
    </xdr:from>
    <xdr:ext cx="405130" cy="259080"/>
    <xdr:sp macro="" textlink="">
      <xdr:nvSpPr>
        <xdr:cNvPr id="868" name="【公民館】&#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378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39370</xdr:rowOff>
    </xdr:from>
    <xdr:to>
      <xdr:col>85</xdr:col>
      <xdr:colOff>177800</xdr:colOff>
      <xdr:row>102</xdr:row>
      <xdr:rowOff>140970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52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27940</xdr:rowOff>
    </xdr:from>
    <xdr:to>
      <xdr:col>81</xdr:col>
      <xdr:colOff>101600</xdr:colOff>
      <xdr:row>102</xdr:row>
      <xdr:rowOff>129540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5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169545</xdr:rowOff>
    </xdr:from>
    <xdr:to>
      <xdr:col>76</xdr:col>
      <xdr:colOff>165100</xdr:colOff>
      <xdr:row>102</xdr:row>
      <xdr:rowOff>99695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48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158115</xdr:rowOff>
    </xdr:from>
    <xdr:to>
      <xdr:col>72</xdr:col>
      <xdr:colOff>38100</xdr:colOff>
      <xdr:row>102</xdr:row>
      <xdr:rowOff>88265</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47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155575</xdr:rowOff>
    </xdr:from>
    <xdr:to>
      <xdr:col>67</xdr:col>
      <xdr:colOff>101600</xdr:colOff>
      <xdr:row>102</xdr:row>
      <xdr:rowOff>86360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472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142240</xdr:rowOff>
    </xdr:from>
    <xdr:to>
      <xdr:col>85</xdr:col>
      <xdr:colOff>177800</xdr:colOff>
      <xdr:row>105</xdr:row>
      <xdr:rowOff>72390</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79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120650</xdr:rowOff>
    </xdr:from>
    <xdr:ext cx="405130" cy="255270"/>
    <xdr:sp macro="" textlink="">
      <xdr:nvSpPr>
        <xdr:cNvPr id="880" name="【公民館】&#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79514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20955</xdr:rowOff>
    </xdr:from>
    <xdr:to>
      <xdr:col>81</xdr:col>
      <xdr:colOff>101600</xdr:colOff>
      <xdr:row>105</xdr:row>
      <xdr:rowOff>122555</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0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21590</xdr:rowOff>
    </xdr:from>
    <xdr:to>
      <xdr:col>85</xdr:col>
      <xdr:colOff>127000</xdr:colOff>
      <xdr:row>105</xdr:row>
      <xdr:rowOff>71755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flipV="1">
          <a:off x="15481300" y="180238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71755</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4592300" y="1800987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90170</xdr:rowOff>
    </xdr:from>
    <xdr:to>
      <xdr:col>76</xdr:col>
      <xdr:colOff>114300</xdr:colOff>
      <xdr:row>105</xdr:row>
      <xdr:rowOff>7620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79209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9525</xdr:rowOff>
    </xdr:from>
    <xdr:to>
      <xdr:col>67</xdr:col>
      <xdr:colOff>101600</xdr:colOff>
      <xdr:row>104</xdr:row>
      <xdr:rowOff>111125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60325</xdr:rowOff>
    </xdr:from>
    <xdr:to>
      <xdr:col>71</xdr:col>
      <xdr:colOff>177800</xdr:colOff>
      <xdr:row>104</xdr:row>
      <xdr:rowOff>90170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78911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100</xdr:row>
      <xdr:rowOff>146050</xdr:rowOff>
    </xdr:from>
    <xdr:ext cx="405130" cy="255270"/>
    <xdr:sp macro="" textlink="">
      <xdr:nvSpPr>
        <xdr:cNvPr id="889" name="n_1aveValue【公民館】&#10;有形固定資産減価償却率">
          <a:extLst>
            <a:ext uri="{FF2B5EF4-FFF2-40B4-BE49-F238E27FC236}">
              <a16:creationId xmlns:a16="http://schemas.microsoft.com/office/drawing/2014/main" id="{00000000-0008-0000-0F00-000079030000}"/>
            </a:ext>
          </a:extLst>
        </xdr:cNvPr>
        <xdr:cNvSpPr txBox="1"/>
      </xdr:nvSpPr>
      <xdr:spPr>
        <a:xfrm>
          <a:off x="15266035" y="17291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100</xdr:row>
      <xdr:rowOff>116205</xdr:rowOff>
    </xdr:from>
    <xdr:ext cx="401320" cy="259080"/>
    <xdr:sp macro="" textlink="">
      <xdr:nvSpPr>
        <xdr:cNvPr id="890" name="n_2aveValue【公民館】&#10;有形固定資産減価償却率">
          <a:extLst>
            <a:ext uri="{FF2B5EF4-FFF2-40B4-BE49-F238E27FC236}">
              <a16:creationId xmlns:a16="http://schemas.microsoft.com/office/drawing/2014/main" id="{00000000-0008-0000-0F00-00007A030000}"/>
            </a:ext>
          </a:extLst>
        </xdr:cNvPr>
        <xdr:cNvSpPr txBox="1"/>
      </xdr:nvSpPr>
      <xdr:spPr>
        <a:xfrm>
          <a:off x="14389735" y="172612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100</xdr:row>
      <xdr:rowOff>104775</xdr:rowOff>
    </xdr:from>
    <xdr:ext cx="401320" cy="259080"/>
    <xdr:sp macro="" textlink="">
      <xdr:nvSpPr>
        <xdr:cNvPr id="891" name="n_3aveValue【公民館】&#10;有形固定資産減価償却率">
          <a:extLst>
            <a:ext uri="{FF2B5EF4-FFF2-40B4-BE49-F238E27FC236}">
              <a16:creationId xmlns:a16="http://schemas.microsoft.com/office/drawing/2014/main" id="{00000000-0008-0000-0F00-00007B030000}"/>
            </a:ext>
          </a:extLst>
        </xdr:cNvPr>
        <xdr:cNvSpPr txBox="1"/>
      </xdr:nvSpPr>
      <xdr:spPr>
        <a:xfrm>
          <a:off x="13500735" y="17249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100</xdr:row>
      <xdr:rowOff>102235</xdr:rowOff>
    </xdr:from>
    <xdr:ext cx="401320" cy="258445"/>
    <xdr:sp macro="" textlink="">
      <xdr:nvSpPr>
        <xdr:cNvPr id="892" name="n_4aveValue【公民館】&#10;有形固定資産減価償却率">
          <a:extLst>
            <a:ext uri="{FF2B5EF4-FFF2-40B4-BE49-F238E27FC236}">
              <a16:creationId xmlns:a16="http://schemas.microsoft.com/office/drawing/2014/main" id="{00000000-0008-0000-0F00-00007C030000}"/>
            </a:ext>
          </a:extLst>
        </xdr:cNvPr>
        <xdr:cNvSpPr txBox="1"/>
      </xdr:nvSpPr>
      <xdr:spPr>
        <a:xfrm>
          <a:off x="12611735" y="1724723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113665</xdr:rowOff>
    </xdr:from>
    <xdr:ext cx="405130" cy="258445"/>
    <xdr:sp macro="" textlink="">
      <xdr:nvSpPr>
        <xdr:cNvPr id="893" name="n_1mainValue【公民館】&#10;有形固定資産減価償却率">
          <a:extLst>
            <a:ext uri="{FF2B5EF4-FFF2-40B4-BE49-F238E27FC236}">
              <a16:creationId xmlns:a16="http://schemas.microsoft.com/office/drawing/2014/main" id="{00000000-0008-0000-0F00-00007D030000}"/>
            </a:ext>
          </a:extLst>
        </xdr:cNvPr>
        <xdr:cNvSpPr txBox="1"/>
      </xdr:nvSpPr>
      <xdr:spPr>
        <a:xfrm>
          <a:off x="15266035" y="18115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49530</xdr:rowOff>
    </xdr:from>
    <xdr:ext cx="401320" cy="259080"/>
    <xdr:sp macro="" textlink="">
      <xdr:nvSpPr>
        <xdr:cNvPr id="894" name="n_2mainValue【公民館】&#10;有形固定資産減価償却率">
          <a:extLst>
            <a:ext uri="{FF2B5EF4-FFF2-40B4-BE49-F238E27FC236}">
              <a16:creationId xmlns:a16="http://schemas.microsoft.com/office/drawing/2014/main" id="{00000000-0008-0000-0F00-00007E030000}"/>
            </a:ext>
          </a:extLst>
        </xdr:cNvPr>
        <xdr:cNvSpPr txBox="1"/>
      </xdr:nvSpPr>
      <xdr:spPr>
        <a:xfrm>
          <a:off x="14389735" y="18051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132080</xdr:rowOff>
    </xdr:from>
    <xdr:ext cx="401320" cy="255270"/>
    <xdr:sp macro="" textlink="">
      <xdr:nvSpPr>
        <xdr:cNvPr id="895" name="n_3mainValue【公民館】&#10;有形固定資産減価償却率">
          <a:extLst>
            <a:ext uri="{FF2B5EF4-FFF2-40B4-BE49-F238E27FC236}">
              <a16:creationId xmlns:a16="http://schemas.microsoft.com/office/drawing/2014/main" id="{00000000-0008-0000-0F00-00007F030000}"/>
            </a:ext>
          </a:extLst>
        </xdr:cNvPr>
        <xdr:cNvSpPr txBox="1"/>
      </xdr:nvSpPr>
      <xdr:spPr>
        <a:xfrm>
          <a:off x="13500735" y="179628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102235</xdr:rowOff>
    </xdr:from>
    <xdr:ext cx="401320" cy="258445"/>
    <xdr:sp macro="" textlink="">
      <xdr:nvSpPr>
        <xdr:cNvPr id="896" name="n_4mainValue【公民館】&#10;有形固定資産減価償却率">
          <a:extLst>
            <a:ext uri="{FF2B5EF4-FFF2-40B4-BE49-F238E27FC236}">
              <a16:creationId xmlns:a16="http://schemas.microsoft.com/office/drawing/2014/main" id="{00000000-0008-0000-0F00-000080030000}"/>
            </a:ext>
          </a:extLst>
        </xdr:cNvPr>
        <xdr:cNvSpPr txBox="1"/>
      </xdr:nvSpPr>
      <xdr:spPr>
        <a:xfrm>
          <a:off x="12611735" y="1793303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68580</xdr:rowOff>
    </xdr:from>
    <xdr:to>
      <xdr:col>116</xdr:col>
      <xdr:colOff>62865</xdr:colOff>
      <xdr:row>108</xdr:row>
      <xdr:rowOff>114300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5" y="172135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921" name="【公民館】&#10;一人当たり面積最小値テキスト">
          <a:extLst>
            <a:ext uri="{FF2B5EF4-FFF2-40B4-BE49-F238E27FC236}">
              <a16:creationId xmlns:a16="http://schemas.microsoft.com/office/drawing/2014/main" id="{00000000-0008-0000-0F00-000099030000}"/>
            </a:ext>
          </a:extLst>
        </xdr:cNvPr>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15240</xdr:rowOff>
    </xdr:from>
    <xdr:ext cx="469900" cy="259080"/>
    <xdr:sp macro="" textlink="">
      <xdr:nvSpPr>
        <xdr:cNvPr id="923" name="【公民館】&#10;一人当たり面積最大値テキスト">
          <a:extLst>
            <a:ext uri="{FF2B5EF4-FFF2-40B4-BE49-F238E27FC236}">
              <a16:creationId xmlns:a16="http://schemas.microsoft.com/office/drawing/2014/main" id="{00000000-0008-0000-0F00-00009B030000}"/>
            </a:ext>
          </a:extLst>
        </xdr:cNvPr>
        <xdr:cNvSpPr txBox="1"/>
      </xdr:nvSpPr>
      <xdr:spPr>
        <a:xfrm>
          <a:off x="221996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21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82550</xdr:rowOff>
    </xdr:from>
    <xdr:ext cx="469900" cy="259080"/>
    <xdr:sp macro="" textlink="">
      <xdr:nvSpPr>
        <xdr:cNvPr id="925" name="【公民館】&#10;一人当たり面積平均値テキスト">
          <a:extLst>
            <a:ext uri="{FF2B5EF4-FFF2-40B4-BE49-F238E27FC236}">
              <a16:creationId xmlns:a16="http://schemas.microsoft.com/office/drawing/2014/main" id="{00000000-0008-0000-0F00-00009D030000}"/>
            </a:ext>
          </a:extLst>
        </xdr:cNvPr>
        <xdr:cNvSpPr txBox="1"/>
      </xdr:nvSpPr>
      <xdr:spPr>
        <a:xfrm>
          <a:off x="22199600" y="17913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105410</xdr:rowOff>
    </xdr:from>
    <xdr:to>
      <xdr:col>102</xdr:col>
      <xdr:colOff>165100</xdr:colOff>
      <xdr:row>106</xdr:row>
      <xdr:rowOff>35560</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xdr:rowOff>
    </xdr:from>
    <xdr:to>
      <xdr:col>98</xdr:col>
      <xdr:colOff>38100</xdr:colOff>
      <xdr:row>106</xdr:row>
      <xdr:rowOff>104140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17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10160</xdr:rowOff>
    </xdr:from>
    <xdr:to>
      <xdr:col>116</xdr:col>
      <xdr:colOff>114300</xdr:colOff>
      <xdr:row>106</xdr:row>
      <xdr:rowOff>111760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160020</xdr:rowOff>
    </xdr:from>
    <xdr:ext cx="469900" cy="259080"/>
    <xdr:sp macro="" textlink="">
      <xdr:nvSpPr>
        <xdr:cNvPr id="937" name="【公民館】&#10;一人当たり面積該当値テキスト">
          <a:extLst>
            <a:ext uri="{FF2B5EF4-FFF2-40B4-BE49-F238E27FC236}">
              <a16:creationId xmlns:a16="http://schemas.microsoft.com/office/drawing/2014/main" id="{00000000-0008-0000-0F00-0000A9030000}"/>
            </a:ext>
          </a:extLst>
        </xdr:cNvPr>
        <xdr:cNvSpPr txBox="1"/>
      </xdr:nvSpPr>
      <xdr:spPr>
        <a:xfrm>
          <a:off x="22199600" y="1816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60960</xdr:rowOff>
    </xdr:from>
    <xdr:to>
      <xdr:col>116</xdr:col>
      <xdr:colOff>63500</xdr:colOff>
      <xdr:row>107</xdr:row>
      <xdr:rowOff>57150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823466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162560</xdr:rowOff>
    </xdr:from>
    <xdr:to>
      <xdr:col>107</xdr:col>
      <xdr:colOff>101600</xdr:colOff>
      <xdr:row>107</xdr:row>
      <xdr:rowOff>92710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41910</xdr:rowOff>
    </xdr:from>
    <xdr:to>
      <xdr:col>111</xdr:col>
      <xdr:colOff>177800</xdr:colOff>
      <xdr:row>107</xdr:row>
      <xdr:rowOff>57150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8387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41910</xdr:rowOff>
    </xdr:from>
    <xdr:to>
      <xdr:col>107</xdr:col>
      <xdr:colOff>50800</xdr:colOff>
      <xdr:row>107</xdr:row>
      <xdr:rowOff>41910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162560</xdr:rowOff>
    </xdr:from>
    <xdr:to>
      <xdr:col>98</xdr:col>
      <xdr:colOff>38100</xdr:colOff>
      <xdr:row>107</xdr:row>
      <xdr:rowOff>92710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41910</xdr:rowOff>
    </xdr:from>
    <xdr:to>
      <xdr:col>102</xdr:col>
      <xdr:colOff>114300</xdr:colOff>
      <xdr:row>107</xdr:row>
      <xdr:rowOff>41910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838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36830</xdr:rowOff>
    </xdr:from>
    <xdr:ext cx="469900" cy="259080"/>
    <xdr:sp macro="" textlink="">
      <xdr:nvSpPr>
        <xdr:cNvPr id="946" name="n_1aveValue【公民館】&#10;一人当たり面積">
          <a:extLst>
            <a:ext uri="{FF2B5EF4-FFF2-40B4-BE49-F238E27FC236}">
              <a16:creationId xmlns:a16="http://schemas.microsoft.com/office/drawing/2014/main" id="{00000000-0008-0000-0F00-0000B2030000}"/>
            </a:ext>
          </a:extLst>
        </xdr:cNvPr>
        <xdr:cNvSpPr txBox="1"/>
      </xdr:nvSpPr>
      <xdr:spPr>
        <a:xfrm>
          <a:off x="2107565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21590</xdr:rowOff>
    </xdr:from>
    <xdr:ext cx="466090" cy="259080"/>
    <xdr:sp macro="" textlink="">
      <xdr:nvSpPr>
        <xdr:cNvPr id="947" name="n_2aveValue【公民館】&#10;一人当たり面積">
          <a:extLst>
            <a:ext uri="{FF2B5EF4-FFF2-40B4-BE49-F238E27FC236}">
              <a16:creationId xmlns:a16="http://schemas.microsoft.com/office/drawing/2014/main" id="{00000000-0008-0000-0F00-0000B3030000}"/>
            </a:ext>
          </a:extLst>
        </xdr:cNvPr>
        <xdr:cNvSpPr txBox="1"/>
      </xdr:nvSpPr>
      <xdr:spPr>
        <a:xfrm>
          <a:off x="20199350" y="178523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52070</xdr:rowOff>
    </xdr:from>
    <xdr:ext cx="466090" cy="255270"/>
    <xdr:sp macro="" textlink="">
      <xdr:nvSpPr>
        <xdr:cNvPr id="948" name="n_3aveValue【公民館】&#10;一人当たり面積">
          <a:extLst>
            <a:ext uri="{FF2B5EF4-FFF2-40B4-BE49-F238E27FC236}">
              <a16:creationId xmlns:a16="http://schemas.microsoft.com/office/drawing/2014/main" id="{00000000-0008-0000-0F00-0000B4030000}"/>
            </a:ext>
          </a:extLst>
        </xdr:cNvPr>
        <xdr:cNvSpPr txBox="1"/>
      </xdr:nvSpPr>
      <xdr:spPr>
        <a:xfrm>
          <a:off x="19310350" y="17882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120650</xdr:rowOff>
    </xdr:from>
    <xdr:ext cx="466090" cy="255270"/>
    <xdr:sp macro="" textlink="">
      <xdr:nvSpPr>
        <xdr:cNvPr id="949" name="n_4aveValue【公民館】&#10;一人当たり面積">
          <a:extLst>
            <a:ext uri="{FF2B5EF4-FFF2-40B4-BE49-F238E27FC236}">
              <a16:creationId xmlns:a16="http://schemas.microsoft.com/office/drawing/2014/main" id="{00000000-0008-0000-0F00-0000B5030000}"/>
            </a:ext>
          </a:extLst>
        </xdr:cNvPr>
        <xdr:cNvSpPr txBox="1"/>
      </xdr:nvSpPr>
      <xdr:spPr>
        <a:xfrm>
          <a:off x="18421350" y="179514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99060</xdr:rowOff>
    </xdr:from>
    <xdr:ext cx="469900" cy="255270"/>
    <xdr:sp macro="" textlink="">
      <xdr:nvSpPr>
        <xdr:cNvPr id="950" name="n_1mainValue【公民館】&#10;一人当たり面積">
          <a:extLst>
            <a:ext uri="{FF2B5EF4-FFF2-40B4-BE49-F238E27FC236}">
              <a16:creationId xmlns:a16="http://schemas.microsoft.com/office/drawing/2014/main" id="{00000000-0008-0000-0F00-0000B6030000}"/>
            </a:ext>
          </a:extLst>
        </xdr:cNvPr>
        <xdr:cNvSpPr txBox="1"/>
      </xdr:nvSpPr>
      <xdr:spPr>
        <a:xfrm>
          <a:off x="21075650" y="18444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83820</xdr:rowOff>
    </xdr:from>
    <xdr:ext cx="466090" cy="259080"/>
    <xdr:sp macro="" textlink="">
      <xdr:nvSpPr>
        <xdr:cNvPr id="951" name="n_2mainValue【公民館】&#10;一人当たり面積">
          <a:extLst>
            <a:ext uri="{FF2B5EF4-FFF2-40B4-BE49-F238E27FC236}">
              <a16:creationId xmlns:a16="http://schemas.microsoft.com/office/drawing/2014/main" id="{00000000-0008-0000-0F00-0000B7030000}"/>
            </a:ext>
          </a:extLst>
        </xdr:cNvPr>
        <xdr:cNvSpPr txBox="1"/>
      </xdr:nvSpPr>
      <xdr:spPr>
        <a:xfrm>
          <a:off x="20199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83820</xdr:rowOff>
    </xdr:from>
    <xdr:ext cx="466090" cy="259080"/>
    <xdr:sp macro="" textlink="">
      <xdr:nvSpPr>
        <xdr:cNvPr id="952" name="n_3mainValue【公民館】&#10;一人当たり面積">
          <a:extLst>
            <a:ext uri="{FF2B5EF4-FFF2-40B4-BE49-F238E27FC236}">
              <a16:creationId xmlns:a16="http://schemas.microsoft.com/office/drawing/2014/main" id="{00000000-0008-0000-0F00-0000B8030000}"/>
            </a:ext>
          </a:extLst>
        </xdr:cNvPr>
        <xdr:cNvSpPr txBox="1"/>
      </xdr:nvSpPr>
      <xdr:spPr>
        <a:xfrm>
          <a:off x="19310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83820</xdr:rowOff>
    </xdr:from>
    <xdr:ext cx="466090" cy="259080"/>
    <xdr:sp macro="" textlink="">
      <xdr:nvSpPr>
        <xdr:cNvPr id="953" name="n_4mainValue【公民館】&#10;一人当たり面積">
          <a:extLst>
            <a:ext uri="{FF2B5EF4-FFF2-40B4-BE49-F238E27FC236}">
              <a16:creationId xmlns:a16="http://schemas.microsoft.com/office/drawing/2014/main" id="{00000000-0008-0000-0F00-0000B9030000}"/>
            </a:ext>
          </a:extLst>
        </xdr:cNvPr>
        <xdr:cNvSpPr txBox="1"/>
      </xdr:nvSpPr>
      <xdr:spPr>
        <a:xfrm>
          <a:off x="18421350" y="1842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類似団体と比較して特に有形固定資産減価償却率が高くなっている施設は、港湾・漁港、学校施設、公民館である。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漁港・港湾については、平成２年度取得の幼稚仔育成施設が該当施設であり、施設のあり方について施設</a:t>
          </a:r>
          <a:r>
            <a:rPr kumimoji="1" lang="ja-JP" altLang="en-US" sz="1100">
              <a:solidFill>
                <a:schemeClr val="dk1"/>
              </a:solidFill>
              <a:effectLst/>
              <a:latin typeface="+mn-lt"/>
              <a:ea typeface="+mn-ea"/>
              <a:cs typeface="+mn-cs"/>
            </a:rPr>
            <a:t>所管</a:t>
          </a:r>
          <a:r>
            <a:rPr kumimoji="1" lang="ja-JP" altLang="ja-JP" sz="1100">
              <a:solidFill>
                <a:schemeClr val="dk1"/>
              </a:solidFill>
              <a:effectLst/>
              <a:latin typeface="+mn-lt"/>
              <a:ea typeface="+mn-ea"/>
              <a:cs typeface="+mn-cs"/>
            </a:rPr>
            <a:t>課が検討を行っている。　</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学校施設については、小学校の減価償却率が75.</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％、中学校の減価償却率は7</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％となっており、小学校・中学校ともに有形固定資産減価償却率は同程度となっている。平成30年度に策定した個別施設計画により改修工事を行うことで施設の長寿命化を進め</a:t>
          </a:r>
          <a:r>
            <a:rPr kumimoji="1" lang="ja-JP" altLang="en-US" sz="1100">
              <a:solidFill>
                <a:schemeClr val="dk1"/>
              </a:solidFill>
              <a:effectLst/>
              <a:latin typeface="+mn-lt"/>
              <a:ea typeface="+mn-ea"/>
              <a:cs typeface="+mn-cs"/>
            </a:rPr>
            <a:t>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公民館については、旧町との合併による合併特例事業に基づく新市建設計画・新市基本計画により旧町施設の改修や整備を行った。公民館については、個別施設計画に基づき、</a:t>
          </a:r>
          <a:r>
            <a:rPr kumimoji="1" lang="ja-JP" altLang="en-US" sz="1100">
              <a:solidFill>
                <a:schemeClr val="dk1"/>
              </a:solidFill>
              <a:effectLst/>
              <a:latin typeface="+mn-lt"/>
              <a:ea typeface="+mn-ea"/>
              <a:cs typeface="+mn-cs"/>
            </a:rPr>
            <a:t>複合化による公民館整備及び</a:t>
          </a:r>
          <a:r>
            <a:rPr kumimoji="1" lang="ja-JP" altLang="ja-JP" sz="1100">
              <a:solidFill>
                <a:schemeClr val="dk1"/>
              </a:solidFill>
              <a:effectLst/>
              <a:latin typeface="+mn-lt"/>
              <a:ea typeface="+mn-ea"/>
              <a:cs typeface="+mn-cs"/>
            </a:rPr>
            <a:t>施設の長寿命化を図ることとしており、有形固定資産減価償却率は今後、下がることが見込まれる。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、計画的な取組みを実施する公共施設については、個別施設計画に基づき適切な維持管理を推進する。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3550" cy="25527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280" cy="25527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45085</xdr:rowOff>
    </xdr:from>
    <xdr:to>
      <xdr:col>24</xdr:col>
      <xdr:colOff>62865</xdr:colOff>
      <xdr:row>42</xdr:row>
      <xdr:rowOff>89535</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87438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163195</xdr:rowOff>
    </xdr:from>
    <xdr:ext cx="405130" cy="259080"/>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6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45085</xdr:rowOff>
    </xdr:from>
    <xdr:to>
      <xdr:col>24</xdr:col>
      <xdr:colOff>152400</xdr:colOff>
      <xdr:row>34</xdr:row>
      <xdr:rowOff>45085</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8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19050</xdr:rowOff>
    </xdr:from>
    <xdr:ext cx="405130" cy="255270"/>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1912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167640</xdr:rowOff>
    </xdr:from>
    <xdr:to>
      <xdr:col>24</xdr:col>
      <xdr:colOff>114300</xdr:colOff>
      <xdr:row>37</xdr:row>
      <xdr:rowOff>97790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147955</xdr:rowOff>
    </xdr:from>
    <xdr:to>
      <xdr:col>20</xdr:col>
      <xdr:colOff>38100</xdr:colOff>
      <xdr:row>37</xdr:row>
      <xdr:rowOff>78105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121920</xdr:rowOff>
    </xdr:from>
    <xdr:to>
      <xdr:col>15</xdr:col>
      <xdr:colOff>101600</xdr:colOff>
      <xdr:row>37</xdr:row>
      <xdr:rowOff>52070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166370</xdr:rowOff>
    </xdr:from>
    <xdr:to>
      <xdr:col>6</xdr:col>
      <xdr:colOff>38100</xdr:colOff>
      <xdr:row>37</xdr:row>
      <xdr:rowOff>95885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166370</xdr:rowOff>
    </xdr:from>
    <xdr:ext cx="405130" cy="255270"/>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3385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66675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3855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41910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3531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27305</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147955</xdr:rowOff>
    </xdr:from>
    <xdr:to>
      <xdr:col>15</xdr:col>
      <xdr:colOff>50800</xdr:colOff>
      <xdr:row>37</xdr:row>
      <xdr:rowOff>9525</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3201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164465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235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113665</xdr:rowOff>
    </xdr:from>
    <xdr:to>
      <xdr:col>10</xdr:col>
      <xdr:colOff>114300</xdr:colOff>
      <xdr:row>36</xdr:row>
      <xdr:rowOff>147955</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2858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94615</xdr:rowOff>
    </xdr:from>
    <xdr:ext cx="405130" cy="259080"/>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095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68580</xdr:rowOff>
    </xdr:from>
    <xdr:ext cx="401320"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0693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60960</xdr:rowOff>
    </xdr:from>
    <xdr:ext cx="401320" cy="259080"/>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4046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86995</xdr:rowOff>
    </xdr:from>
    <xdr:ext cx="401320" cy="25527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4306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83820</xdr:rowOff>
    </xdr:from>
    <xdr:ext cx="405130" cy="259080"/>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42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52070</xdr:rowOff>
    </xdr:from>
    <xdr:ext cx="401320" cy="25527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3957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43815</xdr:rowOff>
    </xdr:from>
    <xdr:ext cx="401320" cy="25527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0445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9525</xdr:rowOff>
    </xdr:from>
    <xdr:ext cx="401320" cy="25527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0102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3550" cy="25908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355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355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1000-000070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flipV="1">
          <a:off x="10476865" y="58369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0</xdr:rowOff>
    </xdr:from>
    <xdr:ext cx="469900" cy="259080"/>
    <xdr:sp macro="" textlink="">
      <xdr:nvSpPr>
        <xdr:cNvPr id="114" name="【図書館】&#10;一人当たり面積最小値テキスト">
          <a:extLst>
            <a:ext uri="{FF2B5EF4-FFF2-40B4-BE49-F238E27FC236}">
              <a16:creationId xmlns:a16="http://schemas.microsoft.com/office/drawing/2014/main" id="{00000000-0008-0000-1000-000072000000}"/>
            </a:ext>
          </a:extLst>
        </xdr:cNvPr>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125730</xdr:rowOff>
    </xdr:from>
    <xdr:ext cx="469900" cy="259080"/>
    <xdr:sp macro="" textlink="">
      <xdr:nvSpPr>
        <xdr:cNvPr id="116" name="【図書館】&#10;一人当たり面積最大値テキスト">
          <a:extLst>
            <a:ext uri="{FF2B5EF4-FFF2-40B4-BE49-F238E27FC236}">
              <a16:creationId xmlns:a16="http://schemas.microsoft.com/office/drawing/2014/main" id="{00000000-0008-0000-1000-000074000000}"/>
            </a:ext>
          </a:extLst>
        </xdr:cNvPr>
        <xdr:cNvSpPr txBox="1"/>
      </xdr:nvSpPr>
      <xdr:spPr>
        <a:xfrm>
          <a:off x="10515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48260</xdr:rowOff>
    </xdr:from>
    <xdr:ext cx="469900" cy="259080"/>
    <xdr:sp macro="" textlink="">
      <xdr:nvSpPr>
        <xdr:cNvPr id="118" name="【図書館】&#10;一人当たり面積平均値テキスト">
          <a:extLst>
            <a:ext uri="{FF2B5EF4-FFF2-40B4-BE49-F238E27FC236}">
              <a16:creationId xmlns:a16="http://schemas.microsoft.com/office/drawing/2014/main" id="{00000000-0008-0000-1000-000076000000}"/>
            </a:ext>
          </a:extLst>
        </xdr:cNvPr>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00000000-0008-0000-1000-000081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118110</xdr:rowOff>
    </xdr:from>
    <xdr:ext cx="469900" cy="259080"/>
    <xdr:sp macro="" textlink="">
      <xdr:nvSpPr>
        <xdr:cNvPr id="130" name="【図書館】&#10;一人当たり面積該当値テキスト">
          <a:extLst>
            <a:ext uri="{FF2B5EF4-FFF2-40B4-BE49-F238E27FC236}">
              <a16:creationId xmlns:a16="http://schemas.microsoft.com/office/drawing/2014/main" id="{00000000-0008-0000-1000-000082000000}"/>
            </a:ext>
          </a:extLst>
        </xdr:cNvPr>
        <xdr:cNvSpPr txBox="1"/>
      </xdr:nvSpPr>
      <xdr:spPr>
        <a:xfrm>
          <a:off x="105156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00000000-0008-0000-1000-000084000000}"/>
            </a:ext>
          </a:extLst>
        </xdr:cNvPr>
        <xdr:cNvCxnSpPr/>
      </xdr:nvCxnSpPr>
      <xdr:spPr>
        <a:xfrm>
          <a:off x="9639300" y="6705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143510</xdr:rowOff>
    </xdr:from>
    <xdr:ext cx="469900" cy="255270"/>
    <xdr:sp macro="" textlink="">
      <xdr:nvSpPr>
        <xdr:cNvPr id="139" name="n_1aveValue【図書館】&#10;一人当たり面積">
          <a:extLst>
            <a:ext uri="{FF2B5EF4-FFF2-40B4-BE49-F238E27FC236}">
              <a16:creationId xmlns:a16="http://schemas.microsoft.com/office/drawing/2014/main" id="{00000000-0008-0000-1000-00008B000000}"/>
            </a:ext>
          </a:extLst>
        </xdr:cNvPr>
        <xdr:cNvSpPr txBox="1"/>
      </xdr:nvSpPr>
      <xdr:spPr>
        <a:xfrm>
          <a:off x="9391650" y="6315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120650</xdr:rowOff>
    </xdr:from>
    <xdr:ext cx="466090" cy="255270"/>
    <xdr:sp macro="" textlink="">
      <xdr:nvSpPr>
        <xdr:cNvPr id="140" name="n_2aveValue【図書館】&#10;一人当たり面積">
          <a:extLst>
            <a:ext uri="{FF2B5EF4-FFF2-40B4-BE49-F238E27FC236}">
              <a16:creationId xmlns:a16="http://schemas.microsoft.com/office/drawing/2014/main" id="{00000000-0008-0000-1000-00008C000000}"/>
            </a:ext>
          </a:extLst>
        </xdr:cNvPr>
        <xdr:cNvSpPr txBox="1"/>
      </xdr:nvSpPr>
      <xdr:spPr>
        <a:xfrm>
          <a:off x="8515350" y="6292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166370</xdr:rowOff>
    </xdr:from>
    <xdr:ext cx="466090" cy="255270"/>
    <xdr:sp macro="" textlink="">
      <xdr:nvSpPr>
        <xdr:cNvPr id="141" name="n_3aveValue【図書館】&#10;一人当たり面積">
          <a:extLst>
            <a:ext uri="{FF2B5EF4-FFF2-40B4-BE49-F238E27FC236}">
              <a16:creationId xmlns:a16="http://schemas.microsoft.com/office/drawing/2014/main" id="{00000000-0008-0000-1000-00008D000000}"/>
            </a:ext>
          </a:extLst>
        </xdr:cNvPr>
        <xdr:cNvSpPr txBox="1"/>
      </xdr:nvSpPr>
      <xdr:spPr>
        <a:xfrm>
          <a:off x="7626350" y="6338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166370</xdr:rowOff>
    </xdr:from>
    <xdr:ext cx="466090" cy="255270"/>
    <xdr:sp macro="" textlink="">
      <xdr:nvSpPr>
        <xdr:cNvPr id="142" name="n_4aveValue【図書館】&#10;一人当たり面積">
          <a:extLst>
            <a:ext uri="{FF2B5EF4-FFF2-40B4-BE49-F238E27FC236}">
              <a16:creationId xmlns:a16="http://schemas.microsoft.com/office/drawing/2014/main" id="{00000000-0008-0000-1000-00008E000000}"/>
            </a:ext>
          </a:extLst>
        </xdr:cNvPr>
        <xdr:cNvSpPr txBox="1"/>
      </xdr:nvSpPr>
      <xdr:spPr>
        <a:xfrm>
          <a:off x="6737350" y="6338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60960</xdr:rowOff>
    </xdr:from>
    <xdr:ext cx="469900" cy="259080"/>
    <xdr:sp macro="" textlink="">
      <xdr:nvSpPr>
        <xdr:cNvPr id="143" name="n_1mainValue【図書館】&#10;一人当たり面積">
          <a:extLst>
            <a:ext uri="{FF2B5EF4-FFF2-40B4-BE49-F238E27FC236}">
              <a16:creationId xmlns:a16="http://schemas.microsoft.com/office/drawing/2014/main" id="{00000000-0008-0000-1000-00008F000000}"/>
            </a:ext>
          </a:extLst>
        </xdr:cNvPr>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60960</xdr:rowOff>
    </xdr:from>
    <xdr:ext cx="466090" cy="259080"/>
    <xdr:sp macro="" textlink="">
      <xdr:nvSpPr>
        <xdr:cNvPr id="144" name="n_2mainValue【図書館】&#10;一人当たり面積">
          <a:extLst>
            <a:ext uri="{FF2B5EF4-FFF2-40B4-BE49-F238E27FC236}">
              <a16:creationId xmlns:a16="http://schemas.microsoft.com/office/drawing/2014/main" id="{00000000-0008-0000-1000-000090000000}"/>
            </a:ext>
          </a:extLst>
        </xdr:cNvPr>
        <xdr:cNvSpPr txBox="1"/>
      </xdr:nvSpPr>
      <xdr:spPr>
        <a:xfrm>
          <a:off x="8515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60960</xdr:rowOff>
    </xdr:from>
    <xdr:ext cx="466090" cy="259080"/>
    <xdr:sp macro="" textlink="">
      <xdr:nvSpPr>
        <xdr:cNvPr id="145" name="n_3mainValue【図書館】&#10;一人当たり面積">
          <a:extLst>
            <a:ext uri="{FF2B5EF4-FFF2-40B4-BE49-F238E27FC236}">
              <a16:creationId xmlns:a16="http://schemas.microsoft.com/office/drawing/2014/main" id="{00000000-0008-0000-1000-000091000000}"/>
            </a:ext>
          </a:extLst>
        </xdr:cNvPr>
        <xdr:cNvSpPr txBox="1"/>
      </xdr:nvSpPr>
      <xdr:spPr>
        <a:xfrm>
          <a:off x="7626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60960</xdr:rowOff>
    </xdr:from>
    <xdr:ext cx="466090" cy="259080"/>
    <xdr:sp macro="" textlink="">
      <xdr:nvSpPr>
        <xdr:cNvPr id="146" name="n_4mainValue【図書館】&#10;一人当たり面積">
          <a:extLst>
            <a:ext uri="{FF2B5EF4-FFF2-40B4-BE49-F238E27FC236}">
              <a16:creationId xmlns:a16="http://schemas.microsoft.com/office/drawing/2014/main" id="{00000000-0008-0000-1000-000092000000}"/>
            </a:ext>
          </a:extLst>
        </xdr:cNvPr>
        <xdr:cNvSpPr txBox="1"/>
      </xdr:nvSpPr>
      <xdr:spPr>
        <a:xfrm>
          <a:off x="6737350" y="674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3550" cy="25908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280" cy="25527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10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flipV="1">
          <a:off x="4634865" y="963168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60960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00000000-0008-0000-1000-0000AC000000}"/>
            </a:ext>
          </a:extLst>
        </xdr:cNvPr>
        <xdr:cNvSpPr txBox="1"/>
      </xdr:nvSpPr>
      <xdr:spPr>
        <a:xfrm>
          <a:off x="4673600" y="1086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4546600" y="1085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148590</xdr:rowOff>
    </xdr:from>
    <xdr:ext cx="405130" cy="259080"/>
    <xdr:sp macro="" textlink="">
      <xdr:nvSpPr>
        <xdr:cNvPr id="174" name="【体育館・プール】&#10;有形固定資産減価償却率最大値テキスト">
          <a:extLst>
            <a:ext uri="{FF2B5EF4-FFF2-40B4-BE49-F238E27FC236}">
              <a16:creationId xmlns:a16="http://schemas.microsoft.com/office/drawing/2014/main" id="{00000000-0008-0000-1000-0000AE000000}"/>
            </a:ext>
          </a:extLst>
        </xdr:cNvPr>
        <xdr:cNvSpPr txBox="1"/>
      </xdr:nvSpPr>
      <xdr:spPr>
        <a:xfrm>
          <a:off x="4673600" y="9406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963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118110</xdr:rowOff>
    </xdr:from>
    <xdr:ext cx="405130" cy="259080"/>
    <xdr:sp macro="" textlink="">
      <xdr:nvSpPr>
        <xdr:cNvPr id="176" name="【体育館・プール】&#10;有形固定資産減価償却率平均値テキスト">
          <a:extLst>
            <a:ext uri="{FF2B5EF4-FFF2-40B4-BE49-F238E27FC236}">
              <a16:creationId xmlns:a16="http://schemas.microsoft.com/office/drawing/2014/main" id="{00000000-0008-0000-1000-0000B0000000}"/>
            </a:ext>
          </a:extLst>
        </xdr:cNvPr>
        <xdr:cNvSpPr txBox="1"/>
      </xdr:nvSpPr>
      <xdr:spPr>
        <a:xfrm>
          <a:off x="4673600" y="1006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1000-0000B1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122555</xdr:rowOff>
    </xdr:from>
    <xdr:to>
      <xdr:col>24</xdr:col>
      <xdr:colOff>114300</xdr:colOff>
      <xdr:row>59</xdr:row>
      <xdr:rowOff>52705</xdr:rowOff>
    </xdr:to>
    <xdr:sp macro="" textlink="">
      <xdr:nvSpPr>
        <xdr:cNvPr id="187" name="楕円 186">
          <a:extLst>
            <a:ext uri="{FF2B5EF4-FFF2-40B4-BE49-F238E27FC236}">
              <a16:creationId xmlns:a16="http://schemas.microsoft.com/office/drawing/2014/main" id="{00000000-0008-0000-1000-0000BB000000}"/>
            </a:ext>
          </a:extLst>
        </xdr:cNvPr>
        <xdr:cNvSpPr/>
      </xdr:nvSpPr>
      <xdr:spPr>
        <a:xfrm>
          <a:off x="45847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145415</xdr:rowOff>
    </xdr:from>
    <xdr:ext cx="405130" cy="255270"/>
    <xdr:sp macro="" textlink="">
      <xdr:nvSpPr>
        <xdr:cNvPr id="188" name="【体育館・プール】&#10;有形固定資産減価償却率該当値テキスト">
          <a:extLst>
            <a:ext uri="{FF2B5EF4-FFF2-40B4-BE49-F238E27FC236}">
              <a16:creationId xmlns:a16="http://schemas.microsoft.com/office/drawing/2014/main" id="{00000000-0008-0000-1000-0000BC000000}"/>
            </a:ext>
          </a:extLst>
        </xdr:cNvPr>
        <xdr:cNvSpPr txBox="1"/>
      </xdr:nvSpPr>
      <xdr:spPr>
        <a:xfrm>
          <a:off x="4673600" y="9918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71120</xdr:rowOff>
    </xdr:from>
    <xdr:to>
      <xdr:col>20</xdr:col>
      <xdr:colOff>38100</xdr:colOff>
      <xdr:row>59</xdr:row>
      <xdr:rowOff>1270</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3746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121920</xdr:rowOff>
    </xdr:from>
    <xdr:to>
      <xdr:col>24</xdr:col>
      <xdr:colOff>63500</xdr:colOff>
      <xdr:row>59</xdr:row>
      <xdr:rowOff>1905</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3797300" y="100660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121920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2908300" y="100374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58</xdr:row>
      <xdr:rowOff>93345</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2019300" y="99993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135890</xdr:rowOff>
    </xdr:from>
    <xdr:to>
      <xdr:col>6</xdr:col>
      <xdr:colOff>38100</xdr:colOff>
      <xdr:row>58</xdr:row>
      <xdr:rowOff>66040</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07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xdr:rowOff>
    </xdr:from>
    <xdr:to>
      <xdr:col>10</xdr:col>
      <xdr:colOff>114300</xdr:colOff>
      <xdr:row>58</xdr:row>
      <xdr:rowOff>55245</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1130300" y="99593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60960</xdr:rowOff>
    </xdr:from>
    <xdr:ext cx="405130" cy="259080"/>
    <xdr:sp macro="" textlink="">
      <xdr:nvSpPr>
        <xdr:cNvPr id="197" name="n_1aveValue【体育館・プール】&#10;有形固定資産減価償却率">
          <a:extLst>
            <a:ext uri="{FF2B5EF4-FFF2-40B4-BE49-F238E27FC236}">
              <a16:creationId xmlns:a16="http://schemas.microsoft.com/office/drawing/2014/main" id="{00000000-0008-0000-1000-0000C5000000}"/>
            </a:ext>
          </a:extLst>
        </xdr:cNvPr>
        <xdr:cNvSpPr txBox="1"/>
      </xdr:nvSpPr>
      <xdr:spPr>
        <a:xfrm>
          <a:off x="3582035"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22860</xdr:rowOff>
    </xdr:from>
    <xdr:ext cx="401320" cy="259080"/>
    <xdr:sp macro="" textlink="">
      <xdr:nvSpPr>
        <xdr:cNvPr id="198" name="n_2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2705735" y="10138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24765</xdr:rowOff>
    </xdr:from>
    <xdr:ext cx="401320" cy="259080"/>
    <xdr:sp macro="" textlink="">
      <xdr:nvSpPr>
        <xdr:cNvPr id="199" name="n_3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1816735" y="101403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63500</xdr:rowOff>
    </xdr:from>
    <xdr:ext cx="401320" cy="255270"/>
    <xdr:sp macro="" textlink="">
      <xdr:nvSpPr>
        <xdr:cNvPr id="200" name="n_4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927735" y="10179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17780</xdr:rowOff>
    </xdr:from>
    <xdr:ext cx="405130" cy="255270"/>
    <xdr:sp macro="" textlink="">
      <xdr:nvSpPr>
        <xdr:cNvPr id="201" name="n_1main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3582035" y="97904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160655</xdr:rowOff>
    </xdr:from>
    <xdr:ext cx="401320" cy="259080"/>
    <xdr:sp macro="" textlink="">
      <xdr:nvSpPr>
        <xdr:cNvPr id="202" name="n_2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2705735" y="97618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122555</xdr:rowOff>
    </xdr:from>
    <xdr:ext cx="401320" cy="255270"/>
    <xdr:sp macro="" textlink="">
      <xdr:nvSpPr>
        <xdr:cNvPr id="203" name="n_3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1816735" y="9723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82550</xdr:rowOff>
    </xdr:from>
    <xdr:ext cx="401320" cy="259080"/>
    <xdr:sp macro="" textlink="">
      <xdr:nvSpPr>
        <xdr:cNvPr id="204" name="n_4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927735" y="96837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10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3" name="テキスト ボックス 212">
          <a:extLst>
            <a:ext uri="{FF2B5EF4-FFF2-40B4-BE49-F238E27FC236}">
              <a16:creationId xmlns:a16="http://schemas.microsoft.com/office/drawing/2014/main" id="{00000000-0008-0000-1000-0000D5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3550" cy="255270"/>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136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3550" cy="25527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3550" cy="25527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3550" cy="25527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1000-0000E1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155575</xdr:rowOff>
    </xdr:from>
    <xdr:to>
      <xdr:col>54</xdr:col>
      <xdr:colOff>189865</xdr:colOff>
      <xdr:row>63</xdr:row>
      <xdr:rowOff>157480</xdr:rowOff>
    </xdr:to>
    <xdr:cxnSp macro="">
      <xdr:nvCxnSpPr>
        <xdr:cNvPr id="226" name="直線コネクタ 225">
          <a:extLst>
            <a:ext uri="{FF2B5EF4-FFF2-40B4-BE49-F238E27FC236}">
              <a16:creationId xmlns:a16="http://schemas.microsoft.com/office/drawing/2014/main" id="{00000000-0008-0000-1000-0000E2000000}"/>
            </a:ext>
          </a:extLst>
        </xdr:cNvPr>
        <xdr:cNvCxnSpPr/>
      </xdr:nvCxnSpPr>
      <xdr:spPr>
        <a:xfrm flipV="1">
          <a:off x="10476865" y="9756775"/>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161290</xdr:rowOff>
    </xdr:from>
    <xdr:ext cx="469900" cy="259080"/>
    <xdr:sp macro="" textlink="">
      <xdr:nvSpPr>
        <xdr:cNvPr id="227" name="【体育館・プール】&#10;一人当たり面積最小値テキスト">
          <a:extLst>
            <a:ext uri="{FF2B5EF4-FFF2-40B4-BE49-F238E27FC236}">
              <a16:creationId xmlns:a16="http://schemas.microsoft.com/office/drawing/2014/main" id="{00000000-0008-0000-1000-0000E3000000}"/>
            </a:ext>
          </a:extLst>
        </xdr:cNvPr>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157480</xdr:rowOff>
    </xdr:from>
    <xdr:to>
      <xdr:col>55</xdr:col>
      <xdr:colOff>88900</xdr:colOff>
      <xdr:row>63</xdr:row>
      <xdr:rowOff>157480</xdr:rowOff>
    </xdr:to>
    <xdr:cxnSp macro="">
      <xdr:nvCxnSpPr>
        <xdr:cNvPr id="228" name="直線コネクタ 227">
          <a:extLst>
            <a:ext uri="{FF2B5EF4-FFF2-40B4-BE49-F238E27FC236}">
              <a16:creationId xmlns:a16="http://schemas.microsoft.com/office/drawing/2014/main" id="{00000000-0008-0000-1000-0000E4000000}"/>
            </a:ext>
          </a:extLst>
        </xdr:cNvPr>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102235</xdr:rowOff>
    </xdr:from>
    <xdr:ext cx="469900" cy="258445"/>
    <xdr:sp macro="" textlink="">
      <xdr:nvSpPr>
        <xdr:cNvPr id="229" name="【体育館・プール】&#10;一人当たり面積最大値テキスト">
          <a:extLst>
            <a:ext uri="{FF2B5EF4-FFF2-40B4-BE49-F238E27FC236}">
              <a16:creationId xmlns:a16="http://schemas.microsoft.com/office/drawing/2014/main" id="{00000000-0008-0000-1000-0000E5000000}"/>
            </a:ext>
          </a:extLst>
        </xdr:cNvPr>
        <xdr:cNvSpPr txBox="1"/>
      </xdr:nvSpPr>
      <xdr:spPr>
        <a:xfrm>
          <a:off x="10515600" y="9531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155575</xdr:rowOff>
    </xdr:from>
    <xdr:to>
      <xdr:col>55</xdr:col>
      <xdr:colOff>88900</xdr:colOff>
      <xdr:row>56</xdr:row>
      <xdr:rowOff>155575</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a:off x="10388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12065</xdr:rowOff>
    </xdr:from>
    <xdr:ext cx="469900" cy="259080"/>
    <xdr:sp macro="" textlink="">
      <xdr:nvSpPr>
        <xdr:cNvPr id="231" name="【体育館・プール】&#10;一人当たり面積平均値テキスト">
          <a:extLst>
            <a:ext uri="{FF2B5EF4-FFF2-40B4-BE49-F238E27FC236}">
              <a16:creationId xmlns:a16="http://schemas.microsoft.com/office/drawing/2014/main" id="{00000000-0008-0000-1000-0000E7000000}"/>
            </a:ext>
          </a:extLst>
        </xdr:cNvPr>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33655</xdr:rowOff>
    </xdr:from>
    <xdr:to>
      <xdr:col>55</xdr:col>
      <xdr:colOff>50800</xdr:colOff>
      <xdr:row>62</xdr:row>
      <xdr:rowOff>135255</xdr:rowOff>
    </xdr:to>
    <xdr:sp macro="" textlink="">
      <xdr:nvSpPr>
        <xdr:cNvPr id="232" name="フローチャート: 判断 231">
          <a:extLst>
            <a:ext uri="{FF2B5EF4-FFF2-40B4-BE49-F238E27FC236}">
              <a16:creationId xmlns:a16="http://schemas.microsoft.com/office/drawing/2014/main" id="{00000000-0008-0000-1000-0000E8000000}"/>
            </a:ext>
          </a:extLst>
        </xdr:cNvPr>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36195</xdr:rowOff>
    </xdr:from>
    <xdr:to>
      <xdr:col>50</xdr:col>
      <xdr:colOff>165100</xdr:colOff>
      <xdr:row>62</xdr:row>
      <xdr:rowOff>137795</xdr:rowOff>
    </xdr:to>
    <xdr:sp macro="" textlink="">
      <xdr:nvSpPr>
        <xdr:cNvPr id="233" name="フローチャート: 判断 232">
          <a:extLst>
            <a:ext uri="{FF2B5EF4-FFF2-40B4-BE49-F238E27FC236}">
              <a16:creationId xmlns:a16="http://schemas.microsoft.com/office/drawing/2014/main" id="{00000000-0008-0000-1000-0000E9000000}"/>
            </a:ext>
          </a:extLst>
        </xdr:cNvPr>
        <xdr:cNvSpPr/>
      </xdr:nvSpPr>
      <xdr:spPr>
        <a:xfrm>
          <a:off x="9588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170815</xdr:rowOff>
    </xdr:from>
    <xdr:to>
      <xdr:col>46</xdr:col>
      <xdr:colOff>38100</xdr:colOff>
      <xdr:row>62</xdr:row>
      <xdr:rowOff>100965</xdr:rowOff>
    </xdr:to>
    <xdr:sp macro="" textlink="">
      <xdr:nvSpPr>
        <xdr:cNvPr id="234" name="フローチャート: 判断 233">
          <a:extLst>
            <a:ext uri="{FF2B5EF4-FFF2-40B4-BE49-F238E27FC236}">
              <a16:creationId xmlns:a16="http://schemas.microsoft.com/office/drawing/2014/main" id="{00000000-0008-0000-1000-0000EA000000}"/>
            </a:ext>
          </a:extLst>
        </xdr:cNvPr>
        <xdr:cNvSpPr/>
      </xdr:nvSpPr>
      <xdr:spPr>
        <a:xfrm>
          <a:off x="8699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60960</xdr:rowOff>
    </xdr:from>
    <xdr:to>
      <xdr:col>41</xdr:col>
      <xdr:colOff>101600</xdr:colOff>
      <xdr:row>62</xdr:row>
      <xdr:rowOff>162560</xdr:rowOff>
    </xdr:to>
    <xdr:sp macro="" textlink="">
      <xdr:nvSpPr>
        <xdr:cNvPr id="235" name="フローチャート: 判断 234">
          <a:extLst>
            <a:ext uri="{FF2B5EF4-FFF2-40B4-BE49-F238E27FC236}">
              <a16:creationId xmlns:a16="http://schemas.microsoft.com/office/drawing/2014/main" id="{00000000-0008-0000-1000-0000EB000000}"/>
            </a:ext>
          </a:extLst>
        </xdr:cNvPr>
        <xdr:cNvSpPr/>
      </xdr:nvSpPr>
      <xdr:spPr>
        <a:xfrm>
          <a:off x="78105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95250</xdr:rowOff>
    </xdr:from>
    <xdr:to>
      <xdr:col>36</xdr:col>
      <xdr:colOff>165100</xdr:colOff>
      <xdr:row>63</xdr:row>
      <xdr:rowOff>25400</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69215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37" name="テキスト ボックス 236">
          <a:extLst>
            <a:ext uri="{FF2B5EF4-FFF2-40B4-BE49-F238E27FC236}">
              <a16:creationId xmlns:a16="http://schemas.microsoft.com/office/drawing/2014/main" id="{00000000-0008-0000-1000-0000ED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39" name="テキスト ボックス 238">
          <a:extLst>
            <a:ext uri="{FF2B5EF4-FFF2-40B4-BE49-F238E27FC236}">
              <a16:creationId xmlns:a16="http://schemas.microsoft.com/office/drawing/2014/main" id="{00000000-0008-0000-1000-0000EF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0" name="テキスト ボックス 239">
          <a:extLst>
            <a:ext uri="{FF2B5EF4-FFF2-40B4-BE49-F238E27FC236}">
              <a16:creationId xmlns:a16="http://schemas.microsoft.com/office/drawing/2014/main" id="{00000000-0008-0000-1000-0000F0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49530</xdr:rowOff>
    </xdr:from>
    <xdr:to>
      <xdr:col>55</xdr:col>
      <xdr:colOff>50800</xdr:colOff>
      <xdr:row>61</xdr:row>
      <xdr:rowOff>151130</xdr:rowOff>
    </xdr:to>
    <xdr:sp macro="" textlink="">
      <xdr:nvSpPr>
        <xdr:cNvPr id="242" name="楕円 241">
          <a:extLst>
            <a:ext uri="{FF2B5EF4-FFF2-40B4-BE49-F238E27FC236}">
              <a16:creationId xmlns:a16="http://schemas.microsoft.com/office/drawing/2014/main" id="{00000000-0008-0000-1000-0000F2000000}"/>
            </a:ext>
          </a:extLst>
        </xdr:cNvPr>
        <xdr:cNvSpPr/>
      </xdr:nvSpPr>
      <xdr:spPr>
        <a:xfrm>
          <a:off x="104267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72390</xdr:rowOff>
    </xdr:from>
    <xdr:ext cx="469900" cy="259080"/>
    <xdr:sp macro="" textlink="">
      <xdr:nvSpPr>
        <xdr:cNvPr id="243" name="【体育館・プール】&#10;一人当たり面積該当値テキスト">
          <a:extLst>
            <a:ext uri="{FF2B5EF4-FFF2-40B4-BE49-F238E27FC236}">
              <a16:creationId xmlns:a16="http://schemas.microsoft.com/office/drawing/2014/main" id="{00000000-0008-0000-1000-0000F3000000}"/>
            </a:ext>
          </a:extLst>
        </xdr:cNvPr>
        <xdr:cNvSpPr txBox="1"/>
      </xdr:nvSpPr>
      <xdr:spPr>
        <a:xfrm>
          <a:off x="10515600" y="1035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60960</xdr:rowOff>
    </xdr:from>
    <xdr:to>
      <xdr:col>50</xdr:col>
      <xdr:colOff>165100</xdr:colOff>
      <xdr:row>61</xdr:row>
      <xdr:rowOff>162560</xdr:rowOff>
    </xdr:to>
    <xdr:sp macro="" textlink="">
      <xdr:nvSpPr>
        <xdr:cNvPr id="244" name="楕円 243">
          <a:extLst>
            <a:ext uri="{FF2B5EF4-FFF2-40B4-BE49-F238E27FC236}">
              <a16:creationId xmlns:a16="http://schemas.microsoft.com/office/drawing/2014/main" id="{00000000-0008-0000-1000-0000F4000000}"/>
            </a:ext>
          </a:extLst>
        </xdr:cNvPr>
        <xdr:cNvSpPr/>
      </xdr:nvSpPr>
      <xdr:spPr>
        <a:xfrm>
          <a:off x="9588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100330</xdr:rowOff>
    </xdr:from>
    <xdr:to>
      <xdr:col>55</xdr:col>
      <xdr:colOff>0</xdr:colOff>
      <xdr:row>61</xdr:row>
      <xdr:rowOff>111760</xdr:rowOff>
    </xdr:to>
    <xdr:cxnSp macro="">
      <xdr:nvCxnSpPr>
        <xdr:cNvPr id="245" name="直線コネクタ 244">
          <a:extLst>
            <a:ext uri="{FF2B5EF4-FFF2-40B4-BE49-F238E27FC236}">
              <a16:creationId xmlns:a16="http://schemas.microsoft.com/office/drawing/2014/main" id="{00000000-0008-0000-1000-0000F5000000}"/>
            </a:ext>
          </a:extLst>
        </xdr:cNvPr>
        <xdr:cNvCxnSpPr/>
      </xdr:nvCxnSpPr>
      <xdr:spPr>
        <a:xfrm flipV="1">
          <a:off x="9639300" y="105587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46" name="楕円 245">
          <a:extLst>
            <a:ext uri="{FF2B5EF4-FFF2-40B4-BE49-F238E27FC236}">
              <a16:creationId xmlns:a16="http://schemas.microsoft.com/office/drawing/2014/main" id="{00000000-0008-0000-1000-0000F6000000}"/>
            </a:ext>
          </a:extLst>
        </xdr:cNvPr>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111760</xdr:rowOff>
    </xdr:from>
    <xdr:to>
      <xdr:col>50</xdr:col>
      <xdr:colOff>114300</xdr:colOff>
      <xdr:row>62</xdr:row>
      <xdr:rowOff>11430</xdr:rowOff>
    </xdr:to>
    <xdr:cxnSp macro="">
      <xdr:nvCxnSpPr>
        <xdr:cNvPr id="247" name="直線コネクタ 246">
          <a:extLst>
            <a:ext uri="{FF2B5EF4-FFF2-40B4-BE49-F238E27FC236}">
              <a16:creationId xmlns:a16="http://schemas.microsoft.com/office/drawing/2014/main" id="{00000000-0008-0000-1000-0000F7000000}"/>
            </a:ext>
          </a:extLst>
        </xdr:cNvPr>
        <xdr:cNvCxnSpPr/>
      </xdr:nvCxnSpPr>
      <xdr:spPr>
        <a:xfrm flipV="1">
          <a:off x="8750300" y="105702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11430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a:off x="7861300" y="1064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11430</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a:off x="6972300" y="1064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128905</xdr:rowOff>
    </xdr:from>
    <xdr:ext cx="469900" cy="259080"/>
    <xdr:sp macro="" textlink="">
      <xdr:nvSpPr>
        <xdr:cNvPr id="252" name="n_1aveValue【体育館・プール】&#10;一人当たり面積">
          <a:extLst>
            <a:ext uri="{FF2B5EF4-FFF2-40B4-BE49-F238E27FC236}">
              <a16:creationId xmlns:a16="http://schemas.microsoft.com/office/drawing/2014/main" id="{00000000-0008-0000-1000-0000FC000000}"/>
            </a:ext>
          </a:extLst>
        </xdr:cNvPr>
        <xdr:cNvSpPr txBox="1"/>
      </xdr:nvSpPr>
      <xdr:spPr>
        <a:xfrm>
          <a:off x="939165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92075</xdr:rowOff>
    </xdr:from>
    <xdr:ext cx="466090" cy="259080"/>
    <xdr:sp macro="" textlink="">
      <xdr:nvSpPr>
        <xdr:cNvPr id="253" name="n_2aveValue【体育館・プール】&#10;一人当たり面積">
          <a:extLst>
            <a:ext uri="{FF2B5EF4-FFF2-40B4-BE49-F238E27FC236}">
              <a16:creationId xmlns:a16="http://schemas.microsoft.com/office/drawing/2014/main" id="{00000000-0008-0000-1000-0000FD000000}"/>
            </a:ext>
          </a:extLst>
        </xdr:cNvPr>
        <xdr:cNvSpPr txBox="1"/>
      </xdr:nvSpPr>
      <xdr:spPr>
        <a:xfrm>
          <a:off x="8515350" y="107219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153670</xdr:rowOff>
    </xdr:from>
    <xdr:ext cx="466090" cy="259080"/>
    <xdr:sp macro="" textlink="">
      <xdr:nvSpPr>
        <xdr:cNvPr id="254" name="n_3aveValue【体育館・プール】&#10;一人当たり面積">
          <a:extLst>
            <a:ext uri="{FF2B5EF4-FFF2-40B4-BE49-F238E27FC236}">
              <a16:creationId xmlns:a16="http://schemas.microsoft.com/office/drawing/2014/main" id="{00000000-0008-0000-1000-0000FE000000}"/>
            </a:ext>
          </a:extLst>
        </xdr:cNvPr>
        <xdr:cNvSpPr txBox="1"/>
      </xdr:nvSpPr>
      <xdr:spPr>
        <a:xfrm>
          <a:off x="7626350" y="10783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16510</xdr:rowOff>
    </xdr:from>
    <xdr:ext cx="466090" cy="259080"/>
    <xdr:sp macro="" textlink="">
      <xdr:nvSpPr>
        <xdr:cNvPr id="255" name="n_4aveValue【体育館・プール】&#10;一人当たり面積">
          <a:extLst>
            <a:ext uri="{FF2B5EF4-FFF2-40B4-BE49-F238E27FC236}">
              <a16:creationId xmlns:a16="http://schemas.microsoft.com/office/drawing/2014/main" id="{00000000-0008-0000-1000-0000FF000000}"/>
            </a:ext>
          </a:extLst>
        </xdr:cNvPr>
        <xdr:cNvSpPr txBox="1"/>
      </xdr:nvSpPr>
      <xdr:spPr>
        <a:xfrm>
          <a:off x="6737350" y="10817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7620</xdr:rowOff>
    </xdr:from>
    <xdr:ext cx="469900" cy="255270"/>
    <xdr:sp macro="" textlink="">
      <xdr:nvSpPr>
        <xdr:cNvPr id="256" name="n_1mainValue【体育館・プール】&#10;一人当たり面積">
          <a:extLst>
            <a:ext uri="{FF2B5EF4-FFF2-40B4-BE49-F238E27FC236}">
              <a16:creationId xmlns:a16="http://schemas.microsoft.com/office/drawing/2014/main" id="{00000000-0008-0000-1000-000000010000}"/>
            </a:ext>
          </a:extLst>
        </xdr:cNvPr>
        <xdr:cNvSpPr txBox="1"/>
      </xdr:nvSpPr>
      <xdr:spPr>
        <a:xfrm>
          <a:off x="9391650" y="10294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78740</xdr:rowOff>
    </xdr:from>
    <xdr:ext cx="466090" cy="259080"/>
    <xdr:sp macro="" textlink="">
      <xdr:nvSpPr>
        <xdr:cNvPr id="257" name="n_2mainValue【体育館・プール】&#10;一人当たり面積">
          <a:extLst>
            <a:ext uri="{FF2B5EF4-FFF2-40B4-BE49-F238E27FC236}">
              <a16:creationId xmlns:a16="http://schemas.microsoft.com/office/drawing/2014/main" id="{00000000-0008-0000-1000-000001010000}"/>
            </a:ext>
          </a:extLst>
        </xdr:cNvPr>
        <xdr:cNvSpPr txBox="1"/>
      </xdr:nvSpPr>
      <xdr:spPr>
        <a:xfrm>
          <a:off x="8515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78740</xdr:rowOff>
    </xdr:from>
    <xdr:ext cx="466090" cy="259080"/>
    <xdr:sp macro="" textlink="">
      <xdr:nvSpPr>
        <xdr:cNvPr id="258" name="n_3mainValue【体育館・プール】&#10;一人当たり面積">
          <a:extLst>
            <a:ext uri="{FF2B5EF4-FFF2-40B4-BE49-F238E27FC236}">
              <a16:creationId xmlns:a16="http://schemas.microsoft.com/office/drawing/2014/main" id="{00000000-0008-0000-1000-000002010000}"/>
            </a:ext>
          </a:extLst>
        </xdr:cNvPr>
        <xdr:cNvSpPr txBox="1"/>
      </xdr:nvSpPr>
      <xdr:spPr>
        <a:xfrm>
          <a:off x="7626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78740</xdr:rowOff>
    </xdr:from>
    <xdr:ext cx="466090" cy="259080"/>
    <xdr:sp macro="" textlink="">
      <xdr:nvSpPr>
        <xdr:cNvPr id="259" name="n_4mainValue【体育館・プール】&#10;一人当たり面積">
          <a:extLst>
            <a:ext uri="{FF2B5EF4-FFF2-40B4-BE49-F238E27FC236}">
              <a16:creationId xmlns:a16="http://schemas.microsoft.com/office/drawing/2014/main" id="{00000000-0008-0000-1000-000003010000}"/>
            </a:ext>
          </a:extLst>
        </xdr:cNvPr>
        <xdr:cNvSpPr txBox="1"/>
      </xdr:nvSpPr>
      <xdr:spPr>
        <a:xfrm>
          <a:off x="6737350" y="10365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10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1000-000005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68" name="テキスト ボックス 267">
          <a:extLst>
            <a:ext uri="{FF2B5EF4-FFF2-40B4-BE49-F238E27FC236}">
              <a16:creationId xmlns:a16="http://schemas.microsoft.com/office/drawing/2014/main" id="{00000000-0008-0000-1000-00000C01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70" name="テキスト ボックス 269">
          <a:extLst>
            <a:ext uri="{FF2B5EF4-FFF2-40B4-BE49-F238E27FC236}">
              <a16:creationId xmlns:a16="http://schemas.microsoft.com/office/drawing/2014/main" id="{00000000-0008-0000-1000-00000E010000}"/>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1000-00000F01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3550" cy="259080"/>
    <xdr:sp macro="" textlink="">
      <xdr:nvSpPr>
        <xdr:cNvPr id="272" name="テキスト ボックス 271">
          <a:extLst>
            <a:ext uri="{FF2B5EF4-FFF2-40B4-BE49-F238E27FC236}">
              <a16:creationId xmlns:a16="http://schemas.microsoft.com/office/drawing/2014/main" id="{00000000-0008-0000-1000-000010010000}"/>
            </a:ext>
          </a:extLst>
        </xdr:cNvPr>
        <xdr:cNvSpPr txBox="1"/>
      </xdr:nvSpPr>
      <xdr:spPr>
        <a:xfrm>
          <a:off x="294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1000-000011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1000-000019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115570</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flipV="1">
          <a:off x="4634865" y="1331722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110490</xdr:rowOff>
    </xdr:from>
    <xdr:ext cx="405130" cy="255270"/>
    <xdr:sp macro="" textlink="">
      <xdr:nvSpPr>
        <xdr:cNvPr id="283" name="【福祉施設】&#10;有形固定資産減価償却率最小値テキスト">
          <a:extLst>
            <a:ext uri="{FF2B5EF4-FFF2-40B4-BE49-F238E27FC236}">
              <a16:creationId xmlns:a16="http://schemas.microsoft.com/office/drawing/2014/main" id="{00000000-0008-0000-1000-00001B010000}"/>
            </a:ext>
          </a:extLst>
        </xdr:cNvPr>
        <xdr:cNvSpPr txBox="1"/>
      </xdr:nvSpPr>
      <xdr:spPr>
        <a:xfrm>
          <a:off x="4673600" y="145122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4546600" y="1450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62230</xdr:rowOff>
    </xdr:from>
    <xdr:ext cx="405130" cy="259080"/>
    <xdr:sp macro="" textlink="">
      <xdr:nvSpPr>
        <xdr:cNvPr id="285" name="【福祉施設】&#10;有形固定資産減価償却率最大値テキスト">
          <a:extLst>
            <a:ext uri="{FF2B5EF4-FFF2-40B4-BE49-F238E27FC236}">
              <a16:creationId xmlns:a16="http://schemas.microsoft.com/office/drawing/2014/main" id="{00000000-0008-0000-1000-00001D010000}"/>
            </a:ext>
          </a:extLst>
        </xdr:cNvPr>
        <xdr:cNvSpPr txBox="1"/>
      </xdr:nvSpPr>
      <xdr:spPr>
        <a:xfrm>
          <a:off x="4673600" y="1309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115570</xdr:rowOff>
    </xdr:from>
    <xdr:to>
      <xdr:col>24</xdr:col>
      <xdr:colOff>152400</xdr:colOff>
      <xdr:row>77</xdr:row>
      <xdr:rowOff>115570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4546600" y="1331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88900</xdr:rowOff>
    </xdr:from>
    <xdr:ext cx="405130" cy="255270"/>
    <xdr:sp macro="" textlink="">
      <xdr:nvSpPr>
        <xdr:cNvPr id="287" name="【福祉施設】&#10;有形固定資産減価償却率平均値テキスト">
          <a:extLst>
            <a:ext uri="{FF2B5EF4-FFF2-40B4-BE49-F238E27FC236}">
              <a16:creationId xmlns:a16="http://schemas.microsoft.com/office/drawing/2014/main" id="{00000000-0008-0000-1000-00001F010000}"/>
            </a:ext>
          </a:extLst>
        </xdr:cNvPr>
        <xdr:cNvSpPr txBox="1"/>
      </xdr:nvSpPr>
      <xdr:spPr>
        <a:xfrm>
          <a:off x="4673600" y="136334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79</xdr:row>
      <xdr:rowOff>110490</xdr:rowOff>
    </xdr:from>
    <xdr:to>
      <xdr:col>24</xdr:col>
      <xdr:colOff>114300</xdr:colOff>
      <xdr:row>80</xdr:row>
      <xdr:rowOff>40640</xdr:rowOff>
    </xdr:to>
    <xdr:sp macro="" textlink="">
      <xdr:nvSpPr>
        <xdr:cNvPr id="288" name="フローチャート: 判断 287">
          <a:extLst>
            <a:ext uri="{FF2B5EF4-FFF2-40B4-BE49-F238E27FC236}">
              <a16:creationId xmlns:a16="http://schemas.microsoft.com/office/drawing/2014/main" id="{00000000-0008-0000-1000-000020010000}"/>
            </a:ext>
          </a:extLst>
        </xdr:cNvPr>
        <xdr:cNvSpPr/>
      </xdr:nvSpPr>
      <xdr:spPr>
        <a:xfrm>
          <a:off x="45847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00000000-0008-0000-1000-000021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52070</xdr:rowOff>
    </xdr:from>
    <xdr:to>
      <xdr:col>15</xdr:col>
      <xdr:colOff>101600</xdr:colOff>
      <xdr:row>79</xdr:row>
      <xdr:rowOff>153035</xdr:rowOff>
    </xdr:to>
    <xdr:sp macro="" textlink="">
      <xdr:nvSpPr>
        <xdr:cNvPr id="290" name="フローチャート: 判断 289">
          <a:extLst>
            <a:ext uri="{FF2B5EF4-FFF2-40B4-BE49-F238E27FC236}">
              <a16:creationId xmlns:a16="http://schemas.microsoft.com/office/drawing/2014/main" id="{00000000-0008-0000-1000-000022010000}"/>
            </a:ext>
          </a:extLst>
        </xdr:cNvPr>
        <xdr:cNvSpPr/>
      </xdr:nvSpPr>
      <xdr:spPr>
        <a:xfrm>
          <a:off x="2857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48895</xdr:rowOff>
    </xdr:from>
    <xdr:to>
      <xdr:col>10</xdr:col>
      <xdr:colOff>165100</xdr:colOff>
      <xdr:row>79</xdr:row>
      <xdr:rowOff>150495</xdr:rowOff>
    </xdr:to>
    <xdr:sp macro="" textlink="">
      <xdr:nvSpPr>
        <xdr:cNvPr id="291" name="フローチャート: 判断 290">
          <a:extLst>
            <a:ext uri="{FF2B5EF4-FFF2-40B4-BE49-F238E27FC236}">
              <a16:creationId xmlns:a16="http://schemas.microsoft.com/office/drawing/2014/main" id="{00000000-0008-0000-1000-000023010000}"/>
            </a:ext>
          </a:extLst>
        </xdr:cNvPr>
        <xdr:cNvSpPr/>
      </xdr:nvSpPr>
      <xdr:spPr>
        <a:xfrm>
          <a:off x="1968500" y="1359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29210</xdr:rowOff>
    </xdr:from>
    <xdr:to>
      <xdr:col>6</xdr:col>
      <xdr:colOff>38100</xdr:colOff>
      <xdr:row>79</xdr:row>
      <xdr:rowOff>130175</xdr:rowOff>
    </xdr:to>
    <xdr:sp macro="" textlink="">
      <xdr:nvSpPr>
        <xdr:cNvPr id="292" name="フローチャート: 判断 291">
          <a:extLst>
            <a:ext uri="{FF2B5EF4-FFF2-40B4-BE49-F238E27FC236}">
              <a16:creationId xmlns:a16="http://schemas.microsoft.com/office/drawing/2014/main" id="{00000000-0008-0000-1000-000024010000}"/>
            </a:ext>
          </a:extLst>
        </xdr:cNvPr>
        <xdr:cNvSpPr/>
      </xdr:nvSpPr>
      <xdr:spPr>
        <a:xfrm>
          <a:off x="1079500" y="1357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0000000-0008-0000-1000-000027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1000-000029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1270</xdr:rowOff>
    </xdr:from>
    <xdr:to>
      <xdr:col>24</xdr:col>
      <xdr:colOff>114300</xdr:colOff>
      <xdr:row>79</xdr:row>
      <xdr:rowOff>102870</xdr:rowOff>
    </xdr:to>
    <xdr:sp macro="" textlink="">
      <xdr:nvSpPr>
        <xdr:cNvPr id="298" name="楕円 297">
          <a:extLst>
            <a:ext uri="{FF2B5EF4-FFF2-40B4-BE49-F238E27FC236}">
              <a16:creationId xmlns:a16="http://schemas.microsoft.com/office/drawing/2014/main" id="{00000000-0008-0000-1000-00002A010000}"/>
            </a:ext>
          </a:extLst>
        </xdr:cNvPr>
        <xdr:cNvSpPr/>
      </xdr:nvSpPr>
      <xdr:spPr>
        <a:xfrm>
          <a:off x="45847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24130</xdr:rowOff>
    </xdr:from>
    <xdr:ext cx="405130" cy="259080"/>
    <xdr:sp macro="" textlink="">
      <xdr:nvSpPr>
        <xdr:cNvPr id="299" name="【福祉施設】&#10;有形固定資産減価償却率該当値テキスト">
          <a:extLst>
            <a:ext uri="{FF2B5EF4-FFF2-40B4-BE49-F238E27FC236}">
              <a16:creationId xmlns:a16="http://schemas.microsoft.com/office/drawing/2014/main" id="{00000000-0008-0000-1000-00002B010000}"/>
            </a:ext>
          </a:extLst>
        </xdr:cNvPr>
        <xdr:cNvSpPr txBox="1"/>
      </xdr:nvSpPr>
      <xdr:spPr>
        <a:xfrm>
          <a:off x="4673600" y="1339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106045</xdr:rowOff>
    </xdr:from>
    <xdr:to>
      <xdr:col>20</xdr:col>
      <xdr:colOff>38100</xdr:colOff>
      <xdr:row>79</xdr:row>
      <xdr:rowOff>36195</xdr:rowOff>
    </xdr:to>
    <xdr:sp macro="" textlink="">
      <xdr:nvSpPr>
        <xdr:cNvPr id="300" name="楕円 299">
          <a:extLst>
            <a:ext uri="{FF2B5EF4-FFF2-40B4-BE49-F238E27FC236}">
              <a16:creationId xmlns:a16="http://schemas.microsoft.com/office/drawing/2014/main" id="{00000000-0008-0000-1000-00002C010000}"/>
            </a:ext>
          </a:extLst>
        </xdr:cNvPr>
        <xdr:cNvSpPr/>
      </xdr:nvSpPr>
      <xdr:spPr>
        <a:xfrm>
          <a:off x="3746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156845</xdr:rowOff>
    </xdr:from>
    <xdr:to>
      <xdr:col>24</xdr:col>
      <xdr:colOff>63500</xdr:colOff>
      <xdr:row>79</xdr:row>
      <xdr:rowOff>52070</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a:off x="3797300" y="1352994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81280</xdr:rowOff>
    </xdr:from>
    <xdr:to>
      <xdr:col>15</xdr:col>
      <xdr:colOff>101600</xdr:colOff>
      <xdr:row>79</xdr:row>
      <xdr:rowOff>11430</xdr:rowOff>
    </xdr:to>
    <xdr:sp macro="" textlink="">
      <xdr:nvSpPr>
        <xdr:cNvPr id="302" name="楕円 301">
          <a:extLst>
            <a:ext uri="{FF2B5EF4-FFF2-40B4-BE49-F238E27FC236}">
              <a16:creationId xmlns:a16="http://schemas.microsoft.com/office/drawing/2014/main" id="{00000000-0008-0000-1000-00002E010000}"/>
            </a:ext>
          </a:extLst>
        </xdr:cNvPr>
        <xdr:cNvSpPr/>
      </xdr:nvSpPr>
      <xdr:spPr>
        <a:xfrm>
          <a:off x="2857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132080</xdr:rowOff>
    </xdr:from>
    <xdr:to>
      <xdr:col>19</xdr:col>
      <xdr:colOff>177800</xdr:colOff>
      <xdr:row>78</xdr:row>
      <xdr:rowOff>156845</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2908300" y="13505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41910</xdr:rowOff>
    </xdr:from>
    <xdr:to>
      <xdr:col>10</xdr:col>
      <xdr:colOff>165100</xdr:colOff>
      <xdr:row>78</xdr:row>
      <xdr:rowOff>143510</xdr:rowOff>
    </xdr:to>
    <xdr:sp macro="" textlink="">
      <xdr:nvSpPr>
        <xdr:cNvPr id="304" name="楕円 303">
          <a:extLst>
            <a:ext uri="{FF2B5EF4-FFF2-40B4-BE49-F238E27FC236}">
              <a16:creationId xmlns:a16="http://schemas.microsoft.com/office/drawing/2014/main" id="{00000000-0008-0000-1000-000030010000}"/>
            </a:ext>
          </a:extLst>
        </xdr:cNvPr>
        <xdr:cNvSpPr/>
      </xdr:nvSpPr>
      <xdr:spPr>
        <a:xfrm>
          <a:off x="196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92710</xdr:rowOff>
    </xdr:from>
    <xdr:to>
      <xdr:col>15</xdr:col>
      <xdr:colOff>50800</xdr:colOff>
      <xdr:row>78</xdr:row>
      <xdr:rowOff>132080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2019300" y="134658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1270</xdr:rowOff>
    </xdr:from>
    <xdr:to>
      <xdr:col>6</xdr:col>
      <xdr:colOff>38100</xdr:colOff>
      <xdr:row>78</xdr:row>
      <xdr:rowOff>102870</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107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52070</xdr:rowOff>
    </xdr:from>
    <xdr:to>
      <xdr:col>10</xdr:col>
      <xdr:colOff>114300</xdr:colOff>
      <xdr:row>78</xdr:row>
      <xdr:rowOff>92710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1130300" y="13425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11430</xdr:rowOff>
    </xdr:from>
    <xdr:ext cx="405130" cy="259080"/>
    <xdr:sp macro="" textlink="">
      <xdr:nvSpPr>
        <xdr:cNvPr id="308" name="n_1aveValue【福祉施設】&#10;有形固定資産減価償却率">
          <a:extLst>
            <a:ext uri="{FF2B5EF4-FFF2-40B4-BE49-F238E27FC236}">
              <a16:creationId xmlns:a16="http://schemas.microsoft.com/office/drawing/2014/main" id="{00000000-0008-0000-1000-000034010000}"/>
            </a:ext>
          </a:extLst>
        </xdr:cNvPr>
        <xdr:cNvSpPr txBox="1"/>
      </xdr:nvSpPr>
      <xdr:spPr>
        <a:xfrm>
          <a:off x="3582035" y="1372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144145</xdr:rowOff>
    </xdr:from>
    <xdr:ext cx="401320" cy="255270"/>
    <xdr:sp macro="" textlink="">
      <xdr:nvSpPr>
        <xdr:cNvPr id="309" name="n_2aveValue【福祉施設】&#10;有形固定資産減価償却率">
          <a:extLst>
            <a:ext uri="{FF2B5EF4-FFF2-40B4-BE49-F238E27FC236}">
              <a16:creationId xmlns:a16="http://schemas.microsoft.com/office/drawing/2014/main" id="{00000000-0008-0000-1000-000035010000}"/>
            </a:ext>
          </a:extLst>
        </xdr:cNvPr>
        <xdr:cNvSpPr txBox="1"/>
      </xdr:nvSpPr>
      <xdr:spPr>
        <a:xfrm>
          <a:off x="2705735" y="136886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141605</xdr:rowOff>
    </xdr:from>
    <xdr:ext cx="401320" cy="259080"/>
    <xdr:sp macro="" textlink="">
      <xdr:nvSpPr>
        <xdr:cNvPr id="310" name="n_3aveValue【福祉施設】&#10;有形固定資産減価償却率">
          <a:extLst>
            <a:ext uri="{FF2B5EF4-FFF2-40B4-BE49-F238E27FC236}">
              <a16:creationId xmlns:a16="http://schemas.microsoft.com/office/drawing/2014/main" id="{00000000-0008-0000-1000-000036010000}"/>
            </a:ext>
          </a:extLst>
        </xdr:cNvPr>
        <xdr:cNvSpPr txBox="1"/>
      </xdr:nvSpPr>
      <xdr:spPr>
        <a:xfrm>
          <a:off x="1816735" y="136861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121285</xdr:rowOff>
    </xdr:from>
    <xdr:ext cx="401320" cy="255270"/>
    <xdr:sp macro="" textlink="">
      <xdr:nvSpPr>
        <xdr:cNvPr id="311" name="n_4aveValue【福祉施設】&#10;有形固定資産減価償却率">
          <a:extLst>
            <a:ext uri="{FF2B5EF4-FFF2-40B4-BE49-F238E27FC236}">
              <a16:creationId xmlns:a16="http://schemas.microsoft.com/office/drawing/2014/main" id="{00000000-0008-0000-1000-000037010000}"/>
            </a:ext>
          </a:extLst>
        </xdr:cNvPr>
        <xdr:cNvSpPr txBox="1"/>
      </xdr:nvSpPr>
      <xdr:spPr>
        <a:xfrm>
          <a:off x="927735" y="136658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52705</xdr:rowOff>
    </xdr:from>
    <xdr:ext cx="405130" cy="255270"/>
    <xdr:sp macro="" textlink="">
      <xdr:nvSpPr>
        <xdr:cNvPr id="312" name="n_1mainValue【福祉施設】&#10;有形固定資産減価償却率">
          <a:extLst>
            <a:ext uri="{FF2B5EF4-FFF2-40B4-BE49-F238E27FC236}">
              <a16:creationId xmlns:a16="http://schemas.microsoft.com/office/drawing/2014/main" id="{00000000-0008-0000-1000-000038010000}"/>
            </a:ext>
          </a:extLst>
        </xdr:cNvPr>
        <xdr:cNvSpPr txBox="1"/>
      </xdr:nvSpPr>
      <xdr:spPr>
        <a:xfrm>
          <a:off x="3582035" y="132543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27940</xdr:rowOff>
    </xdr:from>
    <xdr:ext cx="401320" cy="259080"/>
    <xdr:sp macro="" textlink="">
      <xdr:nvSpPr>
        <xdr:cNvPr id="313" name="n_2mainValue【福祉施設】&#10;有形固定資産減価償却率">
          <a:extLst>
            <a:ext uri="{FF2B5EF4-FFF2-40B4-BE49-F238E27FC236}">
              <a16:creationId xmlns:a16="http://schemas.microsoft.com/office/drawing/2014/main" id="{00000000-0008-0000-1000-000039010000}"/>
            </a:ext>
          </a:extLst>
        </xdr:cNvPr>
        <xdr:cNvSpPr txBox="1"/>
      </xdr:nvSpPr>
      <xdr:spPr>
        <a:xfrm>
          <a:off x="2705735" y="132295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76</xdr:row>
      <xdr:rowOff>160020</xdr:rowOff>
    </xdr:from>
    <xdr:ext cx="401320" cy="259080"/>
    <xdr:sp macro="" textlink="">
      <xdr:nvSpPr>
        <xdr:cNvPr id="314" name="n_3mainValue【福祉施設】&#10;有形固定資産減価償却率">
          <a:extLst>
            <a:ext uri="{FF2B5EF4-FFF2-40B4-BE49-F238E27FC236}">
              <a16:creationId xmlns:a16="http://schemas.microsoft.com/office/drawing/2014/main" id="{00000000-0008-0000-1000-00003A010000}"/>
            </a:ext>
          </a:extLst>
        </xdr:cNvPr>
        <xdr:cNvSpPr txBox="1"/>
      </xdr:nvSpPr>
      <xdr:spPr>
        <a:xfrm>
          <a:off x="1816735" y="131902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76</xdr:row>
      <xdr:rowOff>119380</xdr:rowOff>
    </xdr:from>
    <xdr:ext cx="401320" cy="259080"/>
    <xdr:sp macro="" textlink="">
      <xdr:nvSpPr>
        <xdr:cNvPr id="315" name="n_4mainValue【福祉施設】&#10;有形固定資産減価償却率">
          <a:extLst>
            <a:ext uri="{FF2B5EF4-FFF2-40B4-BE49-F238E27FC236}">
              <a16:creationId xmlns:a16="http://schemas.microsoft.com/office/drawing/2014/main" id="{00000000-0008-0000-1000-00003B010000}"/>
            </a:ext>
          </a:extLst>
        </xdr:cNvPr>
        <xdr:cNvSpPr txBox="1"/>
      </xdr:nvSpPr>
      <xdr:spPr>
        <a:xfrm>
          <a:off x="927735" y="13149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10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1000-00003D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1000-00003E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1000-00003F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1000-000040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1000-000041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1000-000042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24" name="テキスト ボックス 323">
          <a:extLst>
            <a:ext uri="{FF2B5EF4-FFF2-40B4-BE49-F238E27FC236}">
              <a16:creationId xmlns:a16="http://schemas.microsoft.com/office/drawing/2014/main" id="{00000000-0008-0000-1000-000044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1000-000045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6" name="直線コネクタ 325">
          <a:extLst>
            <a:ext uri="{FF2B5EF4-FFF2-40B4-BE49-F238E27FC236}">
              <a16:creationId xmlns:a16="http://schemas.microsoft.com/office/drawing/2014/main" id="{00000000-0008-0000-1000-000046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3550" cy="259080"/>
    <xdr:sp macro="" textlink="">
      <xdr:nvSpPr>
        <xdr:cNvPr id="327" name="テキスト ボックス 326">
          <a:extLst>
            <a:ext uri="{FF2B5EF4-FFF2-40B4-BE49-F238E27FC236}">
              <a16:creationId xmlns:a16="http://schemas.microsoft.com/office/drawing/2014/main" id="{00000000-0008-0000-1000-000047010000}"/>
            </a:ext>
          </a:extLst>
        </xdr:cNvPr>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8" name="直線コネクタ 327">
          <a:extLst>
            <a:ext uri="{FF2B5EF4-FFF2-40B4-BE49-F238E27FC236}">
              <a16:creationId xmlns:a16="http://schemas.microsoft.com/office/drawing/2014/main" id="{00000000-0008-0000-1000-000048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3550" cy="255270"/>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0" name="直線コネクタ 329">
          <a:extLst>
            <a:ext uri="{FF2B5EF4-FFF2-40B4-BE49-F238E27FC236}">
              <a16:creationId xmlns:a16="http://schemas.microsoft.com/office/drawing/2014/main" id="{00000000-0008-0000-1000-00004A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3550"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3550" cy="25527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3550"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355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1000-00005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154940</xdr:rowOff>
    </xdr:from>
    <xdr:to>
      <xdr:col>54</xdr:col>
      <xdr:colOff>189865</xdr:colOff>
      <xdr:row>86</xdr:row>
      <xdr:rowOff>125095</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flipV="1">
          <a:off x="10476865" y="133565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128905</xdr:rowOff>
    </xdr:from>
    <xdr:ext cx="469900" cy="259080"/>
    <xdr:sp macro="" textlink="">
      <xdr:nvSpPr>
        <xdr:cNvPr id="342" name="【福祉施設】&#10;一人当たり面積最小値テキスト">
          <a:extLst>
            <a:ext uri="{FF2B5EF4-FFF2-40B4-BE49-F238E27FC236}">
              <a16:creationId xmlns:a16="http://schemas.microsoft.com/office/drawing/2014/main" id="{00000000-0008-0000-1000-000056010000}"/>
            </a:ext>
          </a:extLst>
        </xdr:cNvPr>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125095</xdr:rowOff>
    </xdr:from>
    <xdr:to>
      <xdr:col>55</xdr:col>
      <xdr:colOff>88900</xdr:colOff>
      <xdr:row>86</xdr:row>
      <xdr:rowOff>125095</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101600</xdr:rowOff>
    </xdr:from>
    <xdr:ext cx="469900" cy="259080"/>
    <xdr:sp macro="" textlink="">
      <xdr:nvSpPr>
        <xdr:cNvPr id="344" name="【福祉施設】&#10;一人当たり面積最大値テキスト">
          <a:extLst>
            <a:ext uri="{FF2B5EF4-FFF2-40B4-BE49-F238E27FC236}">
              <a16:creationId xmlns:a16="http://schemas.microsoft.com/office/drawing/2014/main" id="{00000000-0008-0000-1000-000058010000}"/>
            </a:ext>
          </a:extLst>
        </xdr:cNvPr>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154940</xdr:rowOff>
    </xdr:from>
    <xdr:to>
      <xdr:col>55</xdr:col>
      <xdr:colOff>88900</xdr:colOff>
      <xdr:row>77</xdr:row>
      <xdr:rowOff>154940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66675</xdr:rowOff>
    </xdr:from>
    <xdr:ext cx="469900" cy="255270"/>
    <xdr:sp macro="" textlink="">
      <xdr:nvSpPr>
        <xdr:cNvPr id="346" name="【福祉施設】&#10;一人当たり面積平均値テキスト">
          <a:extLst>
            <a:ext uri="{FF2B5EF4-FFF2-40B4-BE49-F238E27FC236}">
              <a16:creationId xmlns:a16="http://schemas.microsoft.com/office/drawing/2014/main" id="{00000000-0008-0000-1000-00005A010000}"/>
            </a:ext>
          </a:extLst>
        </xdr:cNvPr>
        <xdr:cNvSpPr txBox="1"/>
      </xdr:nvSpPr>
      <xdr:spPr>
        <a:xfrm>
          <a:off x="10515600" y="142970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88265</xdr:rowOff>
    </xdr:from>
    <xdr:to>
      <xdr:col>55</xdr:col>
      <xdr:colOff>50800</xdr:colOff>
      <xdr:row>84</xdr:row>
      <xdr:rowOff>18415</xdr:rowOff>
    </xdr:to>
    <xdr:sp macro="" textlink="">
      <xdr:nvSpPr>
        <xdr:cNvPr id="347" name="フローチャート: 判断 346">
          <a:extLst>
            <a:ext uri="{FF2B5EF4-FFF2-40B4-BE49-F238E27FC236}">
              <a16:creationId xmlns:a16="http://schemas.microsoft.com/office/drawing/2014/main" id="{00000000-0008-0000-1000-00005B010000}"/>
            </a:ext>
          </a:extLst>
        </xdr:cNvPr>
        <xdr:cNvSpPr/>
      </xdr:nvSpPr>
      <xdr:spPr>
        <a:xfrm>
          <a:off x="10426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88265</xdr:rowOff>
    </xdr:from>
    <xdr:to>
      <xdr:col>50</xdr:col>
      <xdr:colOff>165100</xdr:colOff>
      <xdr:row>84</xdr:row>
      <xdr:rowOff>18415</xdr:rowOff>
    </xdr:to>
    <xdr:sp macro="" textlink="">
      <xdr:nvSpPr>
        <xdr:cNvPr id="348" name="フローチャート: 判断 347">
          <a:extLst>
            <a:ext uri="{FF2B5EF4-FFF2-40B4-BE49-F238E27FC236}">
              <a16:creationId xmlns:a16="http://schemas.microsoft.com/office/drawing/2014/main" id="{00000000-0008-0000-1000-00005C010000}"/>
            </a:ext>
          </a:extLst>
        </xdr:cNvPr>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0000000-0008-0000-1000-00005D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99060</xdr:rowOff>
    </xdr:from>
    <xdr:to>
      <xdr:col>41</xdr:col>
      <xdr:colOff>101600</xdr:colOff>
      <xdr:row>84</xdr:row>
      <xdr:rowOff>29210</xdr:rowOff>
    </xdr:to>
    <xdr:sp macro="" textlink="">
      <xdr:nvSpPr>
        <xdr:cNvPr id="350" name="フローチャート: 判断 349">
          <a:extLst>
            <a:ext uri="{FF2B5EF4-FFF2-40B4-BE49-F238E27FC236}">
              <a16:creationId xmlns:a16="http://schemas.microsoft.com/office/drawing/2014/main" id="{00000000-0008-0000-1000-00005E010000}"/>
            </a:ext>
          </a:extLst>
        </xdr:cNvPr>
        <xdr:cNvSpPr/>
      </xdr:nvSpPr>
      <xdr:spPr>
        <a:xfrm>
          <a:off x="7810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61595</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6921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1000-00006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31115</xdr:rowOff>
    </xdr:from>
    <xdr:to>
      <xdr:col>55</xdr:col>
      <xdr:colOff>50800</xdr:colOff>
      <xdr:row>82</xdr:row>
      <xdr:rowOff>132715</xdr:rowOff>
    </xdr:to>
    <xdr:sp macro="" textlink="">
      <xdr:nvSpPr>
        <xdr:cNvPr id="357" name="楕円 356">
          <a:extLst>
            <a:ext uri="{FF2B5EF4-FFF2-40B4-BE49-F238E27FC236}">
              <a16:creationId xmlns:a16="http://schemas.microsoft.com/office/drawing/2014/main" id="{00000000-0008-0000-1000-000065010000}"/>
            </a:ext>
          </a:extLst>
        </xdr:cNvPr>
        <xdr:cNvSpPr/>
      </xdr:nvSpPr>
      <xdr:spPr>
        <a:xfrm>
          <a:off x="104267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53975</xdr:rowOff>
    </xdr:from>
    <xdr:ext cx="469900" cy="255270"/>
    <xdr:sp macro="" textlink="">
      <xdr:nvSpPr>
        <xdr:cNvPr id="358" name="【福祉施設】&#10;一人当たり面積該当値テキスト">
          <a:extLst>
            <a:ext uri="{FF2B5EF4-FFF2-40B4-BE49-F238E27FC236}">
              <a16:creationId xmlns:a16="http://schemas.microsoft.com/office/drawing/2014/main" id="{00000000-0008-0000-1000-000066010000}"/>
            </a:ext>
          </a:extLst>
        </xdr:cNvPr>
        <xdr:cNvSpPr txBox="1"/>
      </xdr:nvSpPr>
      <xdr:spPr>
        <a:xfrm>
          <a:off x="10515600" y="139414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169545</xdr:rowOff>
    </xdr:from>
    <xdr:to>
      <xdr:col>50</xdr:col>
      <xdr:colOff>165100</xdr:colOff>
      <xdr:row>82</xdr:row>
      <xdr:rowOff>99695</xdr:rowOff>
    </xdr:to>
    <xdr:sp macro="" textlink="">
      <xdr:nvSpPr>
        <xdr:cNvPr id="359" name="楕円 358">
          <a:extLst>
            <a:ext uri="{FF2B5EF4-FFF2-40B4-BE49-F238E27FC236}">
              <a16:creationId xmlns:a16="http://schemas.microsoft.com/office/drawing/2014/main" id="{00000000-0008-0000-1000-000067010000}"/>
            </a:ext>
          </a:extLst>
        </xdr:cNvPr>
        <xdr:cNvSpPr/>
      </xdr:nvSpPr>
      <xdr:spPr>
        <a:xfrm>
          <a:off x="9588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48895</xdr:rowOff>
    </xdr:from>
    <xdr:to>
      <xdr:col>55</xdr:col>
      <xdr:colOff>0</xdr:colOff>
      <xdr:row>82</xdr:row>
      <xdr:rowOff>81915</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9639300" y="141077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19685</xdr:rowOff>
    </xdr:from>
    <xdr:to>
      <xdr:col>46</xdr:col>
      <xdr:colOff>38100</xdr:colOff>
      <xdr:row>82</xdr:row>
      <xdr:rowOff>121285</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8699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48895</xdr:rowOff>
    </xdr:from>
    <xdr:to>
      <xdr:col>50</xdr:col>
      <xdr:colOff>114300</xdr:colOff>
      <xdr:row>82</xdr:row>
      <xdr:rowOff>70485</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flipV="1">
          <a:off x="8750300" y="141077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52705</xdr:rowOff>
    </xdr:from>
    <xdr:to>
      <xdr:col>41</xdr:col>
      <xdr:colOff>101600</xdr:colOff>
      <xdr:row>82</xdr:row>
      <xdr:rowOff>154940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78105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70485</xdr:rowOff>
    </xdr:from>
    <xdr:to>
      <xdr:col>45</xdr:col>
      <xdr:colOff>177800</xdr:colOff>
      <xdr:row>82</xdr:row>
      <xdr:rowOff>103505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flipV="1">
          <a:off x="7861300" y="141293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31115</xdr:rowOff>
    </xdr:from>
    <xdr:to>
      <xdr:col>36</xdr:col>
      <xdr:colOff>165100</xdr:colOff>
      <xdr:row>82</xdr:row>
      <xdr:rowOff>132715</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6921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81915</xdr:rowOff>
    </xdr:from>
    <xdr:to>
      <xdr:col>41</xdr:col>
      <xdr:colOff>50800</xdr:colOff>
      <xdr:row>82</xdr:row>
      <xdr:rowOff>103505</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6972300" y="141408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9525</xdr:rowOff>
    </xdr:from>
    <xdr:ext cx="469900" cy="255270"/>
    <xdr:sp macro="" textlink="">
      <xdr:nvSpPr>
        <xdr:cNvPr id="367" name="n_1aveValue【福祉施設】&#10;一人当たり面積">
          <a:extLst>
            <a:ext uri="{FF2B5EF4-FFF2-40B4-BE49-F238E27FC236}">
              <a16:creationId xmlns:a16="http://schemas.microsoft.com/office/drawing/2014/main" id="{00000000-0008-0000-1000-00006F010000}"/>
            </a:ext>
          </a:extLst>
        </xdr:cNvPr>
        <xdr:cNvSpPr txBox="1"/>
      </xdr:nvSpPr>
      <xdr:spPr>
        <a:xfrm>
          <a:off x="9391650" y="144113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137160</xdr:rowOff>
    </xdr:from>
    <xdr:ext cx="466090" cy="259080"/>
    <xdr:sp macro="" textlink="">
      <xdr:nvSpPr>
        <xdr:cNvPr id="368" name="n_2aveValue【福祉施設】&#10;一人当たり面積">
          <a:extLst>
            <a:ext uri="{FF2B5EF4-FFF2-40B4-BE49-F238E27FC236}">
              <a16:creationId xmlns:a16="http://schemas.microsoft.com/office/drawing/2014/main" id="{00000000-0008-0000-1000-000070010000}"/>
            </a:ext>
          </a:extLst>
        </xdr:cNvPr>
        <xdr:cNvSpPr txBox="1"/>
      </xdr:nvSpPr>
      <xdr:spPr>
        <a:xfrm>
          <a:off x="8515350" y="1436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20320</xdr:rowOff>
    </xdr:from>
    <xdr:ext cx="466090" cy="255270"/>
    <xdr:sp macro="" textlink="">
      <xdr:nvSpPr>
        <xdr:cNvPr id="369" name="n_3aveValue【福祉施設】&#10;一人当たり面積">
          <a:extLst>
            <a:ext uri="{FF2B5EF4-FFF2-40B4-BE49-F238E27FC236}">
              <a16:creationId xmlns:a16="http://schemas.microsoft.com/office/drawing/2014/main" id="{00000000-0008-0000-1000-000071010000}"/>
            </a:ext>
          </a:extLst>
        </xdr:cNvPr>
        <xdr:cNvSpPr txBox="1"/>
      </xdr:nvSpPr>
      <xdr:spPr>
        <a:xfrm>
          <a:off x="7626350" y="14422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52705</xdr:rowOff>
    </xdr:from>
    <xdr:ext cx="466090" cy="255270"/>
    <xdr:sp macro="" textlink="">
      <xdr:nvSpPr>
        <xdr:cNvPr id="370" name="n_4aveValue【福祉施設】&#10;一人当たり面積">
          <a:extLst>
            <a:ext uri="{FF2B5EF4-FFF2-40B4-BE49-F238E27FC236}">
              <a16:creationId xmlns:a16="http://schemas.microsoft.com/office/drawing/2014/main" id="{00000000-0008-0000-1000-000072010000}"/>
            </a:ext>
          </a:extLst>
        </xdr:cNvPr>
        <xdr:cNvSpPr txBox="1"/>
      </xdr:nvSpPr>
      <xdr:spPr>
        <a:xfrm>
          <a:off x="6737350" y="144545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116205</xdr:rowOff>
    </xdr:from>
    <xdr:ext cx="469900" cy="259080"/>
    <xdr:sp macro="" textlink="">
      <xdr:nvSpPr>
        <xdr:cNvPr id="371" name="n_1mainValue【福祉施設】&#10;一人当たり面積">
          <a:extLst>
            <a:ext uri="{FF2B5EF4-FFF2-40B4-BE49-F238E27FC236}">
              <a16:creationId xmlns:a16="http://schemas.microsoft.com/office/drawing/2014/main" id="{00000000-0008-0000-1000-000073010000}"/>
            </a:ext>
          </a:extLst>
        </xdr:cNvPr>
        <xdr:cNvSpPr txBox="1"/>
      </xdr:nvSpPr>
      <xdr:spPr>
        <a:xfrm>
          <a:off x="9391650" y="13832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137795</xdr:rowOff>
    </xdr:from>
    <xdr:ext cx="466090" cy="259080"/>
    <xdr:sp macro="" textlink="">
      <xdr:nvSpPr>
        <xdr:cNvPr id="372" name="n_2mainValue【福祉施設】&#10;一人当たり面積">
          <a:extLst>
            <a:ext uri="{FF2B5EF4-FFF2-40B4-BE49-F238E27FC236}">
              <a16:creationId xmlns:a16="http://schemas.microsoft.com/office/drawing/2014/main" id="{00000000-0008-0000-1000-000074010000}"/>
            </a:ext>
          </a:extLst>
        </xdr:cNvPr>
        <xdr:cNvSpPr txBox="1"/>
      </xdr:nvSpPr>
      <xdr:spPr>
        <a:xfrm>
          <a:off x="8515350" y="13853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170815</xdr:rowOff>
    </xdr:from>
    <xdr:ext cx="466090" cy="258445"/>
    <xdr:sp macro="" textlink="">
      <xdr:nvSpPr>
        <xdr:cNvPr id="373" name="n_3mainValue【福祉施設】&#10;一人当たり面積">
          <a:extLst>
            <a:ext uri="{FF2B5EF4-FFF2-40B4-BE49-F238E27FC236}">
              <a16:creationId xmlns:a16="http://schemas.microsoft.com/office/drawing/2014/main" id="{00000000-0008-0000-1000-000075010000}"/>
            </a:ext>
          </a:extLst>
        </xdr:cNvPr>
        <xdr:cNvSpPr txBox="1"/>
      </xdr:nvSpPr>
      <xdr:spPr>
        <a:xfrm>
          <a:off x="7626350" y="138868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149225</xdr:rowOff>
    </xdr:from>
    <xdr:ext cx="466090" cy="259080"/>
    <xdr:sp macro="" textlink="">
      <xdr:nvSpPr>
        <xdr:cNvPr id="374" name="n_4mainValue【福祉施設】&#10;一人当たり面積">
          <a:extLst>
            <a:ext uri="{FF2B5EF4-FFF2-40B4-BE49-F238E27FC236}">
              <a16:creationId xmlns:a16="http://schemas.microsoft.com/office/drawing/2014/main" id="{00000000-0008-0000-1000-000076010000}"/>
            </a:ext>
          </a:extLst>
        </xdr:cNvPr>
        <xdr:cNvSpPr txBox="1"/>
      </xdr:nvSpPr>
      <xdr:spPr>
        <a:xfrm>
          <a:off x="6737350" y="138652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10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1000-00007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1000-00007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1000-000080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a:extLst>
            <a:ext uri="{FF2B5EF4-FFF2-40B4-BE49-F238E27FC236}">
              <a16:creationId xmlns:a16="http://schemas.microsoft.com/office/drawing/2014/main" id="{00000000-0008-0000-1000-000082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3550" cy="255270"/>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294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527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358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5280" cy="255270"/>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422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1000-00008F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136525</xdr:rowOff>
    </xdr:from>
    <xdr:to>
      <xdr:col>24</xdr:col>
      <xdr:colOff>62865</xdr:colOff>
      <xdr:row>109</xdr:row>
      <xdr:rowOff>35560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flipV="1">
          <a:off x="4634865" y="1728152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1" name="【市民会館】&#10;有形固定資産減価償却率最小値テキスト">
          <a:extLst>
            <a:ext uri="{FF2B5EF4-FFF2-40B4-BE49-F238E27FC236}">
              <a16:creationId xmlns:a16="http://schemas.microsoft.com/office/drawing/2014/main" id="{00000000-0008-0000-1000-000091010000}"/>
            </a:ext>
          </a:extLst>
        </xdr:cNvPr>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83185</xdr:rowOff>
    </xdr:from>
    <xdr:ext cx="405130" cy="259080"/>
    <xdr:sp macro="" textlink="">
      <xdr:nvSpPr>
        <xdr:cNvPr id="403" name="【市民会館】&#10;有形固定資産減価償却率最大値テキスト">
          <a:extLst>
            <a:ext uri="{FF2B5EF4-FFF2-40B4-BE49-F238E27FC236}">
              <a16:creationId xmlns:a16="http://schemas.microsoft.com/office/drawing/2014/main" id="{00000000-0008-0000-1000-000093010000}"/>
            </a:ext>
          </a:extLst>
        </xdr:cNvPr>
        <xdr:cNvSpPr txBox="1"/>
      </xdr:nvSpPr>
      <xdr:spPr>
        <a:xfrm>
          <a:off x="4673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136525</xdr:rowOff>
    </xdr:from>
    <xdr:to>
      <xdr:col>24</xdr:col>
      <xdr:colOff>152400</xdr:colOff>
      <xdr:row>100</xdr:row>
      <xdr:rowOff>136525</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4546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6350</xdr:rowOff>
    </xdr:from>
    <xdr:ext cx="405130" cy="255270"/>
    <xdr:sp macro="" textlink="">
      <xdr:nvSpPr>
        <xdr:cNvPr id="405" name="【市民会館】&#10;有形固定資産減価償却率平均値テキスト">
          <a:extLst>
            <a:ext uri="{FF2B5EF4-FFF2-40B4-BE49-F238E27FC236}">
              <a16:creationId xmlns:a16="http://schemas.microsoft.com/office/drawing/2014/main" id="{00000000-0008-0000-1000-000095010000}"/>
            </a:ext>
          </a:extLst>
        </xdr:cNvPr>
        <xdr:cNvSpPr txBox="1"/>
      </xdr:nvSpPr>
      <xdr:spPr>
        <a:xfrm>
          <a:off x="4673600" y="178371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406" name="フローチャート: 判断 405">
          <a:extLst>
            <a:ext uri="{FF2B5EF4-FFF2-40B4-BE49-F238E27FC236}">
              <a16:creationId xmlns:a16="http://schemas.microsoft.com/office/drawing/2014/main" id="{00000000-0008-0000-1000-000096010000}"/>
            </a:ext>
          </a:extLst>
        </xdr:cNvPr>
        <xdr:cNvSpPr/>
      </xdr:nvSpPr>
      <xdr:spPr>
        <a:xfrm>
          <a:off x="45847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64770</xdr:rowOff>
    </xdr:from>
    <xdr:to>
      <xdr:col>20</xdr:col>
      <xdr:colOff>38100</xdr:colOff>
      <xdr:row>104</xdr:row>
      <xdr:rowOff>166370</xdr:rowOff>
    </xdr:to>
    <xdr:sp macro="" textlink="">
      <xdr:nvSpPr>
        <xdr:cNvPr id="407" name="フローチャート: 判断 406">
          <a:extLst>
            <a:ext uri="{FF2B5EF4-FFF2-40B4-BE49-F238E27FC236}">
              <a16:creationId xmlns:a16="http://schemas.microsoft.com/office/drawing/2014/main" id="{00000000-0008-0000-1000-000097010000}"/>
            </a:ext>
          </a:extLst>
        </xdr:cNvPr>
        <xdr:cNvSpPr/>
      </xdr:nvSpPr>
      <xdr:spPr>
        <a:xfrm>
          <a:off x="3746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27305</xdr:rowOff>
    </xdr:from>
    <xdr:to>
      <xdr:col>15</xdr:col>
      <xdr:colOff>101600</xdr:colOff>
      <xdr:row>104</xdr:row>
      <xdr:rowOff>128905</xdr:rowOff>
    </xdr:to>
    <xdr:sp macro="" textlink="">
      <xdr:nvSpPr>
        <xdr:cNvPr id="408" name="フローチャート: 判断 407">
          <a:extLst>
            <a:ext uri="{FF2B5EF4-FFF2-40B4-BE49-F238E27FC236}">
              <a16:creationId xmlns:a16="http://schemas.microsoft.com/office/drawing/2014/main" id="{00000000-0008-0000-1000-000098010000}"/>
            </a:ext>
          </a:extLst>
        </xdr:cNvPr>
        <xdr:cNvSpPr/>
      </xdr:nvSpPr>
      <xdr:spPr>
        <a:xfrm>
          <a:off x="2857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167640</xdr:rowOff>
    </xdr:from>
    <xdr:to>
      <xdr:col>10</xdr:col>
      <xdr:colOff>165100</xdr:colOff>
      <xdr:row>104</xdr:row>
      <xdr:rowOff>97790</xdr:rowOff>
    </xdr:to>
    <xdr:sp macro="" textlink="">
      <xdr:nvSpPr>
        <xdr:cNvPr id="409" name="フローチャート: 判断 408">
          <a:extLst>
            <a:ext uri="{FF2B5EF4-FFF2-40B4-BE49-F238E27FC236}">
              <a16:creationId xmlns:a16="http://schemas.microsoft.com/office/drawing/2014/main" id="{00000000-0008-0000-1000-000099010000}"/>
            </a:ext>
          </a:extLst>
        </xdr:cNvPr>
        <xdr:cNvSpPr/>
      </xdr:nvSpPr>
      <xdr:spPr>
        <a:xfrm>
          <a:off x="1968500" y="1782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61595</xdr:rowOff>
    </xdr:from>
    <xdr:to>
      <xdr:col>6</xdr:col>
      <xdr:colOff>38100</xdr:colOff>
      <xdr:row>104</xdr:row>
      <xdr:rowOff>163195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1079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00000000-0008-0000-1000-00009C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1000-00009E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416" name="楕円 415">
          <a:extLst>
            <a:ext uri="{FF2B5EF4-FFF2-40B4-BE49-F238E27FC236}">
              <a16:creationId xmlns:a16="http://schemas.microsoft.com/office/drawing/2014/main" id="{00000000-0008-0000-1000-0000A0010000}"/>
            </a:ext>
          </a:extLst>
        </xdr:cNvPr>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162560</xdr:rowOff>
    </xdr:from>
    <xdr:ext cx="405130" cy="259080"/>
    <xdr:sp macro="" textlink="">
      <xdr:nvSpPr>
        <xdr:cNvPr id="417" name="【市民会館】&#10;有形固定資産減価償却率該当値テキスト">
          <a:extLst>
            <a:ext uri="{FF2B5EF4-FFF2-40B4-BE49-F238E27FC236}">
              <a16:creationId xmlns:a16="http://schemas.microsoft.com/office/drawing/2014/main" id="{00000000-0008-0000-1000-0000A1010000}"/>
            </a:ext>
          </a:extLst>
        </xdr:cNvPr>
        <xdr:cNvSpPr txBox="1"/>
      </xdr:nvSpPr>
      <xdr:spPr>
        <a:xfrm>
          <a:off x="4673600" y="1765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164465</xdr:rowOff>
    </xdr:from>
    <xdr:to>
      <xdr:col>20</xdr:col>
      <xdr:colOff>38100</xdr:colOff>
      <xdr:row>104</xdr:row>
      <xdr:rowOff>94615</xdr:rowOff>
    </xdr:to>
    <xdr:sp macro="" textlink="">
      <xdr:nvSpPr>
        <xdr:cNvPr id="418" name="楕円 417">
          <a:extLst>
            <a:ext uri="{FF2B5EF4-FFF2-40B4-BE49-F238E27FC236}">
              <a16:creationId xmlns:a16="http://schemas.microsoft.com/office/drawing/2014/main" id="{00000000-0008-0000-1000-0000A2010000}"/>
            </a:ext>
          </a:extLst>
        </xdr:cNvPr>
        <xdr:cNvSpPr/>
      </xdr:nvSpPr>
      <xdr:spPr>
        <a:xfrm>
          <a:off x="374650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43815</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flipV="1">
          <a:off x="3797300" y="178498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116840</xdr:rowOff>
    </xdr:from>
    <xdr:to>
      <xdr:col>15</xdr:col>
      <xdr:colOff>101600</xdr:colOff>
      <xdr:row>104</xdr:row>
      <xdr:rowOff>46990</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2857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167640</xdr:rowOff>
    </xdr:from>
    <xdr:to>
      <xdr:col>19</xdr:col>
      <xdr:colOff>177800</xdr:colOff>
      <xdr:row>104</xdr:row>
      <xdr:rowOff>43815</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2908300" y="178269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50165</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1968500" y="1778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167640</xdr:rowOff>
    </xdr:from>
    <xdr:to>
      <xdr:col>15</xdr:col>
      <xdr:colOff>50800</xdr:colOff>
      <xdr:row>103</xdr:row>
      <xdr:rowOff>170815</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flipV="1">
          <a:off x="2019300" y="17826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93980</xdr:rowOff>
    </xdr:from>
    <xdr:to>
      <xdr:col>6</xdr:col>
      <xdr:colOff>38100</xdr:colOff>
      <xdr:row>104</xdr:row>
      <xdr:rowOff>24130</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144780</xdr:rowOff>
    </xdr:from>
    <xdr:to>
      <xdr:col>10</xdr:col>
      <xdr:colOff>114300</xdr:colOff>
      <xdr:row>103</xdr:row>
      <xdr:rowOff>170815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1130300" y="178041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157480</xdr:rowOff>
    </xdr:from>
    <xdr:ext cx="405130" cy="255270"/>
    <xdr:sp macro="" textlink="">
      <xdr:nvSpPr>
        <xdr:cNvPr id="426" name="n_1aveValue【市民会館】&#10;有形固定資産減価償却率">
          <a:extLst>
            <a:ext uri="{FF2B5EF4-FFF2-40B4-BE49-F238E27FC236}">
              <a16:creationId xmlns:a16="http://schemas.microsoft.com/office/drawing/2014/main" id="{00000000-0008-0000-1000-0000AA010000}"/>
            </a:ext>
          </a:extLst>
        </xdr:cNvPr>
        <xdr:cNvSpPr txBox="1"/>
      </xdr:nvSpPr>
      <xdr:spPr>
        <a:xfrm>
          <a:off x="3582035" y="179882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120650</xdr:rowOff>
    </xdr:from>
    <xdr:ext cx="401320" cy="255270"/>
    <xdr:sp macro="" textlink="">
      <xdr:nvSpPr>
        <xdr:cNvPr id="427" name="n_2aveValue【市民会館】&#10;有形固定資産減価償却率">
          <a:extLst>
            <a:ext uri="{FF2B5EF4-FFF2-40B4-BE49-F238E27FC236}">
              <a16:creationId xmlns:a16="http://schemas.microsoft.com/office/drawing/2014/main" id="{00000000-0008-0000-1000-0000AB010000}"/>
            </a:ext>
          </a:extLst>
        </xdr:cNvPr>
        <xdr:cNvSpPr txBox="1"/>
      </xdr:nvSpPr>
      <xdr:spPr>
        <a:xfrm>
          <a:off x="2705735" y="179514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88900</xdr:rowOff>
    </xdr:from>
    <xdr:ext cx="401320" cy="255270"/>
    <xdr:sp macro="" textlink="">
      <xdr:nvSpPr>
        <xdr:cNvPr id="428" name="n_3aveValue【市民会館】&#10;有形固定資産減価償却率">
          <a:extLst>
            <a:ext uri="{FF2B5EF4-FFF2-40B4-BE49-F238E27FC236}">
              <a16:creationId xmlns:a16="http://schemas.microsoft.com/office/drawing/2014/main" id="{00000000-0008-0000-1000-0000AC010000}"/>
            </a:ext>
          </a:extLst>
        </xdr:cNvPr>
        <xdr:cNvSpPr txBox="1"/>
      </xdr:nvSpPr>
      <xdr:spPr>
        <a:xfrm>
          <a:off x="1816735" y="179197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154940</xdr:rowOff>
    </xdr:from>
    <xdr:ext cx="401320" cy="255270"/>
    <xdr:sp macro="" textlink="">
      <xdr:nvSpPr>
        <xdr:cNvPr id="429" name="n_4aveValue【市民会館】&#10;有形固定資産減価償却率">
          <a:extLst>
            <a:ext uri="{FF2B5EF4-FFF2-40B4-BE49-F238E27FC236}">
              <a16:creationId xmlns:a16="http://schemas.microsoft.com/office/drawing/2014/main" id="{00000000-0008-0000-1000-0000AD010000}"/>
            </a:ext>
          </a:extLst>
        </xdr:cNvPr>
        <xdr:cNvSpPr txBox="1"/>
      </xdr:nvSpPr>
      <xdr:spPr>
        <a:xfrm>
          <a:off x="927735" y="179857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111125</xdr:rowOff>
    </xdr:from>
    <xdr:ext cx="405130" cy="255270"/>
    <xdr:sp macro="" textlink="">
      <xdr:nvSpPr>
        <xdr:cNvPr id="430" name="n_1mainValue【市民会館】&#10;有形固定資産減価償却率">
          <a:extLst>
            <a:ext uri="{FF2B5EF4-FFF2-40B4-BE49-F238E27FC236}">
              <a16:creationId xmlns:a16="http://schemas.microsoft.com/office/drawing/2014/main" id="{00000000-0008-0000-1000-0000AE010000}"/>
            </a:ext>
          </a:extLst>
        </xdr:cNvPr>
        <xdr:cNvSpPr txBox="1"/>
      </xdr:nvSpPr>
      <xdr:spPr>
        <a:xfrm>
          <a:off x="3582035" y="175990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63500</xdr:rowOff>
    </xdr:from>
    <xdr:ext cx="401320" cy="255270"/>
    <xdr:sp macro="" textlink="">
      <xdr:nvSpPr>
        <xdr:cNvPr id="431" name="n_2mainValue【市民会館】&#10;有形固定資産減価償却率">
          <a:extLst>
            <a:ext uri="{FF2B5EF4-FFF2-40B4-BE49-F238E27FC236}">
              <a16:creationId xmlns:a16="http://schemas.microsoft.com/office/drawing/2014/main" id="{00000000-0008-0000-1000-0000AF010000}"/>
            </a:ext>
          </a:extLst>
        </xdr:cNvPr>
        <xdr:cNvSpPr txBox="1"/>
      </xdr:nvSpPr>
      <xdr:spPr>
        <a:xfrm>
          <a:off x="2705735" y="175514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66675</xdr:rowOff>
    </xdr:from>
    <xdr:ext cx="401320" cy="255270"/>
    <xdr:sp macro="" textlink="">
      <xdr:nvSpPr>
        <xdr:cNvPr id="432" name="n_3mainValue【市民会館】&#10;有形固定資産減価償却率">
          <a:extLst>
            <a:ext uri="{FF2B5EF4-FFF2-40B4-BE49-F238E27FC236}">
              <a16:creationId xmlns:a16="http://schemas.microsoft.com/office/drawing/2014/main" id="{00000000-0008-0000-1000-0000B0010000}"/>
            </a:ext>
          </a:extLst>
        </xdr:cNvPr>
        <xdr:cNvSpPr txBox="1"/>
      </xdr:nvSpPr>
      <xdr:spPr>
        <a:xfrm>
          <a:off x="1816735" y="175545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40640</xdr:rowOff>
    </xdr:from>
    <xdr:ext cx="401320" cy="255270"/>
    <xdr:sp macro="" textlink="">
      <xdr:nvSpPr>
        <xdr:cNvPr id="433" name="n_4mainValue【市民会館】&#10;有形固定資産減価償却率">
          <a:extLst>
            <a:ext uri="{FF2B5EF4-FFF2-40B4-BE49-F238E27FC236}">
              <a16:creationId xmlns:a16="http://schemas.microsoft.com/office/drawing/2014/main" id="{00000000-0008-0000-1000-0000B1010000}"/>
            </a:ext>
          </a:extLst>
        </xdr:cNvPr>
        <xdr:cNvSpPr txBox="1"/>
      </xdr:nvSpPr>
      <xdr:spPr>
        <a:xfrm>
          <a:off x="927735" y="17528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10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1000-0000B3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1000-0000B4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1000-0000B5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42" name="テキスト ボックス 441">
          <a:extLst>
            <a:ext uri="{FF2B5EF4-FFF2-40B4-BE49-F238E27FC236}">
              <a16:creationId xmlns:a16="http://schemas.microsoft.com/office/drawing/2014/main" id="{00000000-0008-0000-1000-0000BA010000}"/>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1000-0000BC010000}"/>
            </a:ext>
          </a:extLst>
        </xdr:cNvPr>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162560</xdr:rowOff>
    </xdr:from>
    <xdr:ext cx="463550" cy="259080"/>
    <xdr:sp macro="" textlink="">
      <xdr:nvSpPr>
        <xdr:cNvPr id="445" name="テキスト ボックス 444">
          <a:extLst>
            <a:ext uri="{FF2B5EF4-FFF2-40B4-BE49-F238E27FC236}">
              <a16:creationId xmlns:a16="http://schemas.microsoft.com/office/drawing/2014/main" id="{00000000-0008-0000-1000-0000BD010000}"/>
            </a:ext>
          </a:extLst>
        </xdr:cNvPr>
        <xdr:cNvSpPr txBox="1"/>
      </xdr:nvSpPr>
      <xdr:spPr>
        <a:xfrm>
          <a:off x="6136640" y="18336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1000-0000BE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3550" cy="259080"/>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1000-0000C0010000}"/>
            </a:ext>
          </a:extLst>
        </xdr:cNvPr>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48260</xdr:rowOff>
    </xdr:from>
    <xdr:ext cx="463550" cy="259080"/>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6136640" y="17193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1000-0000C2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1000-0000C4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1000-0000C5010000}"/>
            </a:ext>
          </a:extLst>
        </xdr:cNvPr>
        <xdr:cNvCxnSpPr/>
      </xdr:nvCxnSpPr>
      <xdr:spPr>
        <a:xfrm flipV="1">
          <a:off x="10476865" y="17266920"/>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109220</xdr:rowOff>
    </xdr:from>
    <xdr:ext cx="469900" cy="255270"/>
    <xdr:sp macro="" textlink="">
      <xdr:nvSpPr>
        <xdr:cNvPr id="454" name="【市民会館】&#10;一人当たり面積最小値テキスト">
          <a:extLst>
            <a:ext uri="{FF2B5EF4-FFF2-40B4-BE49-F238E27FC236}">
              <a16:creationId xmlns:a16="http://schemas.microsoft.com/office/drawing/2014/main" id="{00000000-0008-0000-1000-0000C6010000}"/>
            </a:ext>
          </a:extLst>
        </xdr:cNvPr>
        <xdr:cNvSpPr txBox="1"/>
      </xdr:nvSpPr>
      <xdr:spPr>
        <a:xfrm>
          <a:off x="10515600" y="184543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1000-0000C7010000}"/>
            </a:ext>
          </a:extLst>
        </xdr:cNvPr>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68580</xdr:rowOff>
    </xdr:from>
    <xdr:ext cx="469900" cy="259080"/>
    <xdr:sp macro="" textlink="">
      <xdr:nvSpPr>
        <xdr:cNvPr id="456" name="【市民会館】&#10;一人当たり面積最大値テキスト">
          <a:extLst>
            <a:ext uri="{FF2B5EF4-FFF2-40B4-BE49-F238E27FC236}">
              <a16:creationId xmlns:a16="http://schemas.microsoft.com/office/drawing/2014/main" id="{00000000-0008-0000-1000-0000C8010000}"/>
            </a:ext>
          </a:extLst>
        </xdr:cNvPr>
        <xdr:cNvSpPr txBox="1"/>
      </xdr:nvSpPr>
      <xdr:spPr>
        <a:xfrm>
          <a:off x="10515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0388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158115</xdr:rowOff>
    </xdr:from>
    <xdr:ext cx="469900" cy="255270"/>
    <xdr:sp macro="" textlink="">
      <xdr:nvSpPr>
        <xdr:cNvPr id="458" name="【市民会館】&#10;一人当たり面積平均値テキスト">
          <a:extLst>
            <a:ext uri="{FF2B5EF4-FFF2-40B4-BE49-F238E27FC236}">
              <a16:creationId xmlns:a16="http://schemas.microsoft.com/office/drawing/2014/main" id="{00000000-0008-0000-1000-0000CA010000}"/>
            </a:ext>
          </a:extLst>
        </xdr:cNvPr>
        <xdr:cNvSpPr txBox="1"/>
      </xdr:nvSpPr>
      <xdr:spPr>
        <a:xfrm>
          <a:off x="10515600" y="179889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00000000-0008-0000-1000-0000CB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19685</xdr:rowOff>
    </xdr:from>
    <xdr:to>
      <xdr:col>50</xdr:col>
      <xdr:colOff>165100</xdr:colOff>
      <xdr:row>105</xdr:row>
      <xdr:rowOff>121285</xdr:rowOff>
    </xdr:to>
    <xdr:sp macro="" textlink="">
      <xdr:nvSpPr>
        <xdr:cNvPr id="460" name="フローチャート: 判断 459">
          <a:extLst>
            <a:ext uri="{FF2B5EF4-FFF2-40B4-BE49-F238E27FC236}">
              <a16:creationId xmlns:a16="http://schemas.microsoft.com/office/drawing/2014/main" id="{00000000-0008-0000-1000-0000CC010000}"/>
            </a:ext>
          </a:extLst>
        </xdr:cNvPr>
        <xdr:cNvSpPr/>
      </xdr:nvSpPr>
      <xdr:spPr>
        <a:xfrm>
          <a:off x="9588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00000000-0008-0000-1000-0000CD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00000000-0008-0000-1000-0000CE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19685</xdr:rowOff>
    </xdr:from>
    <xdr:to>
      <xdr:col>36</xdr:col>
      <xdr:colOff>165100</xdr:colOff>
      <xdr:row>105</xdr:row>
      <xdr:rowOff>121285</xdr:rowOff>
    </xdr:to>
    <xdr:sp macro="" textlink="">
      <xdr:nvSpPr>
        <xdr:cNvPr id="463" name="フローチャート: 判断 462">
          <a:extLst>
            <a:ext uri="{FF2B5EF4-FFF2-40B4-BE49-F238E27FC236}">
              <a16:creationId xmlns:a16="http://schemas.microsoft.com/office/drawing/2014/main" id="{00000000-0008-0000-1000-0000CF010000}"/>
            </a:ext>
          </a:extLst>
        </xdr:cNvPr>
        <xdr:cNvSpPr/>
      </xdr:nvSpPr>
      <xdr:spPr>
        <a:xfrm>
          <a:off x="6921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00000000-0008-0000-1000-0000D2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102</xdr:row>
      <xdr:rowOff>122555</xdr:rowOff>
    </xdr:from>
    <xdr:to>
      <xdr:col>55</xdr:col>
      <xdr:colOff>50800</xdr:colOff>
      <xdr:row>103</xdr:row>
      <xdr:rowOff>52705</xdr:rowOff>
    </xdr:to>
    <xdr:sp macro="" textlink="">
      <xdr:nvSpPr>
        <xdr:cNvPr id="469" name="楕円 468">
          <a:extLst>
            <a:ext uri="{FF2B5EF4-FFF2-40B4-BE49-F238E27FC236}">
              <a16:creationId xmlns:a16="http://schemas.microsoft.com/office/drawing/2014/main" id="{00000000-0008-0000-1000-0000D5010000}"/>
            </a:ext>
          </a:extLst>
        </xdr:cNvPr>
        <xdr:cNvSpPr/>
      </xdr:nvSpPr>
      <xdr:spPr>
        <a:xfrm>
          <a:off x="10426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145415</xdr:rowOff>
    </xdr:from>
    <xdr:ext cx="469900" cy="255270"/>
    <xdr:sp macro="" textlink="">
      <xdr:nvSpPr>
        <xdr:cNvPr id="470" name="【市民会館】&#10;一人当たり面積該当値テキスト">
          <a:extLst>
            <a:ext uri="{FF2B5EF4-FFF2-40B4-BE49-F238E27FC236}">
              <a16:creationId xmlns:a16="http://schemas.microsoft.com/office/drawing/2014/main" id="{00000000-0008-0000-1000-0000D6010000}"/>
            </a:ext>
          </a:extLst>
        </xdr:cNvPr>
        <xdr:cNvSpPr txBox="1"/>
      </xdr:nvSpPr>
      <xdr:spPr>
        <a:xfrm>
          <a:off x="10515600" y="174618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102</xdr:row>
      <xdr:rowOff>128270</xdr:rowOff>
    </xdr:from>
    <xdr:to>
      <xdr:col>50</xdr:col>
      <xdr:colOff>165100</xdr:colOff>
      <xdr:row>103</xdr:row>
      <xdr:rowOff>58420</xdr:rowOff>
    </xdr:to>
    <xdr:sp macro="" textlink="">
      <xdr:nvSpPr>
        <xdr:cNvPr id="471" name="楕円 470">
          <a:extLst>
            <a:ext uri="{FF2B5EF4-FFF2-40B4-BE49-F238E27FC236}">
              <a16:creationId xmlns:a16="http://schemas.microsoft.com/office/drawing/2014/main" id="{00000000-0008-0000-1000-0000D7010000}"/>
            </a:ext>
          </a:extLst>
        </xdr:cNvPr>
        <xdr:cNvSpPr/>
      </xdr:nvSpPr>
      <xdr:spPr>
        <a:xfrm>
          <a:off x="958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xdr:rowOff>
    </xdr:from>
    <xdr:to>
      <xdr:col>55</xdr:col>
      <xdr:colOff>0</xdr:colOff>
      <xdr:row>103</xdr:row>
      <xdr:rowOff>7620</xdr:rowOff>
    </xdr:to>
    <xdr:cxnSp macro="">
      <xdr:nvCxnSpPr>
        <xdr:cNvPr id="472" name="直線コネクタ 471">
          <a:extLst>
            <a:ext uri="{FF2B5EF4-FFF2-40B4-BE49-F238E27FC236}">
              <a16:creationId xmlns:a16="http://schemas.microsoft.com/office/drawing/2014/main" id="{00000000-0008-0000-1000-0000D8010000}"/>
            </a:ext>
          </a:extLst>
        </xdr:cNvPr>
        <xdr:cNvCxnSpPr/>
      </xdr:nvCxnSpPr>
      <xdr:spPr>
        <a:xfrm flipV="1">
          <a:off x="9639300" y="176612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59690</xdr:rowOff>
    </xdr:from>
    <xdr:to>
      <xdr:col>46</xdr:col>
      <xdr:colOff>38100</xdr:colOff>
      <xdr:row>102</xdr:row>
      <xdr:rowOff>161290</xdr:rowOff>
    </xdr:to>
    <xdr:sp macro="" textlink="">
      <xdr:nvSpPr>
        <xdr:cNvPr id="473" name="楕円 472">
          <a:extLst>
            <a:ext uri="{FF2B5EF4-FFF2-40B4-BE49-F238E27FC236}">
              <a16:creationId xmlns:a16="http://schemas.microsoft.com/office/drawing/2014/main" id="{00000000-0008-0000-1000-0000D9010000}"/>
            </a:ext>
          </a:extLst>
        </xdr:cNvPr>
        <xdr:cNvSpPr/>
      </xdr:nvSpPr>
      <xdr:spPr>
        <a:xfrm>
          <a:off x="8699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110490</xdr:rowOff>
    </xdr:from>
    <xdr:to>
      <xdr:col>50</xdr:col>
      <xdr:colOff>114300</xdr:colOff>
      <xdr:row>103</xdr:row>
      <xdr:rowOff>7620</xdr:rowOff>
    </xdr:to>
    <xdr:cxnSp macro="">
      <xdr:nvCxnSpPr>
        <xdr:cNvPr id="474" name="直線コネクタ 473">
          <a:extLst>
            <a:ext uri="{FF2B5EF4-FFF2-40B4-BE49-F238E27FC236}">
              <a16:creationId xmlns:a16="http://schemas.microsoft.com/office/drawing/2014/main" id="{00000000-0008-0000-1000-0000DA010000}"/>
            </a:ext>
          </a:extLst>
        </xdr:cNvPr>
        <xdr:cNvCxnSpPr/>
      </xdr:nvCxnSpPr>
      <xdr:spPr>
        <a:xfrm>
          <a:off x="8750300" y="175983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116840</xdr:rowOff>
    </xdr:from>
    <xdr:to>
      <xdr:col>41</xdr:col>
      <xdr:colOff>101600</xdr:colOff>
      <xdr:row>103</xdr:row>
      <xdr:rowOff>46990</xdr:rowOff>
    </xdr:to>
    <xdr:sp macro="" textlink="">
      <xdr:nvSpPr>
        <xdr:cNvPr id="475" name="楕円 474">
          <a:extLst>
            <a:ext uri="{FF2B5EF4-FFF2-40B4-BE49-F238E27FC236}">
              <a16:creationId xmlns:a16="http://schemas.microsoft.com/office/drawing/2014/main" id="{00000000-0008-0000-1000-0000DB010000}"/>
            </a:ext>
          </a:extLst>
        </xdr:cNvPr>
        <xdr:cNvSpPr/>
      </xdr:nvSpPr>
      <xdr:spPr>
        <a:xfrm>
          <a:off x="78105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110490</xdr:rowOff>
    </xdr:from>
    <xdr:to>
      <xdr:col>45</xdr:col>
      <xdr:colOff>177800</xdr:colOff>
      <xdr:row>102</xdr:row>
      <xdr:rowOff>167640</xdr:rowOff>
    </xdr:to>
    <xdr:cxnSp macro="">
      <xdr:nvCxnSpPr>
        <xdr:cNvPr id="476" name="直線コネクタ 475">
          <a:extLst>
            <a:ext uri="{FF2B5EF4-FFF2-40B4-BE49-F238E27FC236}">
              <a16:creationId xmlns:a16="http://schemas.microsoft.com/office/drawing/2014/main" id="{00000000-0008-0000-1000-0000DC010000}"/>
            </a:ext>
          </a:extLst>
        </xdr:cNvPr>
        <xdr:cNvCxnSpPr/>
      </xdr:nvCxnSpPr>
      <xdr:spPr>
        <a:xfrm flipV="1">
          <a:off x="7861300" y="175983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133985</xdr:rowOff>
    </xdr:from>
    <xdr:to>
      <xdr:col>36</xdr:col>
      <xdr:colOff>165100</xdr:colOff>
      <xdr:row>103</xdr:row>
      <xdr:rowOff>64135</xdr:rowOff>
    </xdr:to>
    <xdr:sp macro="" textlink="">
      <xdr:nvSpPr>
        <xdr:cNvPr id="477" name="楕円 476">
          <a:extLst>
            <a:ext uri="{FF2B5EF4-FFF2-40B4-BE49-F238E27FC236}">
              <a16:creationId xmlns:a16="http://schemas.microsoft.com/office/drawing/2014/main" id="{00000000-0008-0000-1000-0000DD010000}"/>
            </a:ext>
          </a:extLst>
        </xdr:cNvPr>
        <xdr:cNvSpPr/>
      </xdr:nvSpPr>
      <xdr:spPr>
        <a:xfrm>
          <a:off x="6921500" y="176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167640</xdr:rowOff>
    </xdr:from>
    <xdr:to>
      <xdr:col>41</xdr:col>
      <xdr:colOff>50800</xdr:colOff>
      <xdr:row>103</xdr:row>
      <xdr:rowOff>13335</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flipV="1">
          <a:off x="6972300" y="17655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112395</xdr:rowOff>
    </xdr:from>
    <xdr:ext cx="469900" cy="255270"/>
    <xdr:sp macro="" textlink="">
      <xdr:nvSpPr>
        <xdr:cNvPr id="479" name="n_1aveValue【市民会館】&#10;一人当たり面積">
          <a:extLst>
            <a:ext uri="{FF2B5EF4-FFF2-40B4-BE49-F238E27FC236}">
              <a16:creationId xmlns:a16="http://schemas.microsoft.com/office/drawing/2014/main" id="{00000000-0008-0000-1000-0000DF010000}"/>
            </a:ext>
          </a:extLst>
        </xdr:cNvPr>
        <xdr:cNvSpPr txBox="1"/>
      </xdr:nvSpPr>
      <xdr:spPr>
        <a:xfrm>
          <a:off x="9391650" y="181146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100965</xdr:rowOff>
    </xdr:from>
    <xdr:ext cx="466090" cy="255270"/>
    <xdr:sp macro="" textlink="">
      <xdr:nvSpPr>
        <xdr:cNvPr id="480" name="n_2aveValue【市民会館】&#10;一人当たり面積">
          <a:extLst>
            <a:ext uri="{FF2B5EF4-FFF2-40B4-BE49-F238E27FC236}">
              <a16:creationId xmlns:a16="http://schemas.microsoft.com/office/drawing/2014/main" id="{00000000-0008-0000-1000-0000E0010000}"/>
            </a:ext>
          </a:extLst>
        </xdr:cNvPr>
        <xdr:cNvSpPr txBox="1"/>
      </xdr:nvSpPr>
      <xdr:spPr>
        <a:xfrm>
          <a:off x="8515350" y="18103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100965</xdr:rowOff>
    </xdr:from>
    <xdr:ext cx="466090" cy="255270"/>
    <xdr:sp macro="" textlink="">
      <xdr:nvSpPr>
        <xdr:cNvPr id="481" name="n_3aveValue【市民会館】&#10;一人当たり面積">
          <a:extLst>
            <a:ext uri="{FF2B5EF4-FFF2-40B4-BE49-F238E27FC236}">
              <a16:creationId xmlns:a16="http://schemas.microsoft.com/office/drawing/2014/main" id="{00000000-0008-0000-1000-0000E1010000}"/>
            </a:ext>
          </a:extLst>
        </xdr:cNvPr>
        <xdr:cNvSpPr txBox="1"/>
      </xdr:nvSpPr>
      <xdr:spPr>
        <a:xfrm>
          <a:off x="7626350" y="181032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112395</xdr:rowOff>
    </xdr:from>
    <xdr:ext cx="466090" cy="255270"/>
    <xdr:sp macro="" textlink="">
      <xdr:nvSpPr>
        <xdr:cNvPr id="482" name="n_4aveValue【市民会館】&#10;一人当たり面積">
          <a:extLst>
            <a:ext uri="{FF2B5EF4-FFF2-40B4-BE49-F238E27FC236}">
              <a16:creationId xmlns:a16="http://schemas.microsoft.com/office/drawing/2014/main" id="{00000000-0008-0000-1000-0000E2010000}"/>
            </a:ext>
          </a:extLst>
        </xdr:cNvPr>
        <xdr:cNvSpPr txBox="1"/>
      </xdr:nvSpPr>
      <xdr:spPr>
        <a:xfrm>
          <a:off x="6737350" y="18114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74930</xdr:rowOff>
    </xdr:from>
    <xdr:ext cx="469900" cy="255270"/>
    <xdr:sp macro="" textlink="">
      <xdr:nvSpPr>
        <xdr:cNvPr id="483" name="n_1mainValue【市民会館】&#10;一人当たり面積">
          <a:extLst>
            <a:ext uri="{FF2B5EF4-FFF2-40B4-BE49-F238E27FC236}">
              <a16:creationId xmlns:a16="http://schemas.microsoft.com/office/drawing/2014/main" id="{00000000-0008-0000-1000-0000E3010000}"/>
            </a:ext>
          </a:extLst>
        </xdr:cNvPr>
        <xdr:cNvSpPr txBox="1"/>
      </xdr:nvSpPr>
      <xdr:spPr>
        <a:xfrm>
          <a:off x="9391650" y="17391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6350</xdr:rowOff>
    </xdr:from>
    <xdr:ext cx="466090" cy="255270"/>
    <xdr:sp macro="" textlink="">
      <xdr:nvSpPr>
        <xdr:cNvPr id="484" name="n_2mainValue【市民会館】&#10;一人当たり面積">
          <a:extLst>
            <a:ext uri="{FF2B5EF4-FFF2-40B4-BE49-F238E27FC236}">
              <a16:creationId xmlns:a16="http://schemas.microsoft.com/office/drawing/2014/main" id="{00000000-0008-0000-1000-0000E4010000}"/>
            </a:ext>
          </a:extLst>
        </xdr:cNvPr>
        <xdr:cNvSpPr txBox="1"/>
      </xdr:nvSpPr>
      <xdr:spPr>
        <a:xfrm>
          <a:off x="8515350" y="17322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63500</xdr:rowOff>
    </xdr:from>
    <xdr:ext cx="466090" cy="255270"/>
    <xdr:sp macro="" textlink="">
      <xdr:nvSpPr>
        <xdr:cNvPr id="485" name="n_3mainValue【市民会館】&#10;一人当たり面積">
          <a:extLst>
            <a:ext uri="{FF2B5EF4-FFF2-40B4-BE49-F238E27FC236}">
              <a16:creationId xmlns:a16="http://schemas.microsoft.com/office/drawing/2014/main" id="{00000000-0008-0000-1000-0000E5010000}"/>
            </a:ext>
          </a:extLst>
        </xdr:cNvPr>
        <xdr:cNvSpPr txBox="1"/>
      </xdr:nvSpPr>
      <xdr:spPr>
        <a:xfrm>
          <a:off x="7626350" y="173799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101</xdr:row>
      <xdr:rowOff>80645</xdr:rowOff>
    </xdr:from>
    <xdr:ext cx="466090" cy="259080"/>
    <xdr:sp macro="" textlink="">
      <xdr:nvSpPr>
        <xdr:cNvPr id="486" name="n_4mainValue【市民会館】&#10;一人当たり面積">
          <a:extLst>
            <a:ext uri="{FF2B5EF4-FFF2-40B4-BE49-F238E27FC236}">
              <a16:creationId xmlns:a16="http://schemas.microsoft.com/office/drawing/2014/main" id="{00000000-0008-0000-1000-0000E6010000}"/>
            </a:ext>
          </a:extLst>
        </xdr:cNvPr>
        <xdr:cNvSpPr txBox="1"/>
      </xdr:nvSpPr>
      <xdr:spPr>
        <a:xfrm>
          <a:off x="6737350" y="17397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1000-0000E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10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1000-0000F0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1000-0000F1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1000-0000F2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1000-0000F3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1000-0000F4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1000-0000F5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10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1000-0000F8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1000-0000F9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1000-0000FA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1000-0000FB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527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2042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527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2042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5270"/>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2042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5270"/>
    <xdr:sp macro="" textlink="">
      <xdr:nvSpPr>
        <xdr:cNvPr id="521" name="テキスト ボックス 520">
          <a:extLst>
            <a:ext uri="{FF2B5EF4-FFF2-40B4-BE49-F238E27FC236}">
              <a16:creationId xmlns:a16="http://schemas.microsoft.com/office/drawing/2014/main" id="{00000000-0008-0000-1000-000009020000}"/>
            </a:ext>
          </a:extLst>
        </xdr:cNvPr>
        <xdr:cNvSpPr txBox="1"/>
      </xdr:nvSpPr>
      <xdr:spPr>
        <a:xfrm>
          <a:off x="12042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280" cy="255270"/>
    <xdr:sp macro="" textlink="">
      <xdr:nvSpPr>
        <xdr:cNvPr id="523" name="テキスト ボックス 522">
          <a:extLst>
            <a:ext uri="{FF2B5EF4-FFF2-40B4-BE49-F238E27FC236}">
              <a16:creationId xmlns:a16="http://schemas.microsoft.com/office/drawing/2014/main" id="{00000000-0008-0000-1000-00000B020000}"/>
            </a:ext>
          </a:extLst>
        </xdr:cNvPr>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00000000-0008-0000-1000-00000C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59690</xdr:rowOff>
    </xdr:from>
    <xdr:to>
      <xdr:col>85</xdr:col>
      <xdr:colOff>126365</xdr:colOff>
      <xdr:row>62</xdr:row>
      <xdr:rowOff>121285</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flipV="1">
          <a:off x="16318865" y="948944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125095</xdr:rowOff>
    </xdr:from>
    <xdr:ext cx="405130" cy="258445"/>
    <xdr:sp macro="" textlink="">
      <xdr:nvSpPr>
        <xdr:cNvPr id="526" name="【保健センター・保健所】&#10;有形固定資産減価償却率最小値テキスト">
          <a:extLst>
            <a:ext uri="{FF2B5EF4-FFF2-40B4-BE49-F238E27FC236}">
              <a16:creationId xmlns:a16="http://schemas.microsoft.com/office/drawing/2014/main" id="{00000000-0008-0000-1000-00000E020000}"/>
            </a:ext>
          </a:extLst>
        </xdr:cNvPr>
        <xdr:cNvSpPr txBox="1"/>
      </xdr:nvSpPr>
      <xdr:spPr>
        <a:xfrm>
          <a:off x="16357600" y="10754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121285</xdr:rowOff>
    </xdr:from>
    <xdr:to>
      <xdr:col>86</xdr:col>
      <xdr:colOff>25400</xdr:colOff>
      <xdr:row>62</xdr:row>
      <xdr:rowOff>121285</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a:off x="16230600" y="1075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6350</xdr:rowOff>
    </xdr:from>
    <xdr:ext cx="405130" cy="255270"/>
    <xdr:sp macro="" textlink="">
      <xdr:nvSpPr>
        <xdr:cNvPr id="528" name="【保健センター・保健所】&#10;有形固定資産減価償却率最大値テキスト">
          <a:extLst>
            <a:ext uri="{FF2B5EF4-FFF2-40B4-BE49-F238E27FC236}">
              <a16:creationId xmlns:a16="http://schemas.microsoft.com/office/drawing/2014/main" id="{00000000-0008-0000-1000-000010020000}"/>
            </a:ext>
          </a:extLst>
        </xdr:cNvPr>
        <xdr:cNvSpPr txBox="1"/>
      </xdr:nvSpPr>
      <xdr:spPr>
        <a:xfrm>
          <a:off x="16357600" y="92646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59690</xdr:rowOff>
    </xdr:from>
    <xdr:to>
      <xdr:col>86</xdr:col>
      <xdr:colOff>25400</xdr:colOff>
      <xdr:row>55</xdr:row>
      <xdr:rowOff>59690</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6230600" y="948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118110</xdr:rowOff>
    </xdr:from>
    <xdr:ext cx="405130" cy="259080"/>
    <xdr:sp macro="" textlink="">
      <xdr:nvSpPr>
        <xdr:cNvPr id="530" name="【保健センター・保健所】&#10;有形固定資産減価償却率平均値テキスト">
          <a:extLst>
            <a:ext uri="{FF2B5EF4-FFF2-40B4-BE49-F238E27FC236}">
              <a16:creationId xmlns:a16="http://schemas.microsoft.com/office/drawing/2014/main" id="{00000000-0008-0000-1000-000012020000}"/>
            </a:ext>
          </a:extLst>
        </xdr:cNvPr>
        <xdr:cNvSpPr txBox="1"/>
      </xdr:nvSpPr>
      <xdr:spPr>
        <a:xfrm>
          <a:off x="16357600" y="9890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95250</xdr:rowOff>
    </xdr:from>
    <xdr:to>
      <xdr:col>85</xdr:col>
      <xdr:colOff>177800</xdr:colOff>
      <xdr:row>59</xdr:row>
      <xdr:rowOff>25400</xdr:rowOff>
    </xdr:to>
    <xdr:sp macro="" textlink="">
      <xdr:nvSpPr>
        <xdr:cNvPr id="531" name="フローチャート: 判断 530">
          <a:extLst>
            <a:ext uri="{FF2B5EF4-FFF2-40B4-BE49-F238E27FC236}">
              <a16:creationId xmlns:a16="http://schemas.microsoft.com/office/drawing/2014/main" id="{00000000-0008-0000-1000-000013020000}"/>
            </a:ext>
          </a:extLst>
        </xdr:cNvPr>
        <xdr:cNvSpPr/>
      </xdr:nvSpPr>
      <xdr:spPr>
        <a:xfrm>
          <a:off x="162687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36195</xdr:rowOff>
    </xdr:from>
    <xdr:to>
      <xdr:col>81</xdr:col>
      <xdr:colOff>101600</xdr:colOff>
      <xdr:row>58</xdr:row>
      <xdr:rowOff>137795</xdr:rowOff>
    </xdr:to>
    <xdr:sp macro="" textlink="">
      <xdr:nvSpPr>
        <xdr:cNvPr id="532" name="フローチャート: 判断 531">
          <a:extLst>
            <a:ext uri="{FF2B5EF4-FFF2-40B4-BE49-F238E27FC236}">
              <a16:creationId xmlns:a16="http://schemas.microsoft.com/office/drawing/2014/main" id="{00000000-0008-0000-1000-000014020000}"/>
            </a:ext>
          </a:extLst>
        </xdr:cNvPr>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33" name="フローチャート: 判断 532">
          <a:extLst>
            <a:ext uri="{FF2B5EF4-FFF2-40B4-BE49-F238E27FC236}">
              <a16:creationId xmlns:a16="http://schemas.microsoft.com/office/drawing/2014/main" id="{00000000-0008-0000-1000-000015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34" name="フローチャート: 判断 533">
          <a:extLst>
            <a:ext uri="{FF2B5EF4-FFF2-40B4-BE49-F238E27FC236}">
              <a16:creationId xmlns:a16="http://schemas.microsoft.com/office/drawing/2014/main" id="{00000000-0008-0000-1000-000016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35" name="フローチャート: 判断 534">
          <a:extLst>
            <a:ext uri="{FF2B5EF4-FFF2-40B4-BE49-F238E27FC236}">
              <a16:creationId xmlns:a16="http://schemas.microsoft.com/office/drawing/2014/main" id="{00000000-0008-0000-1000-00001702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1" name="楕円 540">
          <a:extLst>
            <a:ext uri="{FF2B5EF4-FFF2-40B4-BE49-F238E27FC236}">
              <a16:creationId xmlns:a16="http://schemas.microsoft.com/office/drawing/2014/main" id="{00000000-0008-0000-1000-00001D020000}"/>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30480</xdr:rowOff>
    </xdr:from>
    <xdr:ext cx="405130" cy="255270"/>
    <xdr:sp macro="" textlink="">
      <xdr:nvSpPr>
        <xdr:cNvPr id="542" name="【保健センター・保健所】&#10;有形固定資産減価償却率該当値テキスト">
          <a:extLst>
            <a:ext uri="{FF2B5EF4-FFF2-40B4-BE49-F238E27FC236}">
              <a16:creationId xmlns:a16="http://schemas.microsoft.com/office/drawing/2014/main" id="{00000000-0008-0000-1000-00001E020000}"/>
            </a:ext>
          </a:extLst>
        </xdr:cNvPr>
        <xdr:cNvSpPr txBox="1"/>
      </xdr:nvSpPr>
      <xdr:spPr>
        <a:xfrm>
          <a:off x="16357600" y="10317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43" name="楕円 542">
          <a:extLst>
            <a:ext uri="{FF2B5EF4-FFF2-40B4-BE49-F238E27FC236}">
              <a16:creationId xmlns:a16="http://schemas.microsoft.com/office/drawing/2014/main" id="{00000000-0008-0000-1000-00001F02000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102870</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a:off x="15481300" y="1029843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159385</xdr:rowOff>
    </xdr:from>
    <xdr:to>
      <xdr:col>76</xdr:col>
      <xdr:colOff>165100</xdr:colOff>
      <xdr:row>60</xdr:row>
      <xdr:rowOff>89535</xdr:rowOff>
    </xdr:to>
    <xdr:sp macro="" textlink="">
      <xdr:nvSpPr>
        <xdr:cNvPr id="545" name="楕円 544">
          <a:extLst>
            <a:ext uri="{FF2B5EF4-FFF2-40B4-BE49-F238E27FC236}">
              <a16:creationId xmlns:a16="http://schemas.microsoft.com/office/drawing/2014/main" id="{00000000-0008-0000-1000-000021020000}"/>
            </a:ext>
          </a:extLst>
        </xdr:cNvPr>
        <xdr:cNvSpPr/>
      </xdr:nvSpPr>
      <xdr:spPr>
        <a:xfrm>
          <a:off x="14541500" y="102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38735</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flipV="1">
          <a:off x="14592300" y="102984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7" name="楕円 546">
          <a:extLst>
            <a:ext uri="{FF2B5EF4-FFF2-40B4-BE49-F238E27FC236}">
              <a16:creationId xmlns:a16="http://schemas.microsoft.com/office/drawing/2014/main" id="{00000000-0008-0000-1000-000023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38735</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3703300" y="102984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49" name="楕円 548">
          <a:extLst>
            <a:ext uri="{FF2B5EF4-FFF2-40B4-BE49-F238E27FC236}">
              <a16:creationId xmlns:a16="http://schemas.microsoft.com/office/drawing/2014/main" id="{00000000-0008-0000-1000-000025020000}"/>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11430</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a:off x="12814300" y="10241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154940</xdr:rowOff>
    </xdr:from>
    <xdr:ext cx="405130" cy="255270"/>
    <xdr:sp macro="" textlink="">
      <xdr:nvSpPr>
        <xdr:cNvPr id="551" name="n_1aveValue【保健センター・保健所】&#10;有形固定資産減価償却率">
          <a:extLst>
            <a:ext uri="{FF2B5EF4-FFF2-40B4-BE49-F238E27FC236}">
              <a16:creationId xmlns:a16="http://schemas.microsoft.com/office/drawing/2014/main" id="{00000000-0008-0000-1000-000027020000}"/>
            </a:ext>
          </a:extLst>
        </xdr:cNvPr>
        <xdr:cNvSpPr txBox="1"/>
      </xdr:nvSpPr>
      <xdr:spPr>
        <a:xfrm>
          <a:off x="15266035" y="97561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124460</xdr:rowOff>
    </xdr:from>
    <xdr:ext cx="401320" cy="259080"/>
    <xdr:sp macro="" textlink="">
      <xdr:nvSpPr>
        <xdr:cNvPr id="552" name="n_2aveValue【保健センター・保健所】&#10;有形固定資産減価償却率">
          <a:extLst>
            <a:ext uri="{FF2B5EF4-FFF2-40B4-BE49-F238E27FC236}">
              <a16:creationId xmlns:a16="http://schemas.microsoft.com/office/drawing/2014/main" id="{00000000-0008-0000-1000-000028020000}"/>
            </a:ext>
          </a:extLst>
        </xdr:cNvPr>
        <xdr:cNvSpPr txBox="1"/>
      </xdr:nvSpPr>
      <xdr:spPr>
        <a:xfrm>
          <a:off x="14389735" y="9725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92710</xdr:rowOff>
    </xdr:from>
    <xdr:ext cx="401320" cy="259080"/>
    <xdr:sp macro="" textlink="">
      <xdr:nvSpPr>
        <xdr:cNvPr id="553" name="n_3aveValue【保健センター・保健所】&#10;有形固定資産減価償却率">
          <a:extLst>
            <a:ext uri="{FF2B5EF4-FFF2-40B4-BE49-F238E27FC236}">
              <a16:creationId xmlns:a16="http://schemas.microsoft.com/office/drawing/2014/main" id="{00000000-0008-0000-1000-000029020000}"/>
            </a:ext>
          </a:extLst>
        </xdr:cNvPr>
        <xdr:cNvSpPr txBox="1"/>
      </xdr:nvSpPr>
      <xdr:spPr>
        <a:xfrm>
          <a:off x="13500735" y="96939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55</xdr:row>
      <xdr:rowOff>147320</xdr:rowOff>
    </xdr:from>
    <xdr:ext cx="401320" cy="259080"/>
    <xdr:sp macro="" textlink="">
      <xdr:nvSpPr>
        <xdr:cNvPr id="554" name="n_4aveValue【保健センター・保健所】&#10;有形固定資産減価償却率">
          <a:extLst>
            <a:ext uri="{FF2B5EF4-FFF2-40B4-BE49-F238E27FC236}">
              <a16:creationId xmlns:a16="http://schemas.microsoft.com/office/drawing/2014/main" id="{00000000-0008-0000-1000-00002A020000}"/>
            </a:ext>
          </a:extLst>
        </xdr:cNvPr>
        <xdr:cNvSpPr txBox="1"/>
      </xdr:nvSpPr>
      <xdr:spPr>
        <a:xfrm>
          <a:off x="12611735" y="95770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53340</xdr:rowOff>
    </xdr:from>
    <xdr:ext cx="405130" cy="255270"/>
    <xdr:sp macro="" textlink="">
      <xdr:nvSpPr>
        <xdr:cNvPr id="555" name="n_1mainValue【保健センター・保健所】&#10;有形固定資産減価償却率">
          <a:extLst>
            <a:ext uri="{FF2B5EF4-FFF2-40B4-BE49-F238E27FC236}">
              <a16:creationId xmlns:a16="http://schemas.microsoft.com/office/drawing/2014/main" id="{00000000-0008-0000-1000-00002B020000}"/>
            </a:ext>
          </a:extLst>
        </xdr:cNvPr>
        <xdr:cNvSpPr txBox="1"/>
      </xdr:nvSpPr>
      <xdr:spPr>
        <a:xfrm>
          <a:off x="15266035" y="10340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80645</xdr:rowOff>
    </xdr:from>
    <xdr:ext cx="401320" cy="259080"/>
    <xdr:sp macro="" textlink="">
      <xdr:nvSpPr>
        <xdr:cNvPr id="556" name="n_2mainValue【保健センター・保健所】&#10;有形固定資産減価償却率">
          <a:extLst>
            <a:ext uri="{FF2B5EF4-FFF2-40B4-BE49-F238E27FC236}">
              <a16:creationId xmlns:a16="http://schemas.microsoft.com/office/drawing/2014/main" id="{00000000-0008-0000-1000-00002C020000}"/>
            </a:ext>
          </a:extLst>
        </xdr:cNvPr>
        <xdr:cNvSpPr txBox="1"/>
      </xdr:nvSpPr>
      <xdr:spPr>
        <a:xfrm>
          <a:off x="14389735" y="103676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53340</xdr:rowOff>
    </xdr:from>
    <xdr:ext cx="401320" cy="255270"/>
    <xdr:sp macro="" textlink="">
      <xdr:nvSpPr>
        <xdr:cNvPr id="557" name="n_3mainValue【保健センター・保健所】&#10;有形固定資産減価償却率">
          <a:extLst>
            <a:ext uri="{FF2B5EF4-FFF2-40B4-BE49-F238E27FC236}">
              <a16:creationId xmlns:a16="http://schemas.microsoft.com/office/drawing/2014/main" id="{00000000-0008-0000-1000-00002D020000}"/>
            </a:ext>
          </a:extLst>
        </xdr:cNvPr>
        <xdr:cNvSpPr txBox="1"/>
      </xdr:nvSpPr>
      <xdr:spPr>
        <a:xfrm>
          <a:off x="13500735" y="103403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167640</xdr:rowOff>
    </xdr:from>
    <xdr:ext cx="401320" cy="255270"/>
    <xdr:sp macro="" textlink="">
      <xdr:nvSpPr>
        <xdr:cNvPr id="558" name="n_4mainValue【保健センター・保健所】&#10;有形固定資産減価償却率">
          <a:extLst>
            <a:ext uri="{FF2B5EF4-FFF2-40B4-BE49-F238E27FC236}">
              <a16:creationId xmlns:a16="http://schemas.microsoft.com/office/drawing/2014/main" id="{00000000-0008-0000-1000-00002E020000}"/>
            </a:ext>
          </a:extLst>
        </xdr:cNvPr>
        <xdr:cNvSpPr txBox="1"/>
      </xdr:nvSpPr>
      <xdr:spPr>
        <a:xfrm>
          <a:off x="12611735" y="102831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1000-000030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1000-000031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1000-000032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1000-000033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00000000-0008-0000-1000-000039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572" name="テキスト ボックス 571">
          <a:extLst>
            <a:ext uri="{FF2B5EF4-FFF2-40B4-BE49-F238E27FC236}">
              <a16:creationId xmlns:a16="http://schemas.microsoft.com/office/drawing/2014/main" id="{00000000-0008-0000-1000-00003C020000}"/>
            </a:ext>
          </a:extLst>
        </xdr:cNvPr>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0000000-0008-0000-1000-00003D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576" name="テキスト ボックス 575">
          <a:extLst>
            <a:ext uri="{FF2B5EF4-FFF2-40B4-BE49-F238E27FC236}">
              <a16:creationId xmlns:a16="http://schemas.microsoft.com/office/drawing/2014/main" id="{00000000-0008-0000-1000-000040020000}"/>
            </a:ext>
          </a:extLst>
        </xdr:cNvPr>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00000000-0008-0000-1000-000041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578" name="テキスト ボックス 577">
          <a:extLst>
            <a:ext uri="{FF2B5EF4-FFF2-40B4-BE49-F238E27FC236}">
              <a16:creationId xmlns:a16="http://schemas.microsoft.com/office/drawing/2014/main" id="{00000000-0008-0000-1000-000042020000}"/>
            </a:ext>
          </a:extLst>
        </xdr:cNvPr>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00000000-0008-0000-1000-000045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38100</xdr:rowOff>
    </xdr:from>
    <xdr:to>
      <xdr:col>116</xdr:col>
      <xdr:colOff>62865</xdr:colOff>
      <xdr:row>64</xdr:row>
      <xdr:rowOff>38100</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flipV="1">
          <a:off x="22160865" y="96393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5270"/>
    <xdr:sp macro="" textlink="">
      <xdr:nvSpPr>
        <xdr:cNvPr id="583" name="【保健センター・保健所】&#10;一人当たり面積最小値テキスト">
          <a:extLst>
            <a:ext uri="{FF2B5EF4-FFF2-40B4-BE49-F238E27FC236}">
              <a16:creationId xmlns:a16="http://schemas.microsoft.com/office/drawing/2014/main" id="{00000000-0008-0000-1000-000047020000}"/>
            </a:ext>
          </a:extLst>
        </xdr:cNvPr>
        <xdr:cNvSpPr txBox="1"/>
      </xdr:nvSpPr>
      <xdr:spPr>
        <a:xfrm>
          <a:off x="22199600" y="110147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156210</xdr:rowOff>
    </xdr:from>
    <xdr:ext cx="469900" cy="255270"/>
    <xdr:sp macro="" textlink="">
      <xdr:nvSpPr>
        <xdr:cNvPr id="585" name="【保健センター・保健所】&#10;一人当たり面積最大値テキスト">
          <a:extLst>
            <a:ext uri="{FF2B5EF4-FFF2-40B4-BE49-F238E27FC236}">
              <a16:creationId xmlns:a16="http://schemas.microsoft.com/office/drawing/2014/main" id="{00000000-0008-0000-1000-000049020000}"/>
            </a:ext>
          </a:extLst>
        </xdr:cNvPr>
        <xdr:cNvSpPr txBox="1"/>
      </xdr:nvSpPr>
      <xdr:spPr>
        <a:xfrm>
          <a:off x="22199600" y="94145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22072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41910</xdr:rowOff>
    </xdr:from>
    <xdr:ext cx="469900" cy="255270"/>
    <xdr:sp macro="" textlink="">
      <xdr:nvSpPr>
        <xdr:cNvPr id="587" name="【保健センター・保健所】&#10;一人当たり面積平均値テキスト">
          <a:extLst>
            <a:ext uri="{FF2B5EF4-FFF2-40B4-BE49-F238E27FC236}">
              <a16:creationId xmlns:a16="http://schemas.microsoft.com/office/drawing/2014/main" id="{00000000-0008-0000-1000-00004B020000}"/>
            </a:ext>
          </a:extLst>
        </xdr:cNvPr>
        <xdr:cNvSpPr txBox="1"/>
      </xdr:nvSpPr>
      <xdr:spPr>
        <a:xfrm>
          <a:off x="22199600" y="1050036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88" name="フローチャート: 判断 587">
          <a:extLst>
            <a:ext uri="{FF2B5EF4-FFF2-40B4-BE49-F238E27FC236}">
              <a16:creationId xmlns:a16="http://schemas.microsoft.com/office/drawing/2014/main" id="{00000000-0008-0000-1000-00004C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89" name="フローチャート: 判断 588">
          <a:extLst>
            <a:ext uri="{FF2B5EF4-FFF2-40B4-BE49-F238E27FC236}">
              <a16:creationId xmlns:a16="http://schemas.microsoft.com/office/drawing/2014/main" id="{00000000-0008-0000-1000-00004D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0" name="フローチャート: 判断 589">
          <a:extLst>
            <a:ext uri="{FF2B5EF4-FFF2-40B4-BE49-F238E27FC236}">
              <a16:creationId xmlns:a16="http://schemas.microsoft.com/office/drawing/2014/main" id="{00000000-0008-0000-1000-00004E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591" name="フローチャート: 判断 590">
          <a:extLst>
            <a:ext uri="{FF2B5EF4-FFF2-40B4-BE49-F238E27FC236}">
              <a16:creationId xmlns:a16="http://schemas.microsoft.com/office/drawing/2014/main" id="{00000000-0008-0000-1000-00004F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592" name="フローチャート: 判断 591">
          <a:extLst>
            <a:ext uri="{FF2B5EF4-FFF2-40B4-BE49-F238E27FC236}">
              <a16:creationId xmlns:a16="http://schemas.microsoft.com/office/drawing/2014/main" id="{00000000-0008-0000-1000-000050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8" name="楕円 597">
          <a:extLst>
            <a:ext uri="{FF2B5EF4-FFF2-40B4-BE49-F238E27FC236}">
              <a16:creationId xmlns:a16="http://schemas.microsoft.com/office/drawing/2014/main" id="{00000000-0008-0000-1000-000056020000}"/>
            </a:ext>
          </a:extLst>
        </xdr:cNvPr>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86360</xdr:rowOff>
    </xdr:from>
    <xdr:ext cx="469900" cy="255270"/>
    <xdr:sp macro="" textlink="">
      <xdr:nvSpPr>
        <xdr:cNvPr id="599" name="【保健センター・保健所】&#10;一人当たり面積該当値テキスト">
          <a:extLst>
            <a:ext uri="{FF2B5EF4-FFF2-40B4-BE49-F238E27FC236}">
              <a16:creationId xmlns:a16="http://schemas.microsoft.com/office/drawing/2014/main" id="{00000000-0008-0000-1000-000057020000}"/>
            </a:ext>
          </a:extLst>
        </xdr:cNvPr>
        <xdr:cNvSpPr txBox="1"/>
      </xdr:nvSpPr>
      <xdr:spPr>
        <a:xfrm>
          <a:off x="22199600" y="10201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00" name="楕円 599">
          <a:extLst>
            <a:ext uri="{FF2B5EF4-FFF2-40B4-BE49-F238E27FC236}">
              <a16:creationId xmlns:a16="http://schemas.microsoft.com/office/drawing/2014/main" id="{00000000-0008-0000-1000-000058020000}"/>
            </a:ext>
          </a:extLst>
        </xdr:cNvPr>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60</xdr:row>
      <xdr:rowOff>114300</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a:off x="21323300" y="101727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602" name="楕円 601">
          <a:extLst>
            <a:ext uri="{FF2B5EF4-FFF2-40B4-BE49-F238E27FC236}">
              <a16:creationId xmlns:a16="http://schemas.microsoft.com/office/drawing/2014/main" id="{00000000-0008-0000-1000-00005A02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60</xdr:row>
      <xdr:rowOff>114300</xdr:rowOff>
    </xdr:to>
    <xdr:cxnSp macro="">
      <xdr:nvCxnSpPr>
        <xdr:cNvPr id="603" name="直線コネクタ 602">
          <a:extLst>
            <a:ext uri="{FF2B5EF4-FFF2-40B4-BE49-F238E27FC236}">
              <a16:creationId xmlns:a16="http://schemas.microsoft.com/office/drawing/2014/main" id="{00000000-0008-0000-1000-00005B020000}"/>
            </a:ext>
          </a:extLst>
        </xdr:cNvPr>
        <xdr:cNvCxnSpPr/>
      </xdr:nvCxnSpPr>
      <xdr:spPr>
        <a:xfrm flipV="1">
          <a:off x="20434300" y="101727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楕円 603">
          <a:extLst>
            <a:ext uri="{FF2B5EF4-FFF2-40B4-BE49-F238E27FC236}">
              <a16:creationId xmlns:a16="http://schemas.microsoft.com/office/drawing/2014/main" id="{00000000-0008-0000-1000-00005C020000}"/>
            </a:ext>
          </a:extLst>
        </xdr:cNvPr>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a:off x="19545300" y="10401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158750</xdr:rowOff>
    </xdr:from>
    <xdr:to>
      <xdr:col>98</xdr:col>
      <xdr:colOff>38100</xdr:colOff>
      <xdr:row>59</xdr:row>
      <xdr:rowOff>88900</xdr:rowOff>
    </xdr:to>
    <xdr:sp macro="" textlink="">
      <xdr:nvSpPr>
        <xdr:cNvPr id="606" name="楕円 605">
          <a:extLst>
            <a:ext uri="{FF2B5EF4-FFF2-40B4-BE49-F238E27FC236}">
              <a16:creationId xmlns:a16="http://schemas.microsoft.com/office/drawing/2014/main" id="{00000000-0008-0000-1000-00005E020000}"/>
            </a:ext>
          </a:extLst>
        </xdr:cNvPr>
        <xdr:cNvSpPr/>
      </xdr:nvSpPr>
      <xdr:spPr>
        <a:xfrm>
          <a:off x="18605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38100</xdr:rowOff>
    </xdr:from>
    <xdr:to>
      <xdr:col>102</xdr:col>
      <xdr:colOff>114300</xdr:colOff>
      <xdr:row>60</xdr:row>
      <xdr:rowOff>114300</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a:off x="18656300" y="1015365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137160</xdr:rowOff>
    </xdr:from>
    <xdr:ext cx="469900" cy="259080"/>
    <xdr:sp macro="" textlink="">
      <xdr:nvSpPr>
        <xdr:cNvPr id="608" name="n_1aveValue【保健センター・保健所】&#10;一人当たり面積">
          <a:extLst>
            <a:ext uri="{FF2B5EF4-FFF2-40B4-BE49-F238E27FC236}">
              <a16:creationId xmlns:a16="http://schemas.microsoft.com/office/drawing/2014/main" id="{00000000-0008-0000-1000-000060020000}"/>
            </a:ext>
          </a:extLst>
        </xdr:cNvPr>
        <xdr:cNvSpPr txBox="1"/>
      </xdr:nvSpPr>
      <xdr:spPr>
        <a:xfrm>
          <a:off x="21075650" y="1059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118110</xdr:rowOff>
    </xdr:from>
    <xdr:ext cx="466090" cy="259080"/>
    <xdr:sp macro="" textlink="">
      <xdr:nvSpPr>
        <xdr:cNvPr id="609" name="n_2aveValue【保健センター・保健所】&#10;一人当たり面積">
          <a:extLst>
            <a:ext uri="{FF2B5EF4-FFF2-40B4-BE49-F238E27FC236}">
              <a16:creationId xmlns:a16="http://schemas.microsoft.com/office/drawing/2014/main" id="{00000000-0008-0000-1000-000061020000}"/>
            </a:ext>
          </a:extLst>
        </xdr:cNvPr>
        <xdr:cNvSpPr txBox="1"/>
      </xdr:nvSpPr>
      <xdr:spPr>
        <a:xfrm>
          <a:off x="20199350" y="10576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3810</xdr:rowOff>
    </xdr:from>
    <xdr:ext cx="466090" cy="259080"/>
    <xdr:sp macro="" textlink="">
      <xdr:nvSpPr>
        <xdr:cNvPr id="610" name="n_3aveValue【保健センター・保健所】&#10;一人当たり面積">
          <a:extLst>
            <a:ext uri="{FF2B5EF4-FFF2-40B4-BE49-F238E27FC236}">
              <a16:creationId xmlns:a16="http://schemas.microsoft.com/office/drawing/2014/main" id="{00000000-0008-0000-1000-000062020000}"/>
            </a:ext>
          </a:extLst>
        </xdr:cNvPr>
        <xdr:cNvSpPr txBox="1"/>
      </xdr:nvSpPr>
      <xdr:spPr>
        <a:xfrm>
          <a:off x="19310350" y="10633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80010</xdr:rowOff>
    </xdr:from>
    <xdr:ext cx="466090" cy="259080"/>
    <xdr:sp macro="" textlink="">
      <xdr:nvSpPr>
        <xdr:cNvPr id="611" name="n_4aveValue【保健センター・保健所】&#10;一人当たり面積">
          <a:extLst>
            <a:ext uri="{FF2B5EF4-FFF2-40B4-BE49-F238E27FC236}">
              <a16:creationId xmlns:a16="http://schemas.microsoft.com/office/drawing/2014/main" id="{00000000-0008-0000-1000-000063020000}"/>
            </a:ext>
          </a:extLst>
        </xdr:cNvPr>
        <xdr:cNvSpPr txBox="1"/>
      </xdr:nvSpPr>
      <xdr:spPr>
        <a:xfrm>
          <a:off x="18421350" y="105384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124460</xdr:rowOff>
    </xdr:from>
    <xdr:ext cx="469900" cy="259080"/>
    <xdr:sp macro="" textlink="">
      <xdr:nvSpPr>
        <xdr:cNvPr id="612" name="n_1mainValue【保健センター・保健所】&#10;一人当たり面積">
          <a:extLst>
            <a:ext uri="{FF2B5EF4-FFF2-40B4-BE49-F238E27FC236}">
              <a16:creationId xmlns:a16="http://schemas.microsoft.com/office/drawing/2014/main" id="{00000000-0008-0000-1000-000064020000}"/>
            </a:ext>
          </a:extLst>
        </xdr:cNvPr>
        <xdr:cNvSpPr txBox="1"/>
      </xdr:nvSpPr>
      <xdr:spPr>
        <a:xfrm>
          <a:off x="21075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10160</xdr:rowOff>
    </xdr:from>
    <xdr:ext cx="466090" cy="259080"/>
    <xdr:sp macro="" textlink="">
      <xdr:nvSpPr>
        <xdr:cNvPr id="613" name="n_2mainValue【保健センター・保健所】&#10;一人当たり面積">
          <a:extLst>
            <a:ext uri="{FF2B5EF4-FFF2-40B4-BE49-F238E27FC236}">
              <a16:creationId xmlns:a16="http://schemas.microsoft.com/office/drawing/2014/main" id="{00000000-0008-0000-1000-000065020000}"/>
            </a:ext>
          </a:extLst>
        </xdr:cNvPr>
        <xdr:cNvSpPr txBox="1"/>
      </xdr:nvSpPr>
      <xdr:spPr>
        <a:xfrm>
          <a:off x="20199350" y="10125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10160</xdr:rowOff>
    </xdr:from>
    <xdr:ext cx="466090" cy="259080"/>
    <xdr:sp macro="" textlink="">
      <xdr:nvSpPr>
        <xdr:cNvPr id="614" name="n_3mainValue【保健センター・保健所】&#10;一人当たり面積">
          <a:extLst>
            <a:ext uri="{FF2B5EF4-FFF2-40B4-BE49-F238E27FC236}">
              <a16:creationId xmlns:a16="http://schemas.microsoft.com/office/drawing/2014/main" id="{00000000-0008-0000-1000-000066020000}"/>
            </a:ext>
          </a:extLst>
        </xdr:cNvPr>
        <xdr:cNvSpPr txBox="1"/>
      </xdr:nvSpPr>
      <xdr:spPr>
        <a:xfrm>
          <a:off x="19310350" y="10125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105410</xdr:rowOff>
    </xdr:from>
    <xdr:ext cx="466090" cy="259080"/>
    <xdr:sp macro="" textlink="">
      <xdr:nvSpPr>
        <xdr:cNvPr id="615" name="n_4mainValue【保健センター・保健所】&#10;一人当たり面積">
          <a:extLst>
            <a:ext uri="{FF2B5EF4-FFF2-40B4-BE49-F238E27FC236}">
              <a16:creationId xmlns:a16="http://schemas.microsoft.com/office/drawing/2014/main" id="{00000000-0008-0000-1000-000067020000}"/>
            </a:ext>
          </a:extLst>
        </xdr:cNvPr>
        <xdr:cNvSpPr txBox="1"/>
      </xdr:nvSpPr>
      <xdr:spPr>
        <a:xfrm>
          <a:off x="18421350" y="9878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10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1000-00006E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10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624" name="テキスト ボックス 623">
          <a:extLst>
            <a:ext uri="{FF2B5EF4-FFF2-40B4-BE49-F238E27FC236}">
              <a16:creationId xmlns:a16="http://schemas.microsoft.com/office/drawing/2014/main" id="{00000000-0008-0000-1000-000070020000}"/>
            </a:ext>
          </a:extLst>
        </xdr:cNvPr>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626" name="テキスト ボックス 625">
          <a:extLst>
            <a:ext uri="{FF2B5EF4-FFF2-40B4-BE49-F238E27FC236}">
              <a16:creationId xmlns:a16="http://schemas.microsoft.com/office/drawing/2014/main" id="{00000000-0008-0000-1000-000072020000}"/>
            </a:ext>
          </a:extLst>
        </xdr:cNvPr>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3550" cy="255270"/>
    <xdr:sp macro="" textlink="">
      <xdr:nvSpPr>
        <xdr:cNvPr id="628" name="テキスト ボックス 627">
          <a:extLst>
            <a:ext uri="{FF2B5EF4-FFF2-40B4-BE49-F238E27FC236}">
              <a16:creationId xmlns:a16="http://schemas.microsoft.com/office/drawing/2014/main" id="{00000000-0008-0000-1000-000074020000}"/>
            </a:ext>
          </a:extLst>
        </xdr:cNvPr>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0" name="テキスト ボックス 629">
          <a:extLst>
            <a:ext uri="{FF2B5EF4-FFF2-40B4-BE49-F238E27FC236}">
              <a16:creationId xmlns:a16="http://schemas.microsoft.com/office/drawing/2014/main" id="{00000000-0008-0000-1000-000076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a:extLst>
            <a:ext uri="{FF2B5EF4-FFF2-40B4-BE49-F238E27FC236}">
              <a16:creationId xmlns:a16="http://schemas.microsoft.com/office/drawing/2014/main" id="{00000000-0008-0000-1000-000077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2" name="テキスト ボックス 631">
          <a:extLst>
            <a:ext uri="{FF2B5EF4-FFF2-40B4-BE49-F238E27FC236}">
              <a16:creationId xmlns:a16="http://schemas.microsoft.com/office/drawing/2014/main" id="{00000000-0008-0000-1000-000078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a:extLst>
            <a:ext uri="{FF2B5EF4-FFF2-40B4-BE49-F238E27FC236}">
              <a16:creationId xmlns:a16="http://schemas.microsoft.com/office/drawing/2014/main" id="{00000000-0008-0000-1000-000079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a:extLst>
            <a:ext uri="{FF2B5EF4-FFF2-40B4-BE49-F238E27FC236}">
              <a16:creationId xmlns:a16="http://schemas.microsoft.com/office/drawing/2014/main" id="{00000000-0008-0000-1000-00007B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1000-00007D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280" cy="259080"/>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a:extLst>
            <a:ext uri="{FF2B5EF4-FFF2-40B4-BE49-F238E27FC236}">
              <a16:creationId xmlns:a16="http://schemas.microsoft.com/office/drawing/2014/main" id="{00000000-0008-0000-1000-00007F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112395</xdr:rowOff>
    </xdr:from>
    <xdr:to>
      <xdr:col>85</xdr:col>
      <xdr:colOff>126365</xdr:colOff>
      <xdr:row>86</xdr:row>
      <xdr:rowOff>41910</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flipV="1">
          <a:off x="16318865" y="1348549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45720</xdr:rowOff>
    </xdr:from>
    <xdr:ext cx="405130" cy="259080"/>
    <xdr:sp macro="" textlink="">
      <xdr:nvSpPr>
        <xdr:cNvPr id="641" name="【消防施設】&#10;有形固定資産減価償却率最小値テキスト">
          <a:extLst>
            <a:ext uri="{FF2B5EF4-FFF2-40B4-BE49-F238E27FC236}">
              <a16:creationId xmlns:a16="http://schemas.microsoft.com/office/drawing/2014/main" id="{00000000-0008-0000-1000-000081020000}"/>
            </a:ext>
          </a:extLst>
        </xdr:cNvPr>
        <xdr:cNvSpPr txBox="1"/>
      </xdr:nvSpPr>
      <xdr:spPr>
        <a:xfrm>
          <a:off x="16357600" y="14790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41910</xdr:rowOff>
    </xdr:from>
    <xdr:to>
      <xdr:col>86</xdr:col>
      <xdr:colOff>25400</xdr:colOff>
      <xdr:row>86</xdr:row>
      <xdr:rowOff>41910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6230600" y="1478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59055</xdr:rowOff>
    </xdr:from>
    <xdr:ext cx="405130" cy="259080"/>
    <xdr:sp macro="" textlink="">
      <xdr:nvSpPr>
        <xdr:cNvPr id="643" name="【消防施設】&#10;有形固定資産減価償却率最大値テキスト">
          <a:extLst>
            <a:ext uri="{FF2B5EF4-FFF2-40B4-BE49-F238E27FC236}">
              <a16:creationId xmlns:a16="http://schemas.microsoft.com/office/drawing/2014/main" id="{00000000-0008-0000-1000-000083020000}"/>
            </a:ext>
          </a:extLst>
        </xdr:cNvPr>
        <xdr:cNvSpPr txBox="1"/>
      </xdr:nvSpPr>
      <xdr:spPr>
        <a:xfrm>
          <a:off x="16357600" y="13260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6230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84455</xdr:rowOff>
    </xdr:from>
    <xdr:ext cx="405130" cy="259080"/>
    <xdr:sp macro="" textlink="">
      <xdr:nvSpPr>
        <xdr:cNvPr id="645" name="【消防施設】&#10;有形固定資産減価償却率平均値テキスト">
          <a:extLst>
            <a:ext uri="{FF2B5EF4-FFF2-40B4-BE49-F238E27FC236}">
              <a16:creationId xmlns:a16="http://schemas.microsoft.com/office/drawing/2014/main" id="{00000000-0008-0000-1000-000085020000}"/>
            </a:ext>
          </a:extLst>
        </xdr:cNvPr>
        <xdr:cNvSpPr txBox="1"/>
      </xdr:nvSpPr>
      <xdr:spPr>
        <a:xfrm>
          <a:off x="16357600" y="138004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46" name="フローチャート: 判断 645">
          <a:extLst>
            <a:ext uri="{FF2B5EF4-FFF2-40B4-BE49-F238E27FC236}">
              <a16:creationId xmlns:a16="http://schemas.microsoft.com/office/drawing/2014/main" id="{00000000-0008-0000-1000-000086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47" name="フローチャート: 判断 646">
          <a:extLst>
            <a:ext uri="{FF2B5EF4-FFF2-40B4-BE49-F238E27FC236}">
              <a16:creationId xmlns:a16="http://schemas.microsoft.com/office/drawing/2014/main" id="{00000000-0008-0000-1000-000087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48" name="フローチャート: 判断 647">
          <a:extLst>
            <a:ext uri="{FF2B5EF4-FFF2-40B4-BE49-F238E27FC236}">
              <a16:creationId xmlns:a16="http://schemas.microsoft.com/office/drawing/2014/main" id="{00000000-0008-0000-1000-000088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9" name="フローチャート: 判断 648">
          <a:extLst>
            <a:ext uri="{FF2B5EF4-FFF2-40B4-BE49-F238E27FC236}">
              <a16:creationId xmlns:a16="http://schemas.microsoft.com/office/drawing/2014/main" id="{00000000-0008-0000-1000-000089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0" name="フローチャート: 判断 649">
          <a:extLst>
            <a:ext uri="{FF2B5EF4-FFF2-40B4-BE49-F238E27FC236}">
              <a16:creationId xmlns:a16="http://schemas.microsoft.com/office/drawing/2014/main" id="{00000000-0008-0000-1000-00008A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0000000-0008-0000-1000-00008F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656" name="楕円 655">
          <a:extLst>
            <a:ext uri="{FF2B5EF4-FFF2-40B4-BE49-F238E27FC236}">
              <a16:creationId xmlns:a16="http://schemas.microsoft.com/office/drawing/2014/main" id="{00000000-0008-0000-1000-000090020000}"/>
            </a:ext>
          </a:extLst>
        </xdr:cNvPr>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156210</xdr:rowOff>
    </xdr:from>
    <xdr:ext cx="405130" cy="255270"/>
    <xdr:sp macro="" textlink="">
      <xdr:nvSpPr>
        <xdr:cNvPr id="657" name="【消防施設】&#10;有形固定資産減価償却率該当値テキスト">
          <a:extLst>
            <a:ext uri="{FF2B5EF4-FFF2-40B4-BE49-F238E27FC236}">
              <a16:creationId xmlns:a16="http://schemas.microsoft.com/office/drawing/2014/main" id="{00000000-0008-0000-1000-000091020000}"/>
            </a:ext>
          </a:extLst>
        </xdr:cNvPr>
        <xdr:cNvSpPr txBox="1"/>
      </xdr:nvSpPr>
      <xdr:spPr>
        <a:xfrm>
          <a:off x="16357600" y="14043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658" name="楕円 657">
          <a:extLst>
            <a:ext uri="{FF2B5EF4-FFF2-40B4-BE49-F238E27FC236}">
              <a16:creationId xmlns:a16="http://schemas.microsoft.com/office/drawing/2014/main" id="{00000000-0008-0000-1000-000092020000}"/>
            </a:ext>
          </a:extLst>
        </xdr:cNvPr>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40640</xdr:rowOff>
    </xdr:from>
    <xdr:to>
      <xdr:col>85</xdr:col>
      <xdr:colOff>127000</xdr:colOff>
      <xdr:row>82</xdr:row>
      <xdr:rowOff>57150</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15481300" y="1409954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60" name="楕円 659">
          <a:extLst>
            <a:ext uri="{FF2B5EF4-FFF2-40B4-BE49-F238E27FC236}">
              <a16:creationId xmlns:a16="http://schemas.microsoft.com/office/drawing/2014/main" id="{00000000-0008-0000-1000-000094020000}"/>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40640</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4592300" y="14085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662" name="楕円 661">
          <a:extLst>
            <a:ext uri="{FF2B5EF4-FFF2-40B4-BE49-F238E27FC236}">
              <a16:creationId xmlns:a16="http://schemas.microsoft.com/office/drawing/2014/main" id="{00000000-0008-0000-1000-000096020000}"/>
            </a:ext>
          </a:extLst>
        </xdr:cNvPr>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169545</xdr:rowOff>
    </xdr:from>
    <xdr:to>
      <xdr:col>76</xdr:col>
      <xdr:colOff>114300</xdr:colOff>
      <xdr:row>82</xdr:row>
      <xdr:rowOff>26670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3703300" y="14056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124460</xdr:rowOff>
    </xdr:from>
    <xdr:to>
      <xdr:col>67</xdr:col>
      <xdr:colOff>101600</xdr:colOff>
      <xdr:row>82</xdr:row>
      <xdr:rowOff>54610</xdr:rowOff>
    </xdr:to>
    <xdr:sp macro="" textlink="">
      <xdr:nvSpPr>
        <xdr:cNvPr id="664" name="楕円 663">
          <a:extLst>
            <a:ext uri="{FF2B5EF4-FFF2-40B4-BE49-F238E27FC236}">
              <a16:creationId xmlns:a16="http://schemas.microsoft.com/office/drawing/2014/main" id="{00000000-0008-0000-1000-000098020000}"/>
            </a:ext>
          </a:extLst>
        </xdr:cNvPr>
        <xdr:cNvSpPr/>
      </xdr:nvSpPr>
      <xdr:spPr>
        <a:xfrm>
          <a:off x="12763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169545</xdr:rowOff>
    </xdr:from>
    <xdr:to>
      <xdr:col>71</xdr:col>
      <xdr:colOff>177800</xdr:colOff>
      <xdr:row>82</xdr:row>
      <xdr:rowOff>3810</xdr:rowOff>
    </xdr:to>
    <xdr:cxnSp macro="">
      <xdr:nvCxnSpPr>
        <xdr:cNvPr id="665" name="直線コネクタ 664">
          <a:extLst>
            <a:ext uri="{FF2B5EF4-FFF2-40B4-BE49-F238E27FC236}">
              <a16:creationId xmlns:a16="http://schemas.microsoft.com/office/drawing/2014/main" id="{00000000-0008-0000-1000-000099020000}"/>
            </a:ext>
          </a:extLst>
        </xdr:cNvPr>
        <xdr:cNvCxnSpPr/>
      </xdr:nvCxnSpPr>
      <xdr:spPr>
        <a:xfrm flipV="1">
          <a:off x="12814300" y="14056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164465</xdr:rowOff>
    </xdr:from>
    <xdr:ext cx="405130" cy="259080"/>
    <xdr:sp macro="" textlink="">
      <xdr:nvSpPr>
        <xdr:cNvPr id="666" name="n_1aveValue【消防施設】&#10;有形固定資産減価償却率">
          <a:extLst>
            <a:ext uri="{FF2B5EF4-FFF2-40B4-BE49-F238E27FC236}">
              <a16:creationId xmlns:a16="http://schemas.microsoft.com/office/drawing/2014/main" id="{00000000-0008-0000-1000-00009A020000}"/>
            </a:ext>
          </a:extLst>
        </xdr:cNvPr>
        <xdr:cNvSpPr txBox="1"/>
      </xdr:nvSpPr>
      <xdr:spPr>
        <a:xfrm>
          <a:off x="15266035"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141605</xdr:rowOff>
    </xdr:from>
    <xdr:ext cx="401320" cy="259080"/>
    <xdr:sp macro="" textlink="">
      <xdr:nvSpPr>
        <xdr:cNvPr id="667" name="n_2aveValue【消防施設】&#10;有形固定資産減価償却率">
          <a:extLst>
            <a:ext uri="{FF2B5EF4-FFF2-40B4-BE49-F238E27FC236}">
              <a16:creationId xmlns:a16="http://schemas.microsoft.com/office/drawing/2014/main" id="{00000000-0008-0000-1000-00009B020000}"/>
            </a:ext>
          </a:extLst>
        </xdr:cNvPr>
        <xdr:cNvSpPr txBox="1"/>
      </xdr:nvSpPr>
      <xdr:spPr>
        <a:xfrm>
          <a:off x="14389735" y="136861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124460</xdr:rowOff>
    </xdr:from>
    <xdr:ext cx="401320" cy="259080"/>
    <xdr:sp macro="" textlink="">
      <xdr:nvSpPr>
        <xdr:cNvPr id="668" name="n_3aveValue【消防施設】&#10;有形固定資産減価償却率">
          <a:extLst>
            <a:ext uri="{FF2B5EF4-FFF2-40B4-BE49-F238E27FC236}">
              <a16:creationId xmlns:a16="http://schemas.microsoft.com/office/drawing/2014/main" id="{00000000-0008-0000-1000-00009C020000}"/>
            </a:ext>
          </a:extLst>
        </xdr:cNvPr>
        <xdr:cNvSpPr txBox="1"/>
      </xdr:nvSpPr>
      <xdr:spPr>
        <a:xfrm>
          <a:off x="13500735" y="13669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38735</xdr:rowOff>
    </xdr:from>
    <xdr:ext cx="401320" cy="259080"/>
    <xdr:sp macro="" textlink="">
      <xdr:nvSpPr>
        <xdr:cNvPr id="669" name="n_4aveValue【消防施設】&#10;有形固定資産減価償却率">
          <a:extLst>
            <a:ext uri="{FF2B5EF4-FFF2-40B4-BE49-F238E27FC236}">
              <a16:creationId xmlns:a16="http://schemas.microsoft.com/office/drawing/2014/main" id="{00000000-0008-0000-1000-00009D020000}"/>
            </a:ext>
          </a:extLst>
        </xdr:cNvPr>
        <xdr:cNvSpPr txBox="1"/>
      </xdr:nvSpPr>
      <xdr:spPr>
        <a:xfrm>
          <a:off x="12611735" y="137547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81915</xdr:rowOff>
    </xdr:from>
    <xdr:ext cx="405130" cy="259080"/>
    <xdr:sp macro="" textlink="">
      <xdr:nvSpPr>
        <xdr:cNvPr id="670" name="n_1mainValue【消防施設】&#10;有形固定資産減価償却率">
          <a:extLst>
            <a:ext uri="{FF2B5EF4-FFF2-40B4-BE49-F238E27FC236}">
              <a16:creationId xmlns:a16="http://schemas.microsoft.com/office/drawing/2014/main" id="{00000000-0008-0000-1000-00009E020000}"/>
            </a:ext>
          </a:extLst>
        </xdr:cNvPr>
        <xdr:cNvSpPr txBox="1"/>
      </xdr:nvSpPr>
      <xdr:spPr>
        <a:xfrm>
          <a:off x="15266035" y="14140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68580</xdr:rowOff>
    </xdr:from>
    <xdr:ext cx="401320" cy="259080"/>
    <xdr:sp macro="" textlink="">
      <xdr:nvSpPr>
        <xdr:cNvPr id="671" name="n_2mainValue【消防施設】&#10;有形固定資産減価償却率">
          <a:extLst>
            <a:ext uri="{FF2B5EF4-FFF2-40B4-BE49-F238E27FC236}">
              <a16:creationId xmlns:a16="http://schemas.microsoft.com/office/drawing/2014/main" id="{00000000-0008-0000-1000-00009F020000}"/>
            </a:ext>
          </a:extLst>
        </xdr:cNvPr>
        <xdr:cNvSpPr txBox="1"/>
      </xdr:nvSpPr>
      <xdr:spPr>
        <a:xfrm>
          <a:off x="14389735" y="141274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40640</xdr:rowOff>
    </xdr:from>
    <xdr:ext cx="401320" cy="255270"/>
    <xdr:sp macro="" textlink="">
      <xdr:nvSpPr>
        <xdr:cNvPr id="672" name="n_3mainValue【消防施設】&#10;有形固定資産減価償却率">
          <a:extLst>
            <a:ext uri="{FF2B5EF4-FFF2-40B4-BE49-F238E27FC236}">
              <a16:creationId xmlns:a16="http://schemas.microsoft.com/office/drawing/2014/main" id="{00000000-0008-0000-1000-0000A0020000}"/>
            </a:ext>
          </a:extLst>
        </xdr:cNvPr>
        <xdr:cNvSpPr txBox="1"/>
      </xdr:nvSpPr>
      <xdr:spPr>
        <a:xfrm>
          <a:off x="13500735" y="14099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45720</xdr:rowOff>
    </xdr:from>
    <xdr:ext cx="401320" cy="259080"/>
    <xdr:sp macro="" textlink="">
      <xdr:nvSpPr>
        <xdr:cNvPr id="673" name="n_4mainValue【消防施設】&#10;有形固定資産減価償却率">
          <a:extLst>
            <a:ext uri="{FF2B5EF4-FFF2-40B4-BE49-F238E27FC236}">
              <a16:creationId xmlns:a16="http://schemas.microsoft.com/office/drawing/2014/main" id="{00000000-0008-0000-1000-0000A1020000}"/>
            </a:ext>
          </a:extLst>
        </xdr:cNvPr>
        <xdr:cNvSpPr txBox="1"/>
      </xdr:nvSpPr>
      <xdr:spPr>
        <a:xfrm>
          <a:off x="12611735" y="141046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00000000-0008-0000-1000-0000A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00000000-0008-0000-1000-0000A3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00000000-0008-0000-1000-0000A4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00000000-0008-0000-1000-0000A5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0000000-0008-0000-1000-0000A6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00000000-0008-0000-1000-0000A7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00000000-0008-0000-1000-0000A8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0000000-0008-0000-1000-0000A9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82" name="テキスト ボックス 681">
          <a:extLst>
            <a:ext uri="{FF2B5EF4-FFF2-40B4-BE49-F238E27FC236}">
              <a16:creationId xmlns:a16="http://schemas.microsoft.com/office/drawing/2014/main" id="{00000000-0008-0000-1000-0000AA020000}"/>
            </a:ext>
          </a:extLst>
        </xdr:cNvPr>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a:extLst>
            <a:ext uri="{FF2B5EF4-FFF2-40B4-BE49-F238E27FC236}">
              <a16:creationId xmlns:a16="http://schemas.microsoft.com/office/drawing/2014/main" id="{00000000-0008-0000-1000-0000AC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3550" cy="255270"/>
    <xdr:sp macro="" textlink="">
      <xdr:nvSpPr>
        <xdr:cNvPr id="685" name="テキスト ボックス 684">
          <a:extLst>
            <a:ext uri="{FF2B5EF4-FFF2-40B4-BE49-F238E27FC236}">
              <a16:creationId xmlns:a16="http://schemas.microsoft.com/office/drawing/2014/main" id="{00000000-0008-0000-1000-0000AD020000}"/>
            </a:ext>
          </a:extLst>
        </xdr:cNvPr>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a:extLst>
            <a:ext uri="{FF2B5EF4-FFF2-40B4-BE49-F238E27FC236}">
              <a16:creationId xmlns:a16="http://schemas.microsoft.com/office/drawing/2014/main" id="{00000000-0008-0000-1000-0000AE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3550" cy="259080"/>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3550" cy="25908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a:extLst>
            <a:ext uri="{FF2B5EF4-FFF2-40B4-BE49-F238E27FC236}">
              <a16:creationId xmlns:a16="http://schemas.microsoft.com/office/drawing/2014/main" id="{00000000-0008-0000-1000-0000B2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3550" cy="25527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3550" cy="25908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1000-0000B8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0</xdr:rowOff>
    </xdr:to>
    <xdr:cxnSp macro="">
      <xdr:nvCxnSpPr>
        <xdr:cNvPr id="697" name="直線コネクタ 696">
          <a:extLst>
            <a:ext uri="{FF2B5EF4-FFF2-40B4-BE49-F238E27FC236}">
              <a16:creationId xmlns:a16="http://schemas.microsoft.com/office/drawing/2014/main" id="{00000000-0008-0000-1000-0000B9020000}"/>
            </a:ext>
          </a:extLst>
        </xdr:cNvPr>
        <xdr:cNvCxnSpPr/>
      </xdr:nvCxnSpPr>
      <xdr:spPr>
        <a:xfrm flipV="1">
          <a:off x="22160865" y="133731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3810</xdr:rowOff>
    </xdr:from>
    <xdr:ext cx="469900" cy="259080"/>
    <xdr:sp macro="" textlink="">
      <xdr:nvSpPr>
        <xdr:cNvPr id="698" name="【消防施設】&#10;一人当たり面積最小値テキスト">
          <a:extLst>
            <a:ext uri="{FF2B5EF4-FFF2-40B4-BE49-F238E27FC236}">
              <a16:creationId xmlns:a16="http://schemas.microsoft.com/office/drawing/2014/main" id="{00000000-0008-0000-1000-0000BA020000}"/>
            </a:ext>
          </a:extLst>
        </xdr:cNvPr>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9" name="直線コネクタ 698">
          <a:extLst>
            <a:ext uri="{FF2B5EF4-FFF2-40B4-BE49-F238E27FC236}">
              <a16:creationId xmlns:a16="http://schemas.microsoft.com/office/drawing/2014/main" id="{00000000-0008-0000-1000-0000BB020000}"/>
            </a:ext>
          </a:extLst>
        </xdr:cNvPr>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700" name="【消防施設】&#10;一人当たり面積最大値テキスト">
          <a:extLst>
            <a:ext uri="{FF2B5EF4-FFF2-40B4-BE49-F238E27FC236}">
              <a16:creationId xmlns:a16="http://schemas.microsoft.com/office/drawing/2014/main" id="{00000000-0008-0000-1000-0000BC020000}"/>
            </a:ext>
          </a:extLst>
        </xdr:cNvPr>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80010</xdr:rowOff>
    </xdr:from>
    <xdr:ext cx="469900" cy="259080"/>
    <xdr:sp macro="" textlink="">
      <xdr:nvSpPr>
        <xdr:cNvPr id="702" name="【消防施設】&#10;一人当たり面積平均値テキスト">
          <a:extLst>
            <a:ext uri="{FF2B5EF4-FFF2-40B4-BE49-F238E27FC236}">
              <a16:creationId xmlns:a16="http://schemas.microsoft.com/office/drawing/2014/main" id="{00000000-0008-0000-1000-0000BE020000}"/>
            </a:ext>
          </a:extLst>
        </xdr:cNvPr>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3" name="フローチャート: 判断 702">
          <a:extLst>
            <a:ext uri="{FF2B5EF4-FFF2-40B4-BE49-F238E27FC236}">
              <a16:creationId xmlns:a16="http://schemas.microsoft.com/office/drawing/2014/main" id="{00000000-0008-0000-1000-0000BF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04" name="フローチャート: 判断 703">
          <a:extLst>
            <a:ext uri="{FF2B5EF4-FFF2-40B4-BE49-F238E27FC236}">
              <a16:creationId xmlns:a16="http://schemas.microsoft.com/office/drawing/2014/main" id="{00000000-0008-0000-1000-0000C0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5" name="フローチャート: 判断 704">
          <a:extLst>
            <a:ext uri="{FF2B5EF4-FFF2-40B4-BE49-F238E27FC236}">
              <a16:creationId xmlns:a16="http://schemas.microsoft.com/office/drawing/2014/main" id="{00000000-0008-0000-1000-0000C1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6" name="フローチャート: 判断 705">
          <a:extLst>
            <a:ext uri="{FF2B5EF4-FFF2-40B4-BE49-F238E27FC236}">
              <a16:creationId xmlns:a16="http://schemas.microsoft.com/office/drawing/2014/main" id="{00000000-0008-0000-1000-0000C2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07" name="フローチャート: 判断 706">
          <a:extLst>
            <a:ext uri="{FF2B5EF4-FFF2-40B4-BE49-F238E27FC236}">
              <a16:creationId xmlns:a16="http://schemas.microsoft.com/office/drawing/2014/main" id="{00000000-0008-0000-1000-0000C3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00000000-0008-0000-1000-0000C5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00000000-0008-0000-1000-0000C7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00000000-0008-0000-1000-0000C8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13" name="楕円 712">
          <a:extLst>
            <a:ext uri="{FF2B5EF4-FFF2-40B4-BE49-F238E27FC236}">
              <a16:creationId xmlns:a16="http://schemas.microsoft.com/office/drawing/2014/main" id="{00000000-0008-0000-1000-0000C9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10160</xdr:rowOff>
    </xdr:from>
    <xdr:ext cx="469900" cy="259080"/>
    <xdr:sp macro="" textlink="">
      <xdr:nvSpPr>
        <xdr:cNvPr id="714" name="【消防施設】&#10;一人当たり面積該当値テキスト">
          <a:extLst>
            <a:ext uri="{FF2B5EF4-FFF2-40B4-BE49-F238E27FC236}">
              <a16:creationId xmlns:a16="http://schemas.microsoft.com/office/drawing/2014/main" id="{00000000-0008-0000-1000-0000CA020000}"/>
            </a:ext>
          </a:extLst>
        </xdr:cNvPr>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715" name="楕円 714">
          <a:extLst>
            <a:ext uri="{FF2B5EF4-FFF2-40B4-BE49-F238E27FC236}">
              <a16:creationId xmlns:a16="http://schemas.microsoft.com/office/drawing/2014/main" id="{00000000-0008-0000-1000-0000CB020000}"/>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101600</xdr:rowOff>
    </xdr:to>
    <xdr:cxnSp macro="">
      <xdr:nvCxnSpPr>
        <xdr:cNvPr id="716" name="直線コネクタ 715">
          <a:extLst>
            <a:ext uri="{FF2B5EF4-FFF2-40B4-BE49-F238E27FC236}">
              <a16:creationId xmlns:a16="http://schemas.microsoft.com/office/drawing/2014/main" id="{00000000-0008-0000-1000-0000CC020000}"/>
            </a:ext>
          </a:extLst>
        </xdr:cNvPr>
        <xdr:cNvCxnSpPr/>
      </xdr:nvCxnSpPr>
      <xdr:spPr>
        <a:xfrm flipV="1">
          <a:off x="21323300" y="140970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717" name="楕円 716">
          <a:extLst>
            <a:ext uri="{FF2B5EF4-FFF2-40B4-BE49-F238E27FC236}">
              <a16:creationId xmlns:a16="http://schemas.microsoft.com/office/drawing/2014/main" id="{00000000-0008-0000-1000-0000CD02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20434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719" name="楕円 718">
          <a:extLst>
            <a:ext uri="{FF2B5EF4-FFF2-40B4-BE49-F238E27FC236}">
              <a16:creationId xmlns:a16="http://schemas.microsoft.com/office/drawing/2014/main" id="{00000000-0008-0000-1000-0000CF020000}"/>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720" name="直線コネクタ 719">
          <a:extLst>
            <a:ext uri="{FF2B5EF4-FFF2-40B4-BE49-F238E27FC236}">
              <a16:creationId xmlns:a16="http://schemas.microsoft.com/office/drawing/2014/main" id="{00000000-0008-0000-1000-0000D0020000}"/>
            </a:ext>
          </a:extLst>
        </xdr:cNvPr>
        <xdr:cNvCxnSpPr/>
      </xdr:nvCxnSpPr>
      <xdr:spPr>
        <a:xfrm>
          <a:off x="19545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21" name="楕円 720">
          <a:extLst>
            <a:ext uri="{FF2B5EF4-FFF2-40B4-BE49-F238E27FC236}">
              <a16:creationId xmlns:a16="http://schemas.microsoft.com/office/drawing/2014/main" id="{00000000-0008-0000-1000-0000D1020000}"/>
            </a:ext>
          </a:extLst>
        </xdr:cNvPr>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114300</xdr:rowOff>
    </xdr:to>
    <xdr:cxnSp macro="">
      <xdr:nvCxnSpPr>
        <xdr:cNvPr id="722" name="直線コネクタ 721">
          <a:extLst>
            <a:ext uri="{FF2B5EF4-FFF2-40B4-BE49-F238E27FC236}">
              <a16:creationId xmlns:a16="http://schemas.microsoft.com/office/drawing/2014/main" id="{00000000-0008-0000-1000-0000D2020000}"/>
            </a:ext>
          </a:extLst>
        </xdr:cNvPr>
        <xdr:cNvCxnSpPr/>
      </xdr:nvCxnSpPr>
      <xdr:spPr>
        <a:xfrm flipV="1">
          <a:off x="18656300" y="1416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60960</xdr:rowOff>
    </xdr:from>
    <xdr:ext cx="469900" cy="259080"/>
    <xdr:sp macro="" textlink="">
      <xdr:nvSpPr>
        <xdr:cNvPr id="723" name="n_1aveValue【消防施設】&#10;一人当たり面積">
          <a:extLst>
            <a:ext uri="{FF2B5EF4-FFF2-40B4-BE49-F238E27FC236}">
              <a16:creationId xmlns:a16="http://schemas.microsoft.com/office/drawing/2014/main" id="{00000000-0008-0000-1000-0000D3020000}"/>
            </a:ext>
          </a:extLst>
        </xdr:cNvPr>
        <xdr:cNvSpPr txBox="1"/>
      </xdr:nvSpPr>
      <xdr:spPr>
        <a:xfrm>
          <a:off x="21075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22860</xdr:rowOff>
    </xdr:from>
    <xdr:ext cx="466090" cy="259080"/>
    <xdr:sp macro="" textlink="">
      <xdr:nvSpPr>
        <xdr:cNvPr id="724" name="n_2aveValue【消防施設】&#10;一人当たり面積">
          <a:extLst>
            <a:ext uri="{FF2B5EF4-FFF2-40B4-BE49-F238E27FC236}">
              <a16:creationId xmlns:a16="http://schemas.microsoft.com/office/drawing/2014/main" id="{00000000-0008-0000-1000-0000D4020000}"/>
            </a:ext>
          </a:extLst>
        </xdr:cNvPr>
        <xdr:cNvSpPr txBox="1"/>
      </xdr:nvSpPr>
      <xdr:spPr>
        <a:xfrm>
          <a:off x="20199350" y="14253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86360</xdr:rowOff>
    </xdr:from>
    <xdr:ext cx="466090" cy="255270"/>
    <xdr:sp macro="" textlink="">
      <xdr:nvSpPr>
        <xdr:cNvPr id="725" name="n_3aveValue【消防施設】&#10;一人当たり面積">
          <a:extLst>
            <a:ext uri="{FF2B5EF4-FFF2-40B4-BE49-F238E27FC236}">
              <a16:creationId xmlns:a16="http://schemas.microsoft.com/office/drawing/2014/main" id="{00000000-0008-0000-1000-0000D5020000}"/>
            </a:ext>
          </a:extLst>
        </xdr:cNvPr>
        <xdr:cNvSpPr txBox="1"/>
      </xdr:nvSpPr>
      <xdr:spPr>
        <a:xfrm>
          <a:off x="19310350" y="143167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137160</xdr:rowOff>
    </xdr:from>
    <xdr:ext cx="466090" cy="259080"/>
    <xdr:sp macro="" textlink="">
      <xdr:nvSpPr>
        <xdr:cNvPr id="726" name="n_4aveValue【消防施設】&#10;一人当たり面積">
          <a:extLst>
            <a:ext uri="{FF2B5EF4-FFF2-40B4-BE49-F238E27FC236}">
              <a16:creationId xmlns:a16="http://schemas.microsoft.com/office/drawing/2014/main" id="{00000000-0008-0000-1000-0000D6020000}"/>
            </a:ext>
          </a:extLst>
        </xdr:cNvPr>
        <xdr:cNvSpPr txBox="1"/>
      </xdr:nvSpPr>
      <xdr:spPr>
        <a:xfrm>
          <a:off x="18421350" y="14367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168910</xdr:rowOff>
    </xdr:from>
    <xdr:ext cx="469900" cy="255270"/>
    <xdr:sp macro="" textlink="">
      <xdr:nvSpPr>
        <xdr:cNvPr id="727" name="n_1mainValue【消防施設】&#10;一人当たり面積">
          <a:extLst>
            <a:ext uri="{FF2B5EF4-FFF2-40B4-BE49-F238E27FC236}">
              <a16:creationId xmlns:a16="http://schemas.microsoft.com/office/drawing/2014/main" id="{00000000-0008-0000-1000-0000D7020000}"/>
            </a:ext>
          </a:extLst>
        </xdr:cNvPr>
        <xdr:cNvSpPr txBox="1"/>
      </xdr:nvSpPr>
      <xdr:spPr>
        <a:xfrm>
          <a:off x="21075650" y="13884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168910</xdr:rowOff>
    </xdr:from>
    <xdr:ext cx="466090" cy="255270"/>
    <xdr:sp macro="" textlink="">
      <xdr:nvSpPr>
        <xdr:cNvPr id="728" name="n_2mainValue【消防施設】&#10;一人当たり面積">
          <a:extLst>
            <a:ext uri="{FF2B5EF4-FFF2-40B4-BE49-F238E27FC236}">
              <a16:creationId xmlns:a16="http://schemas.microsoft.com/office/drawing/2014/main" id="{00000000-0008-0000-1000-0000D8020000}"/>
            </a:ext>
          </a:extLst>
        </xdr:cNvPr>
        <xdr:cNvSpPr txBox="1"/>
      </xdr:nvSpPr>
      <xdr:spPr>
        <a:xfrm>
          <a:off x="20199350" y="13884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168910</xdr:rowOff>
    </xdr:from>
    <xdr:ext cx="466090" cy="255270"/>
    <xdr:sp macro="" textlink="">
      <xdr:nvSpPr>
        <xdr:cNvPr id="729" name="n_3mainValue【消防施設】&#10;一人当たり面積">
          <a:extLst>
            <a:ext uri="{FF2B5EF4-FFF2-40B4-BE49-F238E27FC236}">
              <a16:creationId xmlns:a16="http://schemas.microsoft.com/office/drawing/2014/main" id="{00000000-0008-0000-1000-0000D9020000}"/>
            </a:ext>
          </a:extLst>
        </xdr:cNvPr>
        <xdr:cNvSpPr txBox="1"/>
      </xdr:nvSpPr>
      <xdr:spPr>
        <a:xfrm>
          <a:off x="19310350" y="13884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10160</xdr:rowOff>
    </xdr:from>
    <xdr:ext cx="466090" cy="259080"/>
    <xdr:sp macro="" textlink="">
      <xdr:nvSpPr>
        <xdr:cNvPr id="730" name="n_4mainValue【消防施設】&#10;一人当たり面積">
          <a:extLst>
            <a:ext uri="{FF2B5EF4-FFF2-40B4-BE49-F238E27FC236}">
              <a16:creationId xmlns:a16="http://schemas.microsoft.com/office/drawing/2014/main" id="{00000000-0008-0000-1000-0000DA020000}"/>
            </a:ext>
          </a:extLst>
        </xdr:cNvPr>
        <xdr:cNvSpPr txBox="1"/>
      </xdr:nvSpPr>
      <xdr:spPr>
        <a:xfrm>
          <a:off x="18421350" y="13897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1000-0000DD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1000-0000DE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1000-0000E0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1000-0000E1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10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1000-0000E4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280" cy="255270"/>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1000-0000F3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136525</xdr:rowOff>
    </xdr:from>
    <xdr:to>
      <xdr:col>85</xdr:col>
      <xdr:colOff>126365</xdr:colOff>
      <xdr:row>108</xdr:row>
      <xdr:rowOff>64770</xdr:rowOff>
    </xdr:to>
    <xdr:cxnSp macro="">
      <xdr:nvCxnSpPr>
        <xdr:cNvPr id="756" name="直線コネクタ 755">
          <a:extLst>
            <a:ext uri="{FF2B5EF4-FFF2-40B4-BE49-F238E27FC236}">
              <a16:creationId xmlns:a16="http://schemas.microsoft.com/office/drawing/2014/main" id="{00000000-0008-0000-1000-0000F4020000}"/>
            </a:ext>
          </a:extLst>
        </xdr:cNvPr>
        <xdr:cNvCxnSpPr/>
      </xdr:nvCxnSpPr>
      <xdr:spPr>
        <a:xfrm flipV="1">
          <a:off x="16318865" y="1728152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68580</xdr:rowOff>
    </xdr:from>
    <xdr:ext cx="405130" cy="259080"/>
    <xdr:sp macro="" textlink="">
      <xdr:nvSpPr>
        <xdr:cNvPr id="757" name="【庁舎】&#10;有形固定資産減価償却率最小値テキスト">
          <a:extLst>
            <a:ext uri="{FF2B5EF4-FFF2-40B4-BE49-F238E27FC236}">
              <a16:creationId xmlns:a16="http://schemas.microsoft.com/office/drawing/2014/main" id="{00000000-0008-0000-1000-0000F5020000}"/>
            </a:ext>
          </a:extLst>
        </xdr:cNvPr>
        <xdr:cNvSpPr txBox="1"/>
      </xdr:nvSpPr>
      <xdr:spPr>
        <a:xfrm>
          <a:off x="16357600" y="1858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58" name="直線コネクタ 757">
          <a:extLst>
            <a:ext uri="{FF2B5EF4-FFF2-40B4-BE49-F238E27FC236}">
              <a16:creationId xmlns:a16="http://schemas.microsoft.com/office/drawing/2014/main" id="{00000000-0008-0000-1000-0000F6020000}"/>
            </a:ext>
          </a:extLst>
        </xdr:cNvPr>
        <xdr:cNvCxnSpPr/>
      </xdr:nvCxnSpPr>
      <xdr:spPr>
        <a:xfrm>
          <a:off x="16230600" y="185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83185</xdr:rowOff>
    </xdr:from>
    <xdr:ext cx="405130" cy="259080"/>
    <xdr:sp macro="" textlink="">
      <xdr:nvSpPr>
        <xdr:cNvPr id="759" name="【庁舎】&#10;有形固定資産減価償却率最大値テキスト">
          <a:extLst>
            <a:ext uri="{FF2B5EF4-FFF2-40B4-BE49-F238E27FC236}">
              <a16:creationId xmlns:a16="http://schemas.microsoft.com/office/drawing/2014/main" id="{00000000-0008-0000-1000-0000F7020000}"/>
            </a:ext>
          </a:extLst>
        </xdr:cNvPr>
        <xdr:cNvSpPr txBox="1"/>
      </xdr:nvSpPr>
      <xdr:spPr>
        <a:xfrm>
          <a:off x="16357600" y="17056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136525</xdr:rowOff>
    </xdr:from>
    <xdr:to>
      <xdr:col>86</xdr:col>
      <xdr:colOff>25400</xdr:colOff>
      <xdr:row>100</xdr:row>
      <xdr:rowOff>136525</xdr:rowOff>
    </xdr:to>
    <xdr:cxnSp macro="">
      <xdr:nvCxnSpPr>
        <xdr:cNvPr id="760" name="直線コネクタ 759">
          <a:extLst>
            <a:ext uri="{FF2B5EF4-FFF2-40B4-BE49-F238E27FC236}">
              <a16:creationId xmlns:a16="http://schemas.microsoft.com/office/drawing/2014/main" id="{00000000-0008-0000-1000-0000F8020000}"/>
            </a:ext>
          </a:extLst>
        </xdr:cNvPr>
        <xdr:cNvCxnSpPr/>
      </xdr:nvCxnSpPr>
      <xdr:spPr>
        <a:xfrm>
          <a:off x="16230600" y="1728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5130" cy="255270"/>
    <xdr:sp macro="" textlink="">
      <xdr:nvSpPr>
        <xdr:cNvPr id="761" name="【庁舎】&#10;有形固定資産減価償却率平均値テキスト">
          <a:extLst>
            <a:ext uri="{FF2B5EF4-FFF2-40B4-BE49-F238E27FC236}">
              <a16:creationId xmlns:a16="http://schemas.microsoft.com/office/drawing/2014/main" id="{00000000-0008-0000-1000-0000F9020000}"/>
            </a:ext>
          </a:extLst>
        </xdr:cNvPr>
        <xdr:cNvSpPr txBox="1"/>
      </xdr:nvSpPr>
      <xdr:spPr>
        <a:xfrm>
          <a:off x="16357600" y="1775968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77470</xdr:rowOff>
    </xdr:from>
    <xdr:to>
      <xdr:col>85</xdr:col>
      <xdr:colOff>177800</xdr:colOff>
      <xdr:row>105</xdr:row>
      <xdr:rowOff>7620</xdr:rowOff>
    </xdr:to>
    <xdr:sp macro="" textlink="">
      <xdr:nvSpPr>
        <xdr:cNvPr id="762" name="フローチャート: 判断 761">
          <a:extLst>
            <a:ext uri="{FF2B5EF4-FFF2-40B4-BE49-F238E27FC236}">
              <a16:creationId xmlns:a16="http://schemas.microsoft.com/office/drawing/2014/main" id="{00000000-0008-0000-1000-0000FA020000}"/>
            </a:ext>
          </a:extLst>
        </xdr:cNvPr>
        <xdr:cNvSpPr/>
      </xdr:nvSpPr>
      <xdr:spPr>
        <a:xfrm>
          <a:off x="162687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99060</xdr:rowOff>
    </xdr:from>
    <xdr:to>
      <xdr:col>81</xdr:col>
      <xdr:colOff>101600</xdr:colOff>
      <xdr:row>105</xdr:row>
      <xdr:rowOff>29210</xdr:rowOff>
    </xdr:to>
    <xdr:sp macro="" textlink="">
      <xdr:nvSpPr>
        <xdr:cNvPr id="763" name="フローチャート: 判断 762">
          <a:extLst>
            <a:ext uri="{FF2B5EF4-FFF2-40B4-BE49-F238E27FC236}">
              <a16:creationId xmlns:a16="http://schemas.microsoft.com/office/drawing/2014/main" id="{00000000-0008-0000-1000-0000FB020000}"/>
            </a:ext>
          </a:extLst>
        </xdr:cNvPr>
        <xdr:cNvSpPr/>
      </xdr:nvSpPr>
      <xdr:spPr>
        <a:xfrm>
          <a:off x="15430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64" name="フローチャート: 判断 763">
          <a:extLst>
            <a:ext uri="{FF2B5EF4-FFF2-40B4-BE49-F238E27FC236}">
              <a16:creationId xmlns:a16="http://schemas.microsoft.com/office/drawing/2014/main" id="{00000000-0008-0000-1000-0000FC02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4445</xdr:rowOff>
    </xdr:to>
    <xdr:sp macro="" textlink="">
      <xdr:nvSpPr>
        <xdr:cNvPr id="765" name="フローチャート: 判断 764">
          <a:extLst>
            <a:ext uri="{FF2B5EF4-FFF2-40B4-BE49-F238E27FC236}">
              <a16:creationId xmlns:a16="http://schemas.microsoft.com/office/drawing/2014/main" id="{00000000-0008-0000-1000-0000FD020000}"/>
            </a:ext>
          </a:extLst>
        </xdr:cNvPr>
        <xdr:cNvSpPr/>
      </xdr:nvSpPr>
      <xdr:spPr>
        <a:xfrm>
          <a:off x="136525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66" name="フローチャート: 判断 765">
          <a:extLst>
            <a:ext uri="{FF2B5EF4-FFF2-40B4-BE49-F238E27FC236}">
              <a16:creationId xmlns:a16="http://schemas.microsoft.com/office/drawing/2014/main" id="{00000000-0008-0000-1000-0000FE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a:extLst>
            <a:ext uri="{FF2B5EF4-FFF2-40B4-BE49-F238E27FC236}">
              <a16:creationId xmlns:a16="http://schemas.microsoft.com/office/drawing/2014/main" id="{00000000-0008-0000-1000-000000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00000000-0008-0000-1000-000001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1000-000002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1000-000003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164465</xdr:rowOff>
    </xdr:from>
    <xdr:to>
      <xdr:col>85</xdr:col>
      <xdr:colOff>177800</xdr:colOff>
      <xdr:row>106</xdr:row>
      <xdr:rowOff>94615</xdr:rowOff>
    </xdr:to>
    <xdr:sp macro="" textlink="">
      <xdr:nvSpPr>
        <xdr:cNvPr id="772" name="楕円 771">
          <a:extLst>
            <a:ext uri="{FF2B5EF4-FFF2-40B4-BE49-F238E27FC236}">
              <a16:creationId xmlns:a16="http://schemas.microsoft.com/office/drawing/2014/main" id="{00000000-0008-0000-1000-000004030000}"/>
            </a:ext>
          </a:extLst>
        </xdr:cNvPr>
        <xdr:cNvSpPr/>
      </xdr:nvSpPr>
      <xdr:spPr>
        <a:xfrm>
          <a:off x="162687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143510</xdr:rowOff>
    </xdr:from>
    <xdr:ext cx="405130" cy="255270"/>
    <xdr:sp macro="" textlink="">
      <xdr:nvSpPr>
        <xdr:cNvPr id="773" name="【庁舎】&#10;有形固定資産減価償却率該当値テキスト">
          <a:extLst>
            <a:ext uri="{FF2B5EF4-FFF2-40B4-BE49-F238E27FC236}">
              <a16:creationId xmlns:a16="http://schemas.microsoft.com/office/drawing/2014/main" id="{00000000-0008-0000-1000-000005030000}"/>
            </a:ext>
          </a:extLst>
        </xdr:cNvPr>
        <xdr:cNvSpPr txBox="1"/>
      </xdr:nvSpPr>
      <xdr:spPr>
        <a:xfrm>
          <a:off x="16357600" y="181457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159385</xdr:rowOff>
    </xdr:from>
    <xdr:to>
      <xdr:col>81</xdr:col>
      <xdr:colOff>101600</xdr:colOff>
      <xdr:row>106</xdr:row>
      <xdr:rowOff>89535</xdr:rowOff>
    </xdr:to>
    <xdr:sp macro="" textlink="">
      <xdr:nvSpPr>
        <xdr:cNvPr id="774" name="楕円 773">
          <a:extLst>
            <a:ext uri="{FF2B5EF4-FFF2-40B4-BE49-F238E27FC236}">
              <a16:creationId xmlns:a16="http://schemas.microsoft.com/office/drawing/2014/main" id="{00000000-0008-0000-1000-000006030000}"/>
            </a:ext>
          </a:extLst>
        </xdr:cNvPr>
        <xdr:cNvSpPr/>
      </xdr:nvSpPr>
      <xdr:spPr>
        <a:xfrm>
          <a:off x="15430500" y="18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38735</xdr:rowOff>
    </xdr:from>
    <xdr:to>
      <xdr:col>85</xdr:col>
      <xdr:colOff>127000</xdr:colOff>
      <xdr:row>106</xdr:row>
      <xdr:rowOff>43815</xdr:rowOff>
    </xdr:to>
    <xdr:cxnSp macro="">
      <xdr:nvCxnSpPr>
        <xdr:cNvPr id="775" name="直線コネクタ 774">
          <a:extLst>
            <a:ext uri="{FF2B5EF4-FFF2-40B4-BE49-F238E27FC236}">
              <a16:creationId xmlns:a16="http://schemas.microsoft.com/office/drawing/2014/main" id="{00000000-0008-0000-1000-000007030000}"/>
            </a:ext>
          </a:extLst>
        </xdr:cNvPr>
        <xdr:cNvCxnSpPr/>
      </xdr:nvCxnSpPr>
      <xdr:spPr>
        <a:xfrm>
          <a:off x="15481300" y="182124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76" name="楕円 775">
          <a:extLst>
            <a:ext uri="{FF2B5EF4-FFF2-40B4-BE49-F238E27FC236}">
              <a16:creationId xmlns:a16="http://schemas.microsoft.com/office/drawing/2014/main" id="{00000000-0008-0000-1000-000008030000}"/>
            </a:ext>
          </a:extLst>
        </xdr:cNvPr>
        <xdr:cNvSpPr/>
      </xdr:nvSpPr>
      <xdr:spPr>
        <a:xfrm>
          <a:off x="1454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xdr:rowOff>
    </xdr:from>
    <xdr:to>
      <xdr:col>81</xdr:col>
      <xdr:colOff>50800</xdr:colOff>
      <xdr:row>106</xdr:row>
      <xdr:rowOff>38735</xdr:rowOff>
    </xdr:to>
    <xdr:cxnSp macro="">
      <xdr:nvCxnSpPr>
        <xdr:cNvPr id="777" name="直線コネクタ 776">
          <a:extLst>
            <a:ext uri="{FF2B5EF4-FFF2-40B4-BE49-F238E27FC236}">
              <a16:creationId xmlns:a16="http://schemas.microsoft.com/office/drawing/2014/main" id="{00000000-0008-0000-1000-000009030000}"/>
            </a:ext>
          </a:extLst>
        </xdr:cNvPr>
        <xdr:cNvCxnSpPr/>
      </xdr:nvCxnSpPr>
      <xdr:spPr>
        <a:xfrm>
          <a:off x="14592300" y="181832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53340</xdr:rowOff>
    </xdr:from>
    <xdr:to>
      <xdr:col>72</xdr:col>
      <xdr:colOff>38100</xdr:colOff>
      <xdr:row>105</xdr:row>
      <xdr:rowOff>154940</xdr:rowOff>
    </xdr:to>
    <xdr:sp macro="" textlink="">
      <xdr:nvSpPr>
        <xdr:cNvPr id="778" name="楕円 777">
          <a:extLst>
            <a:ext uri="{FF2B5EF4-FFF2-40B4-BE49-F238E27FC236}">
              <a16:creationId xmlns:a16="http://schemas.microsoft.com/office/drawing/2014/main" id="{00000000-0008-0000-1000-00000A030000}"/>
            </a:ext>
          </a:extLst>
        </xdr:cNvPr>
        <xdr:cNvSpPr/>
      </xdr:nvSpPr>
      <xdr:spPr>
        <a:xfrm>
          <a:off x="13652500" y="180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104140</xdr:rowOff>
    </xdr:from>
    <xdr:to>
      <xdr:col>76</xdr:col>
      <xdr:colOff>114300</xdr:colOff>
      <xdr:row>106</xdr:row>
      <xdr:rowOff>9525</xdr:rowOff>
    </xdr:to>
    <xdr:cxnSp macro="">
      <xdr:nvCxnSpPr>
        <xdr:cNvPr id="779" name="直線コネクタ 778">
          <a:extLst>
            <a:ext uri="{FF2B5EF4-FFF2-40B4-BE49-F238E27FC236}">
              <a16:creationId xmlns:a16="http://schemas.microsoft.com/office/drawing/2014/main" id="{00000000-0008-0000-1000-00000B030000}"/>
            </a:ext>
          </a:extLst>
        </xdr:cNvPr>
        <xdr:cNvCxnSpPr/>
      </xdr:nvCxnSpPr>
      <xdr:spPr>
        <a:xfrm>
          <a:off x="13703300" y="1810639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48260</xdr:rowOff>
    </xdr:from>
    <xdr:to>
      <xdr:col>67</xdr:col>
      <xdr:colOff>101600</xdr:colOff>
      <xdr:row>105</xdr:row>
      <xdr:rowOff>149860</xdr:rowOff>
    </xdr:to>
    <xdr:sp macro="" textlink="">
      <xdr:nvSpPr>
        <xdr:cNvPr id="780" name="楕円 779">
          <a:extLst>
            <a:ext uri="{FF2B5EF4-FFF2-40B4-BE49-F238E27FC236}">
              <a16:creationId xmlns:a16="http://schemas.microsoft.com/office/drawing/2014/main" id="{00000000-0008-0000-1000-00000C030000}"/>
            </a:ext>
          </a:extLst>
        </xdr:cNvPr>
        <xdr:cNvSpPr/>
      </xdr:nvSpPr>
      <xdr:spPr>
        <a:xfrm>
          <a:off x="12763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99060</xdr:rowOff>
    </xdr:from>
    <xdr:to>
      <xdr:col>71</xdr:col>
      <xdr:colOff>177800</xdr:colOff>
      <xdr:row>105</xdr:row>
      <xdr:rowOff>104140</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a:off x="12814300" y="18101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45720</xdr:rowOff>
    </xdr:from>
    <xdr:ext cx="405130" cy="259080"/>
    <xdr:sp macro="" textlink="">
      <xdr:nvSpPr>
        <xdr:cNvPr id="782" name="n_1aveValue【庁舎】&#10;有形固定資産減価償却率">
          <a:extLst>
            <a:ext uri="{FF2B5EF4-FFF2-40B4-BE49-F238E27FC236}">
              <a16:creationId xmlns:a16="http://schemas.microsoft.com/office/drawing/2014/main" id="{00000000-0008-0000-1000-00000E030000}"/>
            </a:ext>
          </a:extLst>
        </xdr:cNvPr>
        <xdr:cNvSpPr txBox="1"/>
      </xdr:nvSpPr>
      <xdr:spPr>
        <a:xfrm>
          <a:off x="15266035" y="1770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17780</xdr:rowOff>
    </xdr:from>
    <xdr:ext cx="401320" cy="255270"/>
    <xdr:sp macro="" textlink="">
      <xdr:nvSpPr>
        <xdr:cNvPr id="783" name="n_2aveValue【庁舎】&#10;有形固定資産減価償却率">
          <a:extLst>
            <a:ext uri="{FF2B5EF4-FFF2-40B4-BE49-F238E27FC236}">
              <a16:creationId xmlns:a16="http://schemas.microsoft.com/office/drawing/2014/main" id="{00000000-0008-0000-1000-00000F030000}"/>
            </a:ext>
          </a:extLst>
        </xdr:cNvPr>
        <xdr:cNvSpPr txBox="1"/>
      </xdr:nvSpPr>
      <xdr:spPr>
        <a:xfrm>
          <a:off x="14389735" y="176771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20955</xdr:rowOff>
    </xdr:from>
    <xdr:ext cx="401320" cy="255270"/>
    <xdr:sp macro="" textlink="">
      <xdr:nvSpPr>
        <xdr:cNvPr id="784" name="n_3aveValue【庁舎】&#10;有形固定資産減価償却率">
          <a:extLst>
            <a:ext uri="{FF2B5EF4-FFF2-40B4-BE49-F238E27FC236}">
              <a16:creationId xmlns:a16="http://schemas.microsoft.com/office/drawing/2014/main" id="{00000000-0008-0000-1000-000010030000}"/>
            </a:ext>
          </a:extLst>
        </xdr:cNvPr>
        <xdr:cNvSpPr txBox="1"/>
      </xdr:nvSpPr>
      <xdr:spPr>
        <a:xfrm>
          <a:off x="13500735" y="176803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40640</xdr:rowOff>
    </xdr:from>
    <xdr:ext cx="401320" cy="255270"/>
    <xdr:sp macro="" textlink="">
      <xdr:nvSpPr>
        <xdr:cNvPr id="785" name="n_4aveValue【庁舎】&#10;有形固定資産減価償却率">
          <a:extLst>
            <a:ext uri="{FF2B5EF4-FFF2-40B4-BE49-F238E27FC236}">
              <a16:creationId xmlns:a16="http://schemas.microsoft.com/office/drawing/2014/main" id="{00000000-0008-0000-1000-000011030000}"/>
            </a:ext>
          </a:extLst>
        </xdr:cNvPr>
        <xdr:cNvSpPr txBox="1"/>
      </xdr:nvSpPr>
      <xdr:spPr>
        <a:xfrm>
          <a:off x="12611735" y="176999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80645</xdr:rowOff>
    </xdr:from>
    <xdr:ext cx="405130" cy="259080"/>
    <xdr:sp macro="" textlink="">
      <xdr:nvSpPr>
        <xdr:cNvPr id="786" name="n_1mainValue【庁舎】&#10;有形固定資産減価償却率">
          <a:extLst>
            <a:ext uri="{FF2B5EF4-FFF2-40B4-BE49-F238E27FC236}">
              <a16:creationId xmlns:a16="http://schemas.microsoft.com/office/drawing/2014/main" id="{00000000-0008-0000-1000-000012030000}"/>
            </a:ext>
          </a:extLst>
        </xdr:cNvPr>
        <xdr:cNvSpPr txBox="1"/>
      </xdr:nvSpPr>
      <xdr:spPr>
        <a:xfrm>
          <a:off x="15266035" y="182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52070</xdr:rowOff>
    </xdr:from>
    <xdr:ext cx="401320" cy="255270"/>
    <xdr:sp macro="" textlink="">
      <xdr:nvSpPr>
        <xdr:cNvPr id="787" name="n_2mainValue【庁舎】&#10;有形固定資産減価償却率">
          <a:extLst>
            <a:ext uri="{FF2B5EF4-FFF2-40B4-BE49-F238E27FC236}">
              <a16:creationId xmlns:a16="http://schemas.microsoft.com/office/drawing/2014/main" id="{00000000-0008-0000-1000-000013030000}"/>
            </a:ext>
          </a:extLst>
        </xdr:cNvPr>
        <xdr:cNvSpPr txBox="1"/>
      </xdr:nvSpPr>
      <xdr:spPr>
        <a:xfrm>
          <a:off x="14389735" y="182257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146050</xdr:rowOff>
    </xdr:from>
    <xdr:ext cx="401320" cy="255270"/>
    <xdr:sp macro="" textlink="">
      <xdr:nvSpPr>
        <xdr:cNvPr id="788" name="n_3mainValue【庁舎】&#10;有形固定資産減価償却率">
          <a:extLst>
            <a:ext uri="{FF2B5EF4-FFF2-40B4-BE49-F238E27FC236}">
              <a16:creationId xmlns:a16="http://schemas.microsoft.com/office/drawing/2014/main" id="{00000000-0008-0000-1000-000014030000}"/>
            </a:ext>
          </a:extLst>
        </xdr:cNvPr>
        <xdr:cNvSpPr txBox="1"/>
      </xdr:nvSpPr>
      <xdr:spPr>
        <a:xfrm>
          <a:off x="13500735" y="18148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140970</xdr:rowOff>
    </xdr:from>
    <xdr:ext cx="401320" cy="259080"/>
    <xdr:sp macro="" textlink="">
      <xdr:nvSpPr>
        <xdr:cNvPr id="789" name="n_4mainValue【庁舎】&#10;有形固定資産減価償却率">
          <a:extLst>
            <a:ext uri="{FF2B5EF4-FFF2-40B4-BE49-F238E27FC236}">
              <a16:creationId xmlns:a16="http://schemas.microsoft.com/office/drawing/2014/main" id="{00000000-0008-0000-1000-000015030000}"/>
            </a:ext>
          </a:extLst>
        </xdr:cNvPr>
        <xdr:cNvSpPr txBox="1"/>
      </xdr:nvSpPr>
      <xdr:spPr>
        <a:xfrm>
          <a:off x="12611735" y="181432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10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1000-000017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1000-000018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1000-000019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1000-00001A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1000-00001B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1000-00001C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10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98" name="テキスト ボックス 797">
          <a:extLst>
            <a:ext uri="{FF2B5EF4-FFF2-40B4-BE49-F238E27FC236}">
              <a16:creationId xmlns:a16="http://schemas.microsoft.com/office/drawing/2014/main" id="{00000000-0008-0000-1000-00001E03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1000-00001F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00000000-0008-0000-1000-000020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3550" cy="259080"/>
    <xdr:sp macro="" textlink="">
      <xdr:nvSpPr>
        <xdr:cNvPr id="801" name="テキスト ボックス 800">
          <a:extLst>
            <a:ext uri="{FF2B5EF4-FFF2-40B4-BE49-F238E27FC236}">
              <a16:creationId xmlns:a16="http://schemas.microsoft.com/office/drawing/2014/main" id="{00000000-0008-0000-1000-000021030000}"/>
            </a:ext>
          </a:extLst>
        </xdr:cNvPr>
        <xdr:cNvSpPr txBox="1"/>
      </xdr:nvSpPr>
      <xdr:spPr>
        <a:xfrm>
          <a:off x="17820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3550" cy="259080"/>
    <xdr:sp macro="" textlink="">
      <xdr:nvSpPr>
        <xdr:cNvPr id="803" name="テキスト ボックス 802">
          <a:extLst>
            <a:ext uri="{FF2B5EF4-FFF2-40B4-BE49-F238E27FC236}">
              <a16:creationId xmlns:a16="http://schemas.microsoft.com/office/drawing/2014/main" id="{00000000-0008-0000-1000-000023030000}"/>
            </a:ext>
          </a:extLst>
        </xdr:cNvPr>
        <xdr:cNvSpPr txBox="1"/>
      </xdr:nvSpPr>
      <xdr:spPr>
        <a:xfrm>
          <a:off x="17820640" y="1799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00000000-0008-0000-1000-000024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3550" cy="259080"/>
    <xdr:sp macro="" textlink="">
      <xdr:nvSpPr>
        <xdr:cNvPr id="805" name="テキスト ボックス 804">
          <a:extLst>
            <a:ext uri="{FF2B5EF4-FFF2-40B4-BE49-F238E27FC236}">
              <a16:creationId xmlns:a16="http://schemas.microsoft.com/office/drawing/2014/main" id="{00000000-0008-0000-1000-000025030000}"/>
            </a:ext>
          </a:extLst>
        </xdr:cNvPr>
        <xdr:cNvSpPr txBox="1"/>
      </xdr:nvSpPr>
      <xdr:spPr>
        <a:xfrm>
          <a:off x="17820640" y="1753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3550" cy="259080"/>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7820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00000000-0008-0000-1000-00002A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114935</xdr:rowOff>
    </xdr:from>
    <xdr:to>
      <xdr:col>116</xdr:col>
      <xdr:colOff>62865</xdr:colOff>
      <xdr:row>107</xdr:row>
      <xdr:rowOff>19050</xdr:rowOff>
    </xdr:to>
    <xdr:cxnSp macro="">
      <xdr:nvCxnSpPr>
        <xdr:cNvPr id="811" name="直線コネクタ 810">
          <a:extLst>
            <a:ext uri="{FF2B5EF4-FFF2-40B4-BE49-F238E27FC236}">
              <a16:creationId xmlns:a16="http://schemas.microsoft.com/office/drawing/2014/main" id="{00000000-0008-0000-1000-00002B030000}"/>
            </a:ext>
          </a:extLst>
        </xdr:cNvPr>
        <xdr:cNvCxnSpPr/>
      </xdr:nvCxnSpPr>
      <xdr:spPr>
        <a:xfrm flipV="1">
          <a:off x="22160865" y="1708848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22860</xdr:rowOff>
    </xdr:from>
    <xdr:ext cx="469900" cy="259080"/>
    <xdr:sp macro="" textlink="">
      <xdr:nvSpPr>
        <xdr:cNvPr id="812" name="【庁舎】&#10;一人当たり面積最小値テキスト">
          <a:extLst>
            <a:ext uri="{FF2B5EF4-FFF2-40B4-BE49-F238E27FC236}">
              <a16:creationId xmlns:a16="http://schemas.microsoft.com/office/drawing/2014/main" id="{00000000-0008-0000-1000-00002C030000}"/>
            </a:ext>
          </a:extLst>
        </xdr:cNvPr>
        <xdr:cNvSpPr txBox="1"/>
      </xdr:nvSpPr>
      <xdr:spPr>
        <a:xfrm>
          <a:off x="2219960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13" name="直線コネクタ 812">
          <a:extLst>
            <a:ext uri="{FF2B5EF4-FFF2-40B4-BE49-F238E27FC236}">
              <a16:creationId xmlns:a16="http://schemas.microsoft.com/office/drawing/2014/main" id="{00000000-0008-0000-1000-00002D030000}"/>
            </a:ext>
          </a:extLst>
        </xdr:cNvPr>
        <xdr:cNvCxnSpPr/>
      </xdr:nvCxnSpPr>
      <xdr:spPr>
        <a:xfrm>
          <a:off x="22072600" y="183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61595</xdr:rowOff>
    </xdr:from>
    <xdr:ext cx="469900" cy="259080"/>
    <xdr:sp macro="" textlink="">
      <xdr:nvSpPr>
        <xdr:cNvPr id="814" name="【庁舎】&#10;一人当たり面積最大値テキスト">
          <a:extLst>
            <a:ext uri="{FF2B5EF4-FFF2-40B4-BE49-F238E27FC236}">
              <a16:creationId xmlns:a16="http://schemas.microsoft.com/office/drawing/2014/main" id="{00000000-0008-0000-1000-00002E030000}"/>
            </a:ext>
          </a:extLst>
        </xdr:cNvPr>
        <xdr:cNvSpPr txBox="1"/>
      </xdr:nvSpPr>
      <xdr:spPr>
        <a:xfrm>
          <a:off x="221996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114935</xdr:rowOff>
    </xdr:from>
    <xdr:to>
      <xdr:col>116</xdr:col>
      <xdr:colOff>152400</xdr:colOff>
      <xdr:row>99</xdr:row>
      <xdr:rowOff>114935</xdr:rowOff>
    </xdr:to>
    <xdr:cxnSp macro="">
      <xdr:nvCxnSpPr>
        <xdr:cNvPr id="815" name="直線コネクタ 814">
          <a:extLst>
            <a:ext uri="{FF2B5EF4-FFF2-40B4-BE49-F238E27FC236}">
              <a16:creationId xmlns:a16="http://schemas.microsoft.com/office/drawing/2014/main" id="{00000000-0008-0000-1000-00002F030000}"/>
            </a:ext>
          </a:extLst>
        </xdr:cNvPr>
        <xdr:cNvCxnSpPr/>
      </xdr:nvCxnSpPr>
      <xdr:spPr>
        <a:xfrm>
          <a:off x="22072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35560</xdr:rowOff>
    </xdr:from>
    <xdr:ext cx="469900" cy="259080"/>
    <xdr:sp macro="" textlink="">
      <xdr:nvSpPr>
        <xdr:cNvPr id="816" name="【庁舎】&#10;一人当たり面積平均値テキスト">
          <a:extLst>
            <a:ext uri="{FF2B5EF4-FFF2-40B4-BE49-F238E27FC236}">
              <a16:creationId xmlns:a16="http://schemas.microsoft.com/office/drawing/2014/main" id="{00000000-0008-0000-1000-000030030000}"/>
            </a:ext>
          </a:extLst>
        </xdr:cNvPr>
        <xdr:cNvSpPr txBox="1"/>
      </xdr:nvSpPr>
      <xdr:spPr>
        <a:xfrm>
          <a:off x="22199600" y="17866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57150</xdr:rowOff>
    </xdr:from>
    <xdr:to>
      <xdr:col>116</xdr:col>
      <xdr:colOff>114300</xdr:colOff>
      <xdr:row>104</xdr:row>
      <xdr:rowOff>158750</xdr:rowOff>
    </xdr:to>
    <xdr:sp macro="" textlink="">
      <xdr:nvSpPr>
        <xdr:cNvPr id="817" name="フローチャート: 判断 816">
          <a:extLst>
            <a:ext uri="{FF2B5EF4-FFF2-40B4-BE49-F238E27FC236}">
              <a16:creationId xmlns:a16="http://schemas.microsoft.com/office/drawing/2014/main" id="{00000000-0008-0000-1000-000031030000}"/>
            </a:ext>
          </a:extLst>
        </xdr:cNvPr>
        <xdr:cNvSpPr/>
      </xdr:nvSpPr>
      <xdr:spPr>
        <a:xfrm>
          <a:off x="221107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75565</xdr:rowOff>
    </xdr:from>
    <xdr:to>
      <xdr:col>112</xdr:col>
      <xdr:colOff>38100</xdr:colOff>
      <xdr:row>105</xdr:row>
      <xdr:rowOff>6350</xdr:rowOff>
    </xdr:to>
    <xdr:sp macro="" textlink="">
      <xdr:nvSpPr>
        <xdr:cNvPr id="818" name="フローチャート: 判断 817">
          <a:extLst>
            <a:ext uri="{FF2B5EF4-FFF2-40B4-BE49-F238E27FC236}">
              <a16:creationId xmlns:a16="http://schemas.microsoft.com/office/drawing/2014/main" id="{00000000-0008-0000-1000-000032030000}"/>
            </a:ext>
          </a:extLst>
        </xdr:cNvPr>
        <xdr:cNvSpPr/>
      </xdr:nvSpPr>
      <xdr:spPr>
        <a:xfrm>
          <a:off x="21272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57150</xdr:rowOff>
    </xdr:from>
    <xdr:to>
      <xdr:col>107</xdr:col>
      <xdr:colOff>101600</xdr:colOff>
      <xdr:row>104</xdr:row>
      <xdr:rowOff>158750</xdr:rowOff>
    </xdr:to>
    <xdr:sp macro="" textlink="">
      <xdr:nvSpPr>
        <xdr:cNvPr id="819" name="フローチャート: 判断 818">
          <a:extLst>
            <a:ext uri="{FF2B5EF4-FFF2-40B4-BE49-F238E27FC236}">
              <a16:creationId xmlns:a16="http://schemas.microsoft.com/office/drawing/2014/main" id="{00000000-0008-0000-1000-000033030000}"/>
            </a:ext>
          </a:extLst>
        </xdr:cNvPr>
        <xdr:cNvSpPr/>
      </xdr:nvSpPr>
      <xdr:spPr>
        <a:xfrm>
          <a:off x="20383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85090</xdr:rowOff>
    </xdr:from>
    <xdr:to>
      <xdr:col>102</xdr:col>
      <xdr:colOff>165100</xdr:colOff>
      <xdr:row>105</xdr:row>
      <xdr:rowOff>15240</xdr:rowOff>
    </xdr:to>
    <xdr:sp macro="" textlink="">
      <xdr:nvSpPr>
        <xdr:cNvPr id="820" name="フローチャート: 判断 819">
          <a:extLst>
            <a:ext uri="{FF2B5EF4-FFF2-40B4-BE49-F238E27FC236}">
              <a16:creationId xmlns:a16="http://schemas.microsoft.com/office/drawing/2014/main" id="{00000000-0008-0000-1000-000034030000}"/>
            </a:ext>
          </a:extLst>
        </xdr:cNvPr>
        <xdr:cNvSpPr/>
      </xdr:nvSpPr>
      <xdr:spPr>
        <a:xfrm>
          <a:off x="19494500" y="179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112395</xdr:rowOff>
    </xdr:from>
    <xdr:to>
      <xdr:col>98</xdr:col>
      <xdr:colOff>38100</xdr:colOff>
      <xdr:row>105</xdr:row>
      <xdr:rowOff>42545</xdr:rowOff>
    </xdr:to>
    <xdr:sp macro="" textlink="">
      <xdr:nvSpPr>
        <xdr:cNvPr id="821" name="フローチャート: 判断 820">
          <a:extLst>
            <a:ext uri="{FF2B5EF4-FFF2-40B4-BE49-F238E27FC236}">
              <a16:creationId xmlns:a16="http://schemas.microsoft.com/office/drawing/2014/main" id="{00000000-0008-0000-1000-000035030000}"/>
            </a:ext>
          </a:extLst>
        </xdr:cNvPr>
        <xdr:cNvSpPr/>
      </xdr:nvSpPr>
      <xdr:spPr>
        <a:xfrm>
          <a:off x="18605500" y="179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a:extLst>
            <a:ext uri="{FF2B5EF4-FFF2-40B4-BE49-F238E27FC236}">
              <a16:creationId xmlns:a16="http://schemas.microsoft.com/office/drawing/2014/main" id="{00000000-0008-0000-1000-000036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00000000-0008-0000-1000-000039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16510</xdr:rowOff>
    </xdr:from>
    <xdr:to>
      <xdr:col>116</xdr:col>
      <xdr:colOff>114300</xdr:colOff>
      <xdr:row>104</xdr:row>
      <xdr:rowOff>118110</xdr:rowOff>
    </xdr:to>
    <xdr:sp macro="" textlink="">
      <xdr:nvSpPr>
        <xdr:cNvPr id="827" name="楕円 826">
          <a:extLst>
            <a:ext uri="{FF2B5EF4-FFF2-40B4-BE49-F238E27FC236}">
              <a16:creationId xmlns:a16="http://schemas.microsoft.com/office/drawing/2014/main" id="{00000000-0008-0000-1000-00003B030000}"/>
            </a:ext>
          </a:extLst>
        </xdr:cNvPr>
        <xdr:cNvSpPr/>
      </xdr:nvSpPr>
      <xdr:spPr>
        <a:xfrm>
          <a:off x="22110700" y="17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39370</xdr:rowOff>
    </xdr:from>
    <xdr:ext cx="469900" cy="259080"/>
    <xdr:sp macro="" textlink="">
      <xdr:nvSpPr>
        <xdr:cNvPr id="828" name="【庁舎】&#10;一人当たり面積該当値テキスト">
          <a:extLst>
            <a:ext uri="{FF2B5EF4-FFF2-40B4-BE49-F238E27FC236}">
              <a16:creationId xmlns:a16="http://schemas.microsoft.com/office/drawing/2014/main" id="{00000000-0008-0000-1000-00003C030000}"/>
            </a:ext>
          </a:extLst>
        </xdr:cNvPr>
        <xdr:cNvSpPr txBox="1"/>
      </xdr:nvSpPr>
      <xdr:spPr>
        <a:xfrm>
          <a:off x="22199600" y="176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169545</xdr:rowOff>
    </xdr:from>
    <xdr:to>
      <xdr:col>112</xdr:col>
      <xdr:colOff>38100</xdr:colOff>
      <xdr:row>104</xdr:row>
      <xdr:rowOff>99695</xdr:rowOff>
    </xdr:to>
    <xdr:sp macro="" textlink="">
      <xdr:nvSpPr>
        <xdr:cNvPr id="829" name="楕円 828">
          <a:extLst>
            <a:ext uri="{FF2B5EF4-FFF2-40B4-BE49-F238E27FC236}">
              <a16:creationId xmlns:a16="http://schemas.microsoft.com/office/drawing/2014/main" id="{00000000-0008-0000-1000-00003D030000}"/>
            </a:ext>
          </a:extLst>
        </xdr:cNvPr>
        <xdr:cNvSpPr/>
      </xdr:nvSpPr>
      <xdr:spPr>
        <a:xfrm>
          <a:off x="21272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48895</xdr:rowOff>
    </xdr:from>
    <xdr:to>
      <xdr:col>116</xdr:col>
      <xdr:colOff>63500</xdr:colOff>
      <xdr:row>104</xdr:row>
      <xdr:rowOff>67310</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a:off x="21323300" y="178796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165100</xdr:rowOff>
    </xdr:from>
    <xdr:to>
      <xdr:col>107</xdr:col>
      <xdr:colOff>101600</xdr:colOff>
      <xdr:row>104</xdr:row>
      <xdr:rowOff>95250</xdr:rowOff>
    </xdr:to>
    <xdr:sp macro="" textlink="">
      <xdr:nvSpPr>
        <xdr:cNvPr id="831" name="楕円 830">
          <a:extLst>
            <a:ext uri="{FF2B5EF4-FFF2-40B4-BE49-F238E27FC236}">
              <a16:creationId xmlns:a16="http://schemas.microsoft.com/office/drawing/2014/main" id="{00000000-0008-0000-1000-00003F030000}"/>
            </a:ext>
          </a:extLst>
        </xdr:cNvPr>
        <xdr:cNvSpPr/>
      </xdr:nvSpPr>
      <xdr:spPr>
        <a:xfrm>
          <a:off x="20383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44450</xdr:rowOff>
    </xdr:from>
    <xdr:to>
      <xdr:col>111</xdr:col>
      <xdr:colOff>177800</xdr:colOff>
      <xdr:row>104</xdr:row>
      <xdr:rowOff>48895</xdr:rowOff>
    </xdr:to>
    <xdr:cxnSp macro="">
      <xdr:nvCxnSpPr>
        <xdr:cNvPr id="832" name="直線コネクタ 831">
          <a:extLst>
            <a:ext uri="{FF2B5EF4-FFF2-40B4-BE49-F238E27FC236}">
              <a16:creationId xmlns:a16="http://schemas.microsoft.com/office/drawing/2014/main" id="{00000000-0008-0000-1000-000040030000}"/>
            </a:ext>
          </a:extLst>
        </xdr:cNvPr>
        <xdr:cNvCxnSpPr/>
      </xdr:nvCxnSpPr>
      <xdr:spPr>
        <a:xfrm>
          <a:off x="20434300" y="17875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165100</xdr:rowOff>
    </xdr:from>
    <xdr:to>
      <xdr:col>102</xdr:col>
      <xdr:colOff>165100</xdr:colOff>
      <xdr:row>104</xdr:row>
      <xdr:rowOff>95250</xdr:rowOff>
    </xdr:to>
    <xdr:sp macro="" textlink="">
      <xdr:nvSpPr>
        <xdr:cNvPr id="833" name="楕円 832">
          <a:extLst>
            <a:ext uri="{FF2B5EF4-FFF2-40B4-BE49-F238E27FC236}">
              <a16:creationId xmlns:a16="http://schemas.microsoft.com/office/drawing/2014/main" id="{00000000-0008-0000-1000-000041030000}"/>
            </a:ext>
          </a:extLst>
        </xdr:cNvPr>
        <xdr:cNvSpPr/>
      </xdr:nvSpPr>
      <xdr:spPr>
        <a:xfrm>
          <a:off x="19494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44450</xdr:rowOff>
    </xdr:from>
    <xdr:to>
      <xdr:col>107</xdr:col>
      <xdr:colOff>50800</xdr:colOff>
      <xdr:row>104</xdr:row>
      <xdr:rowOff>44450</xdr:rowOff>
    </xdr:to>
    <xdr:cxnSp macro="">
      <xdr:nvCxnSpPr>
        <xdr:cNvPr id="834" name="直線コネクタ 833">
          <a:extLst>
            <a:ext uri="{FF2B5EF4-FFF2-40B4-BE49-F238E27FC236}">
              <a16:creationId xmlns:a16="http://schemas.microsoft.com/office/drawing/2014/main" id="{00000000-0008-0000-1000-000042030000}"/>
            </a:ext>
          </a:extLst>
        </xdr:cNvPr>
        <xdr:cNvCxnSpPr/>
      </xdr:nvCxnSpPr>
      <xdr:spPr>
        <a:xfrm>
          <a:off x="19545300" y="17875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6985</xdr:rowOff>
    </xdr:from>
    <xdr:to>
      <xdr:col>98</xdr:col>
      <xdr:colOff>38100</xdr:colOff>
      <xdr:row>104</xdr:row>
      <xdr:rowOff>109220</xdr:rowOff>
    </xdr:to>
    <xdr:sp macro="" textlink="">
      <xdr:nvSpPr>
        <xdr:cNvPr id="835" name="楕円 834">
          <a:extLst>
            <a:ext uri="{FF2B5EF4-FFF2-40B4-BE49-F238E27FC236}">
              <a16:creationId xmlns:a16="http://schemas.microsoft.com/office/drawing/2014/main" id="{00000000-0008-0000-1000-000043030000}"/>
            </a:ext>
          </a:extLst>
        </xdr:cNvPr>
        <xdr:cNvSpPr/>
      </xdr:nvSpPr>
      <xdr:spPr>
        <a:xfrm>
          <a:off x="18605500" y="1783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44450</xdr:rowOff>
    </xdr:from>
    <xdr:to>
      <xdr:col>102</xdr:col>
      <xdr:colOff>114300</xdr:colOff>
      <xdr:row>104</xdr:row>
      <xdr:rowOff>57785</xdr:rowOff>
    </xdr:to>
    <xdr:cxnSp macro="">
      <xdr:nvCxnSpPr>
        <xdr:cNvPr id="836" name="直線コネクタ 835">
          <a:extLst>
            <a:ext uri="{FF2B5EF4-FFF2-40B4-BE49-F238E27FC236}">
              <a16:creationId xmlns:a16="http://schemas.microsoft.com/office/drawing/2014/main" id="{00000000-0008-0000-1000-000044030000}"/>
            </a:ext>
          </a:extLst>
        </xdr:cNvPr>
        <xdr:cNvCxnSpPr/>
      </xdr:nvCxnSpPr>
      <xdr:spPr>
        <a:xfrm flipV="1">
          <a:off x="18656300" y="178752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168275</xdr:rowOff>
    </xdr:from>
    <xdr:ext cx="469900" cy="255270"/>
    <xdr:sp macro="" textlink="">
      <xdr:nvSpPr>
        <xdr:cNvPr id="837" name="n_1aveValue【庁舎】&#10;一人当たり面積">
          <a:extLst>
            <a:ext uri="{FF2B5EF4-FFF2-40B4-BE49-F238E27FC236}">
              <a16:creationId xmlns:a16="http://schemas.microsoft.com/office/drawing/2014/main" id="{00000000-0008-0000-1000-000045030000}"/>
            </a:ext>
          </a:extLst>
        </xdr:cNvPr>
        <xdr:cNvSpPr txBox="1"/>
      </xdr:nvSpPr>
      <xdr:spPr>
        <a:xfrm>
          <a:off x="21075650" y="179990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149860</xdr:rowOff>
    </xdr:from>
    <xdr:ext cx="466090" cy="259080"/>
    <xdr:sp macro="" textlink="">
      <xdr:nvSpPr>
        <xdr:cNvPr id="838" name="n_2aveValue【庁舎】&#10;一人当たり面積">
          <a:extLst>
            <a:ext uri="{FF2B5EF4-FFF2-40B4-BE49-F238E27FC236}">
              <a16:creationId xmlns:a16="http://schemas.microsoft.com/office/drawing/2014/main" id="{00000000-0008-0000-1000-000046030000}"/>
            </a:ext>
          </a:extLst>
        </xdr:cNvPr>
        <xdr:cNvSpPr txBox="1"/>
      </xdr:nvSpPr>
      <xdr:spPr>
        <a:xfrm>
          <a:off x="20199350" y="17980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6350</xdr:rowOff>
    </xdr:from>
    <xdr:ext cx="466090" cy="255270"/>
    <xdr:sp macro="" textlink="">
      <xdr:nvSpPr>
        <xdr:cNvPr id="839" name="n_3aveValue【庁舎】&#10;一人当たり面積">
          <a:extLst>
            <a:ext uri="{FF2B5EF4-FFF2-40B4-BE49-F238E27FC236}">
              <a16:creationId xmlns:a16="http://schemas.microsoft.com/office/drawing/2014/main" id="{00000000-0008-0000-1000-000047030000}"/>
            </a:ext>
          </a:extLst>
        </xdr:cNvPr>
        <xdr:cNvSpPr txBox="1"/>
      </xdr:nvSpPr>
      <xdr:spPr>
        <a:xfrm>
          <a:off x="19310350" y="180086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33655</xdr:rowOff>
    </xdr:from>
    <xdr:ext cx="466090" cy="258445"/>
    <xdr:sp macro="" textlink="">
      <xdr:nvSpPr>
        <xdr:cNvPr id="840" name="n_4aveValue【庁舎】&#10;一人当たり面積">
          <a:extLst>
            <a:ext uri="{FF2B5EF4-FFF2-40B4-BE49-F238E27FC236}">
              <a16:creationId xmlns:a16="http://schemas.microsoft.com/office/drawing/2014/main" id="{00000000-0008-0000-1000-000048030000}"/>
            </a:ext>
          </a:extLst>
        </xdr:cNvPr>
        <xdr:cNvSpPr txBox="1"/>
      </xdr:nvSpPr>
      <xdr:spPr>
        <a:xfrm>
          <a:off x="18421350" y="180359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116205</xdr:rowOff>
    </xdr:from>
    <xdr:ext cx="469900" cy="259080"/>
    <xdr:sp macro="" textlink="">
      <xdr:nvSpPr>
        <xdr:cNvPr id="841" name="n_1mainValue【庁舎】&#10;一人当たり面積">
          <a:extLst>
            <a:ext uri="{FF2B5EF4-FFF2-40B4-BE49-F238E27FC236}">
              <a16:creationId xmlns:a16="http://schemas.microsoft.com/office/drawing/2014/main" id="{00000000-0008-0000-1000-000049030000}"/>
            </a:ext>
          </a:extLst>
        </xdr:cNvPr>
        <xdr:cNvSpPr txBox="1"/>
      </xdr:nvSpPr>
      <xdr:spPr>
        <a:xfrm>
          <a:off x="21075650" y="17604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111760</xdr:rowOff>
    </xdr:from>
    <xdr:ext cx="466090" cy="255270"/>
    <xdr:sp macro="" textlink="">
      <xdr:nvSpPr>
        <xdr:cNvPr id="842" name="n_2mainValue【庁舎】&#10;一人当たり面積">
          <a:extLst>
            <a:ext uri="{FF2B5EF4-FFF2-40B4-BE49-F238E27FC236}">
              <a16:creationId xmlns:a16="http://schemas.microsoft.com/office/drawing/2014/main" id="{00000000-0008-0000-1000-00004A030000}"/>
            </a:ext>
          </a:extLst>
        </xdr:cNvPr>
        <xdr:cNvSpPr txBox="1"/>
      </xdr:nvSpPr>
      <xdr:spPr>
        <a:xfrm>
          <a:off x="20199350" y="17599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111760</xdr:rowOff>
    </xdr:from>
    <xdr:ext cx="466090" cy="255270"/>
    <xdr:sp macro="" textlink="">
      <xdr:nvSpPr>
        <xdr:cNvPr id="843" name="n_3mainValue【庁舎】&#10;一人当たり面積">
          <a:extLst>
            <a:ext uri="{FF2B5EF4-FFF2-40B4-BE49-F238E27FC236}">
              <a16:creationId xmlns:a16="http://schemas.microsoft.com/office/drawing/2014/main" id="{00000000-0008-0000-1000-00004B030000}"/>
            </a:ext>
          </a:extLst>
        </xdr:cNvPr>
        <xdr:cNvSpPr txBox="1"/>
      </xdr:nvSpPr>
      <xdr:spPr>
        <a:xfrm>
          <a:off x="19310350" y="175996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125095</xdr:rowOff>
    </xdr:from>
    <xdr:ext cx="466090" cy="258445"/>
    <xdr:sp macro="" textlink="">
      <xdr:nvSpPr>
        <xdr:cNvPr id="844" name="n_4mainValue【庁舎】&#10;一人当たり面積">
          <a:extLst>
            <a:ext uri="{FF2B5EF4-FFF2-40B4-BE49-F238E27FC236}">
              <a16:creationId xmlns:a16="http://schemas.microsoft.com/office/drawing/2014/main" id="{00000000-0008-0000-1000-00004C030000}"/>
            </a:ext>
          </a:extLst>
        </xdr:cNvPr>
        <xdr:cNvSpPr txBox="1"/>
      </xdr:nvSpPr>
      <xdr:spPr>
        <a:xfrm>
          <a:off x="18421350" y="176129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00000000-0008-0000-1000-00004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00000000-0008-0000-1000-00004F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a:t>
          </a:r>
          <a:r>
            <a:rPr lang="ja-JP" altLang="en-US" sz="1100">
              <a:solidFill>
                <a:schemeClr val="dk1"/>
              </a:solidFill>
              <a:effectLst/>
              <a:latin typeface="+mn-lt"/>
              <a:ea typeface="+mn-ea"/>
              <a:cs typeface="+mn-cs"/>
            </a:rPr>
            <a:t>低いものの、付随する</a:t>
          </a:r>
          <a:r>
            <a:rPr lang="ja-JP" altLang="ja-JP" sz="1100">
              <a:solidFill>
                <a:schemeClr val="dk1"/>
              </a:solidFill>
              <a:effectLst/>
              <a:latin typeface="+mn-lt"/>
              <a:ea typeface="+mn-ea"/>
              <a:cs typeface="+mn-cs"/>
            </a:rPr>
            <a:t>施設で償却率が高い傾向があるためである。また、庁舎については、施設本体の有形固定資産減価償却率が高い傾向にある。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本市にあっては、人口推移等を踏まえつつ、宮崎市公共施設等総合管理計画に基づく施設の長寿命化や最適な公共施設サービスの提供を行うこととしている。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180340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9939000" y="457200"/>
          <a:ext cx="37680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180340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99465" y="1206500"/>
          <a:ext cx="951928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180340</xdr:colOff>
      <xdr:row>7</xdr:row>
      <xdr:rowOff>38100</xdr:rowOff>
    </xdr:from>
    <xdr:to>
      <xdr:col>16</xdr:col>
      <xdr:colOff>180340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44090" y="1238250"/>
          <a:ext cx="12382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180340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31050" y="2095500"/>
          <a:ext cx="33680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180340</xdr:colOff>
      <xdr:row>10</xdr:row>
      <xdr:rowOff>127000</xdr:rowOff>
    </xdr:from>
    <xdr:to>
      <xdr:col>51</xdr:col>
      <xdr:colOff>180340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0546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180340</xdr:colOff>
      <xdr:row>12</xdr:row>
      <xdr:rowOff>22225</xdr:rowOff>
    </xdr:from>
    <xdr:to>
      <xdr:col>51</xdr:col>
      <xdr:colOff>180340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0546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872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2475" y="3009900"/>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6545"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2475" y="3263900"/>
          <a:ext cx="91865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627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2475" y="3517900"/>
          <a:ext cx="57562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99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2475" y="3771900"/>
          <a:ext cx="8722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884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2475" y="4025900"/>
          <a:ext cx="5958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801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2475" y="4279900"/>
          <a:ext cx="820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224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2475" y="4533900"/>
          <a:ext cx="182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180340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2475" y="501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00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51330" y="5378450"/>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28645"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180340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2475" y="577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180340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43600" y="577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180340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067425" y="609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年以降、わずかながら良くなっているが、類似団体も同様の傾向である。類似団体平均を</a:t>
          </a:r>
          <a:r>
            <a:rPr kumimoji="1" lang="en-US" altLang="ja-JP" sz="1300">
              <a:solidFill>
                <a:schemeClr val="dk1"/>
              </a:solidFill>
              <a:effectLst/>
              <a:latin typeface="ＭＳ Ｐゴシック"/>
              <a:ea typeface="ＭＳ Ｐゴシック"/>
              <a:cs typeface="+mn-cs"/>
            </a:rPr>
            <a:t>0.12</a:t>
          </a:r>
          <a:r>
            <a:rPr kumimoji="1" lang="ja-JP" altLang="ja-JP" sz="1300">
              <a:solidFill>
                <a:schemeClr val="dk1"/>
              </a:solidFill>
              <a:effectLst/>
              <a:latin typeface="ＭＳ Ｐゴシック"/>
              <a:ea typeface="ＭＳ Ｐゴシック"/>
              <a:cs typeface="+mn-cs"/>
            </a:rPr>
            <a:t>ポイント下回っており、順位も</a:t>
          </a:r>
          <a:r>
            <a:rPr kumimoji="1" lang="en-US" altLang="ja-JP" sz="1300">
              <a:solidFill>
                <a:schemeClr val="dk1"/>
              </a:solidFill>
              <a:effectLst/>
              <a:latin typeface="ＭＳ Ｐゴシック"/>
              <a:ea typeface="ＭＳ Ｐゴシック"/>
              <a:cs typeface="+mn-cs"/>
            </a:rPr>
            <a:t>44</a:t>
          </a:r>
          <a:r>
            <a:rPr kumimoji="1" lang="ja-JP" altLang="ja-JP" sz="1300">
              <a:solidFill>
                <a:schemeClr val="dk1"/>
              </a:solidFill>
              <a:effectLst/>
              <a:latin typeface="ＭＳ Ｐゴシック"/>
              <a:ea typeface="ＭＳ Ｐゴシック"/>
              <a:cs typeface="+mn-cs"/>
            </a:rPr>
            <a:t>位と下位に位置している。主な要因として、税収が相対的に低いことや、財政力の弱かった</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町との合併（平成</a:t>
          </a:r>
          <a:r>
            <a:rPr kumimoji="1" lang="en-US" altLang="ja-JP" sz="1300">
              <a:solidFill>
                <a:schemeClr val="dk1"/>
              </a:solidFill>
              <a:effectLst/>
              <a:latin typeface="ＭＳ Ｐゴシック"/>
              <a:ea typeface="ＭＳ Ｐゴシック"/>
              <a:cs typeface="+mn-cs"/>
            </a:rPr>
            <a:t>18</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1</a:t>
          </a:r>
          <a:r>
            <a:rPr kumimoji="1" lang="ja-JP" altLang="ja-JP" sz="1300">
              <a:solidFill>
                <a:schemeClr val="dk1"/>
              </a:solidFill>
              <a:effectLst/>
              <a:latin typeface="ＭＳ Ｐゴシック"/>
              <a:ea typeface="ＭＳ Ｐゴシック"/>
              <a:cs typeface="+mn-cs"/>
            </a:rPr>
            <a:t>月：佐土原町・田野町・高岡町、平成</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年</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月：清武町）も影響している。今後も、歳出の徹底的な見直しを進めるとともに、歳入確保対策や企業誘致を積極的に推進し、自主財源の確保に努め、財政基盤の充実・強化、財政健全化を図る。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180340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2475" y="819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180340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2475" y="779018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180340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2475" y="738695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180340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2475" y="69850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180340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2475" y="658304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180340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2475" y="618045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180340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2475" y="577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180340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52475" y="577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44</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879975" y="6221095"/>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161290</xdr:rowOff>
    </xdr:from>
    <xdr:ext cx="761365"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965700" y="7533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17780</xdr:rowOff>
    </xdr:from>
    <xdr:to>
      <xdr:col>24</xdr:col>
      <xdr:colOff>12700</xdr:colOff>
      <xdr:row>44</xdr:row>
      <xdr:rowOff>17780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791075" y="75615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1365" cy="25654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965700" y="596455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791075" y="62210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78740</xdr:rowOff>
    </xdr:from>
    <xdr:to>
      <xdr:col>23</xdr:col>
      <xdr:colOff>133350</xdr:colOff>
      <xdr:row>42</xdr:row>
      <xdr:rowOff>78740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054475" y="727964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55245</xdr:rowOff>
    </xdr:from>
    <xdr:ext cx="761365" cy="25654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965700" y="691324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38735</xdr:rowOff>
    </xdr:from>
    <xdr:to>
      <xdr:col>23</xdr:col>
      <xdr:colOff>180340</xdr:colOff>
      <xdr:row>41</xdr:row>
      <xdr:rowOff>140335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829175" y="70681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78740</xdr:rowOff>
    </xdr:from>
    <xdr:to>
      <xdr:col>19</xdr:col>
      <xdr:colOff>133350</xdr:colOff>
      <xdr:row>42</xdr:row>
      <xdr:rowOff>92710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178175" y="7279640"/>
          <a:ext cx="876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38735</xdr:rowOff>
    </xdr:from>
    <xdr:to>
      <xdr:col>19</xdr:col>
      <xdr:colOff>180340</xdr:colOff>
      <xdr:row>41</xdr:row>
      <xdr:rowOff>140335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03675" y="70681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150495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679825" y="6837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92710</xdr:rowOff>
    </xdr:from>
    <xdr:to>
      <xdr:col>15</xdr:col>
      <xdr:colOff>82550</xdr:colOff>
      <xdr:row>42</xdr:row>
      <xdr:rowOff>119380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01875" y="7293610"/>
          <a:ext cx="876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38735</xdr:rowOff>
    </xdr:from>
    <xdr:to>
      <xdr:col>15</xdr:col>
      <xdr:colOff>133350</xdr:colOff>
      <xdr:row>41</xdr:row>
      <xdr:rowOff>140335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27375"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150495</xdr:rowOff>
    </xdr:from>
    <xdr:ext cx="75946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03525" y="68370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180340</xdr:colOff>
      <xdr:row>42</xdr:row>
      <xdr:rowOff>119380</xdr:rowOff>
    </xdr:from>
    <xdr:to>
      <xdr:col>11</xdr:col>
      <xdr:colOff>31750</xdr:colOff>
      <xdr:row>42</xdr:row>
      <xdr:rowOff>132715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18590" y="7320280"/>
          <a:ext cx="88328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180340</xdr:colOff>
      <xdr:row>41</xdr:row>
      <xdr:rowOff>52070</xdr:rowOff>
    </xdr:from>
    <xdr:to>
      <xdr:col>11</xdr:col>
      <xdr:colOff>82550</xdr:colOff>
      <xdr:row>41</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44090" y="7081520"/>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163830</xdr:rowOff>
    </xdr:from>
    <xdr:ext cx="75946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27225" y="68503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77950" y="7094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6350</xdr:rowOff>
    </xdr:from>
    <xdr:ext cx="759460" cy="25654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50925" y="6864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6672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417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654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0891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180340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1221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42</xdr:row>
      <xdr:rowOff>27940</xdr:rowOff>
    </xdr:from>
    <xdr:to>
      <xdr:col>23</xdr:col>
      <xdr:colOff>180340</xdr:colOff>
      <xdr:row>42</xdr:row>
      <xdr:rowOff>129540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829175"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0</xdr:rowOff>
    </xdr:from>
    <xdr:ext cx="761365"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965700" y="720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27940</xdr:rowOff>
    </xdr:from>
    <xdr:to>
      <xdr:col>19</xdr:col>
      <xdr:colOff>180340</xdr:colOff>
      <xdr:row>42</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03675"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114300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679825"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41910</xdr:rowOff>
    </xdr:from>
    <xdr:to>
      <xdr:col>15</xdr:col>
      <xdr:colOff>133350</xdr:colOff>
      <xdr:row>42</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27375"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128270</xdr:rowOff>
    </xdr:from>
    <xdr:ext cx="75946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03525" y="7329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180340</xdr:colOff>
      <xdr:row>42</xdr:row>
      <xdr:rowOff>68580</xdr:rowOff>
    </xdr:from>
    <xdr:to>
      <xdr:col>11</xdr:col>
      <xdr:colOff>82550</xdr:colOff>
      <xdr:row>42</xdr:row>
      <xdr:rowOff>170180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44090" y="7269480"/>
          <a:ext cx="1085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154940</xdr:rowOff>
    </xdr:from>
    <xdr:ext cx="759460" cy="25654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27225" y="73558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81915</xdr:rowOff>
    </xdr:from>
    <xdr:to>
      <xdr:col>7</xdr:col>
      <xdr:colOff>31750</xdr:colOff>
      <xdr:row>43</xdr:row>
      <xdr:rowOff>12065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77950" y="72828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168275</xdr:rowOff>
    </xdr:from>
    <xdr:ext cx="759460" cy="25654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50925" y="73691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180340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2475" y="882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670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6814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1183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180340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2475" y="958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180340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43600" y="958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180340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067425" y="990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年度と比較すると</a:t>
          </a:r>
          <a:r>
            <a:rPr kumimoji="1" lang="en-US" altLang="ja-JP" sz="1300">
              <a:solidFill>
                <a:schemeClr val="dk1"/>
              </a:solidFill>
              <a:effectLst/>
              <a:latin typeface="ＭＳ Ｐゴシック"/>
              <a:ea typeface="ＭＳ Ｐゴシック"/>
              <a:cs typeface="+mn-cs"/>
            </a:rPr>
            <a:t>2.2</a:t>
          </a:r>
          <a:r>
            <a:rPr kumimoji="1" lang="ja-JP" altLang="ja-JP" sz="1300">
              <a:solidFill>
                <a:schemeClr val="dk1"/>
              </a:solidFill>
              <a:effectLst/>
              <a:latin typeface="ＭＳ Ｐゴシック"/>
              <a:ea typeface="ＭＳ Ｐゴシック"/>
              <a:cs typeface="+mn-cs"/>
            </a:rPr>
            <a:t>ポイント悪化し、類似団体平均より</a:t>
          </a:r>
          <a:r>
            <a:rPr kumimoji="1" lang="en-US" altLang="ja-JP" sz="1300">
              <a:solidFill>
                <a:schemeClr val="dk1"/>
              </a:solidFill>
              <a:effectLst/>
              <a:latin typeface="ＭＳ Ｐゴシック"/>
              <a:ea typeface="ＭＳ Ｐゴシック"/>
              <a:cs typeface="+mn-cs"/>
            </a:rPr>
            <a:t>0.6</a:t>
          </a:r>
          <a:r>
            <a:rPr kumimoji="1" lang="ja-JP" altLang="ja-JP" sz="1300">
              <a:solidFill>
                <a:schemeClr val="dk1"/>
              </a:solidFill>
              <a:effectLst/>
              <a:latin typeface="ＭＳ Ｐゴシック"/>
              <a:ea typeface="ＭＳ Ｐゴシック"/>
              <a:cs typeface="+mn-cs"/>
            </a:rPr>
            <a:t>ポイント</a:t>
          </a:r>
          <a:r>
            <a:rPr kumimoji="1" lang="ja-JP" altLang="en-US" sz="1300">
              <a:solidFill>
                <a:sysClr val="windowText" lastClr="000000"/>
              </a:solidFill>
              <a:effectLst/>
              <a:latin typeface="ＭＳ Ｐゴシック"/>
              <a:ea typeface="ＭＳ Ｐゴシック"/>
              <a:cs typeface="+mn-cs"/>
            </a:rPr>
            <a:t>上</a:t>
          </a:r>
          <a:r>
            <a:rPr kumimoji="1" lang="ja-JP" altLang="en-US" sz="1300">
              <a:solidFill>
                <a:schemeClr val="dk1"/>
              </a:solidFill>
              <a:effectLst/>
              <a:latin typeface="ＭＳ Ｐゴシック"/>
              <a:ea typeface="ＭＳ Ｐゴシック"/>
              <a:cs typeface="+mn-cs"/>
            </a:rPr>
            <a:t>回って</a:t>
          </a:r>
          <a:r>
            <a:rPr kumimoji="1" lang="ja-JP" altLang="ja-JP" sz="1300">
              <a:solidFill>
                <a:schemeClr val="dk1"/>
              </a:solidFill>
              <a:effectLst/>
              <a:latin typeface="ＭＳ Ｐゴシック"/>
              <a:ea typeface="ＭＳ Ｐゴシック"/>
              <a:cs typeface="+mn-cs"/>
            </a:rPr>
            <a:t>いる。経常経費充当一般財源等（分子）は</a:t>
          </a:r>
          <a:r>
            <a:rPr kumimoji="1" lang="ja-JP" altLang="en-US" sz="1300">
              <a:solidFill>
                <a:schemeClr val="dk1"/>
              </a:solidFill>
              <a:effectLst/>
              <a:latin typeface="ＭＳ Ｐゴシック"/>
              <a:ea typeface="ＭＳ Ｐゴシック"/>
              <a:cs typeface="+mn-cs"/>
            </a:rPr>
            <a:t>人件費、物件費、扶助費等の増</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12.1</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により増加</a:t>
          </a:r>
          <a:r>
            <a:rPr kumimoji="1" lang="ja-JP" altLang="ja-JP" sz="1300">
              <a:solidFill>
                <a:schemeClr val="dk1"/>
              </a:solidFill>
              <a:effectLst/>
              <a:latin typeface="ＭＳ Ｐゴシック"/>
              <a:ea typeface="ＭＳ Ｐゴシック"/>
              <a:cs typeface="+mn-cs"/>
            </a:rPr>
            <a:t>した。一方、経常一般財源等（分母）については、</a:t>
          </a:r>
          <a:r>
            <a:rPr kumimoji="1" lang="ja-JP" altLang="en-US" sz="1300">
              <a:solidFill>
                <a:schemeClr val="dk1"/>
              </a:solidFill>
              <a:effectLst/>
              <a:latin typeface="ＭＳ Ｐゴシック"/>
              <a:ea typeface="ＭＳ Ｐゴシック"/>
              <a:cs typeface="+mn-cs"/>
            </a:rPr>
            <a:t>臨時財政対策債の減</a:t>
          </a:r>
          <a:r>
            <a:rPr kumimoji="1" lang="ja-JP" altLang="ja-JP" sz="1300">
              <a:solidFill>
                <a:schemeClr val="dk1"/>
              </a:solidFill>
              <a:effectLst/>
              <a:latin typeface="ＭＳ Ｐゴシック"/>
              <a:ea typeface="ＭＳ Ｐゴシック"/>
              <a:cs typeface="+mn-cs"/>
            </a:rPr>
            <a:t>（</a:t>
          </a:r>
          <a:r>
            <a:rPr kumimoji="1" lang="en-US" altLang="ja-JP" sz="1300">
              <a:solidFill>
                <a:schemeClr val="dk1"/>
              </a:solidFill>
              <a:effectLst/>
              <a:latin typeface="ＭＳ Ｐゴシック"/>
              <a:ea typeface="ＭＳ Ｐゴシック"/>
              <a:cs typeface="+mn-cs"/>
            </a:rPr>
            <a:t>8.6</a:t>
          </a:r>
          <a:r>
            <a:rPr kumimoji="1" lang="ja-JP" altLang="ja-JP" sz="1300">
              <a:solidFill>
                <a:schemeClr val="dk1"/>
              </a:solidFill>
              <a:effectLst/>
              <a:latin typeface="ＭＳ Ｐゴシック"/>
              <a:ea typeface="ＭＳ Ｐゴシック"/>
              <a:cs typeface="+mn-cs"/>
            </a:rPr>
            <a:t>億円）</a:t>
          </a:r>
          <a:r>
            <a:rPr kumimoji="1" lang="ja-JP" altLang="en-US" sz="1300">
              <a:solidFill>
                <a:schemeClr val="dk1"/>
              </a:solidFill>
              <a:effectLst/>
              <a:latin typeface="ＭＳ Ｐゴシック"/>
              <a:ea typeface="ＭＳ Ｐゴシック"/>
              <a:cs typeface="+mn-cs"/>
            </a:rPr>
            <a:t>により</a:t>
          </a:r>
          <a:r>
            <a:rPr kumimoji="1" lang="ja-JP" altLang="ja-JP" sz="1300">
              <a:solidFill>
                <a:schemeClr val="dk1"/>
              </a:solidFill>
              <a:effectLst/>
              <a:latin typeface="ＭＳ Ｐゴシック"/>
              <a:ea typeface="ＭＳ Ｐゴシック"/>
              <a:cs typeface="+mn-cs"/>
            </a:rPr>
            <a:t>減少した。上記のことから、</a:t>
          </a:r>
          <a:r>
            <a:rPr kumimoji="1" lang="ja-JP" altLang="en-US" sz="1300">
              <a:solidFill>
                <a:schemeClr val="dk1"/>
              </a:solidFill>
              <a:effectLst/>
              <a:latin typeface="ＭＳ Ｐゴシック"/>
              <a:ea typeface="ＭＳ Ｐゴシック"/>
              <a:cs typeface="+mn-cs"/>
            </a:rPr>
            <a:t>分子が増加し、分母が減少した</a:t>
          </a:r>
          <a:r>
            <a:rPr kumimoji="1" lang="ja-JP" altLang="ja-JP" sz="1300">
              <a:solidFill>
                <a:schemeClr val="dk1"/>
              </a:solidFill>
              <a:effectLst/>
              <a:latin typeface="ＭＳ Ｐゴシック"/>
              <a:ea typeface="ＭＳ Ｐゴシック"/>
              <a:cs typeface="+mn-cs"/>
            </a:rPr>
            <a:t>ことにより、経常収支比率が悪化した。今後も徹底した行財政改革の取組や事務事業の見直しなどにより、経常経費の抑制を図る。</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139700</xdr:rowOff>
    </xdr:from>
    <xdr:ext cx="29591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14375" y="939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180340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52475" y="1200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180340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2475" y="115189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180340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2475" y="110363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180340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2475" y="105537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180340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2475" y="100711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180340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52475" y="958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180340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52475" y="958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112395</xdr:rowOff>
    </xdr:from>
    <xdr:to>
      <xdr:col>23</xdr:col>
      <xdr:colOff>133350</xdr:colOff>
      <xdr:row>67</xdr:row>
      <xdr:rowOff>147320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879975" y="1005649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119380</xdr:rowOff>
    </xdr:from>
    <xdr:ext cx="761365"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965700" y="11606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147320</xdr:rowOff>
    </xdr:from>
    <xdr:to>
      <xdr:col>24</xdr:col>
      <xdr:colOff>12700</xdr:colOff>
      <xdr:row>67</xdr:row>
      <xdr:rowOff>147320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791075" y="116344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27305</xdr:rowOff>
    </xdr:from>
    <xdr:ext cx="761365"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965700" y="979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112395</xdr:rowOff>
    </xdr:from>
    <xdr:to>
      <xdr:col>24</xdr:col>
      <xdr:colOff>12700</xdr:colOff>
      <xdr:row>58</xdr:row>
      <xdr:rowOff>112395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791075" y="100564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121285</xdr:rowOff>
    </xdr:from>
    <xdr:to>
      <xdr:col>23</xdr:col>
      <xdr:colOff>133350</xdr:colOff>
      <xdr:row>65</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054475" y="11094085"/>
          <a:ext cx="8255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164465</xdr:rowOff>
    </xdr:from>
    <xdr:ext cx="761365"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965700" y="109658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147955</xdr:rowOff>
    </xdr:from>
    <xdr:to>
      <xdr:col>23</xdr:col>
      <xdr:colOff>180340</xdr:colOff>
      <xdr:row>65</xdr:row>
      <xdr:rowOff>78105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829175" y="11120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58420</xdr:rowOff>
    </xdr:from>
    <xdr:to>
      <xdr:col>19</xdr:col>
      <xdr:colOff>133350</xdr:colOff>
      <xdr:row>64</xdr:row>
      <xdr:rowOff>121285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178175" y="11031220"/>
          <a:ext cx="8763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118745</xdr:rowOff>
    </xdr:from>
    <xdr:to>
      <xdr:col>19</xdr:col>
      <xdr:colOff>180340</xdr:colOff>
      <xdr:row>65</xdr:row>
      <xdr:rowOff>48895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03675" y="110915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33655</xdr:rowOff>
    </xdr:from>
    <xdr:ext cx="736600" cy="2584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679825"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58420</xdr:rowOff>
    </xdr:from>
    <xdr:to>
      <xdr:col>15</xdr:col>
      <xdr:colOff>82550</xdr:colOff>
      <xdr:row>65</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01875" y="11031220"/>
          <a:ext cx="8763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118745</xdr:rowOff>
    </xdr:from>
    <xdr:to>
      <xdr:col>15</xdr:col>
      <xdr:colOff>133350</xdr:colOff>
      <xdr:row>65</xdr:row>
      <xdr:rowOff>48895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27375"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33655</xdr:rowOff>
    </xdr:from>
    <xdr:ext cx="759460" cy="2584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03525" y="1117790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180340</xdr:colOff>
      <xdr:row>64</xdr:row>
      <xdr:rowOff>102235</xdr:rowOff>
    </xdr:from>
    <xdr:to>
      <xdr:col>11</xdr:col>
      <xdr:colOff>31750</xdr:colOff>
      <xdr:row>65</xdr:row>
      <xdr:rowOff>46355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18590" y="11075035"/>
          <a:ext cx="88328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180340</xdr:colOff>
      <xdr:row>64</xdr:row>
      <xdr:rowOff>104140</xdr:rowOff>
    </xdr:from>
    <xdr:to>
      <xdr:col>11</xdr:col>
      <xdr:colOff>82550</xdr:colOff>
      <xdr:row>65</xdr:row>
      <xdr:rowOff>34290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44090" y="11076940"/>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44450</xdr:rowOff>
    </xdr:from>
    <xdr:ext cx="75946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27225" y="108458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77950" y="109613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100330</xdr:rowOff>
    </xdr:from>
    <xdr:ext cx="759460" cy="2565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50925" y="107302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65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6672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417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9654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08915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180340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1221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5080</xdr:rowOff>
    </xdr:from>
    <xdr:to>
      <xdr:col>23</xdr:col>
      <xdr:colOff>180340</xdr:colOff>
      <xdr:row>65</xdr:row>
      <xdr:rowOff>106680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829175" y="111493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148590</xdr:rowOff>
    </xdr:from>
    <xdr:ext cx="761365"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965700" y="11121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70485</xdr:rowOff>
    </xdr:from>
    <xdr:to>
      <xdr:col>19</xdr:col>
      <xdr:colOff>180340</xdr:colOff>
      <xdr:row>65</xdr:row>
      <xdr:rowOff>635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03675" y="110432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10795</xdr:rowOff>
    </xdr:from>
    <xdr:ext cx="736600" cy="2584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679825" y="10812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7620</xdr:rowOff>
    </xdr:from>
    <xdr:to>
      <xdr:col>15</xdr:col>
      <xdr:colOff>133350</xdr:colOff>
      <xdr:row>64</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27375"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119380</xdr:rowOff>
    </xdr:from>
    <xdr:ext cx="75946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03525" y="107492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180340</xdr:colOff>
      <xdr:row>64</xdr:row>
      <xdr:rowOff>167005</xdr:rowOff>
    </xdr:from>
    <xdr:to>
      <xdr:col>11</xdr:col>
      <xdr:colOff>82550</xdr:colOff>
      <xdr:row>65</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44090" y="11139805"/>
          <a:ext cx="1085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81915</xdr:rowOff>
    </xdr:from>
    <xdr:ext cx="75946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27225" y="112261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77950" y="1102487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137795</xdr:rowOff>
    </xdr:from>
    <xdr:ext cx="75946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50925" y="111105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180340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2475" y="12636500"/>
          <a:ext cx="499999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180"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94385"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[101,980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180340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2475" y="13398500"/>
          <a:ext cx="499999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180340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43600" y="13398500"/>
          <a:ext cx="37299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180340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067425" y="13716000"/>
          <a:ext cx="566991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年度と比較すると</a:t>
          </a:r>
          <a:r>
            <a:rPr kumimoji="1" lang="en-US" altLang="ja-JP" sz="1300" b="0" i="0" baseline="0">
              <a:solidFill>
                <a:schemeClr val="dk1"/>
              </a:solidFill>
              <a:effectLst/>
              <a:latin typeface="ＭＳ Ｐゴシック"/>
              <a:ea typeface="ＭＳ Ｐゴシック"/>
              <a:cs typeface="+mn-cs"/>
            </a:rPr>
            <a:t>3,664</a:t>
          </a:r>
          <a:r>
            <a:rPr kumimoji="1" lang="ja-JP" altLang="ja-JP" sz="1300" b="0" i="0" baseline="0">
              <a:solidFill>
                <a:schemeClr val="dk1"/>
              </a:solidFill>
              <a:effectLst/>
              <a:latin typeface="ＭＳ Ｐゴシック"/>
              <a:ea typeface="ＭＳ Ｐゴシック"/>
              <a:cs typeface="+mn-cs"/>
            </a:rPr>
            <a:t>円</a:t>
          </a:r>
          <a:r>
            <a:rPr kumimoji="1" lang="ja-JP" altLang="en-US" sz="1300" b="0" i="0" baseline="0">
              <a:solidFill>
                <a:schemeClr val="dk1"/>
              </a:solidFill>
              <a:effectLst/>
              <a:latin typeface="ＭＳ Ｐゴシック"/>
              <a:ea typeface="ＭＳ Ｐゴシック"/>
              <a:cs typeface="+mn-cs"/>
            </a:rPr>
            <a:t>増加</a:t>
          </a:r>
          <a:r>
            <a:rPr kumimoji="1" lang="ja-JP" altLang="ja-JP" sz="1300" b="0" i="0" baseline="0">
              <a:solidFill>
                <a:schemeClr val="dk1"/>
              </a:solidFill>
              <a:effectLst/>
              <a:latin typeface="ＭＳ Ｐゴシック"/>
              <a:ea typeface="ＭＳ Ｐゴシック"/>
              <a:cs typeface="+mn-cs"/>
            </a:rPr>
            <a:t>しているが、類似団体平均からは</a:t>
          </a:r>
          <a:r>
            <a:rPr kumimoji="1" lang="en-US" altLang="ja-JP" sz="1300" b="0" i="0" baseline="0">
              <a:solidFill>
                <a:schemeClr val="dk1"/>
              </a:solidFill>
              <a:effectLst/>
              <a:latin typeface="ＭＳ Ｐゴシック"/>
              <a:ea typeface="ＭＳ Ｐゴシック"/>
              <a:cs typeface="+mn-cs"/>
            </a:rPr>
            <a:t>9,271</a:t>
          </a:r>
          <a:r>
            <a:rPr kumimoji="1" lang="ja-JP" altLang="ja-JP" sz="1300" b="0" i="0" baseline="0">
              <a:solidFill>
                <a:schemeClr val="dk1"/>
              </a:solidFill>
              <a:effectLst/>
              <a:latin typeface="ＭＳ Ｐゴシック"/>
              <a:ea typeface="ＭＳ Ｐゴシック"/>
              <a:cs typeface="+mn-cs"/>
            </a:rPr>
            <a:t>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7345" cy="22288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14375" y="132080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180340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52475" y="15811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180340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2475" y="1546669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654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180340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2475" y="1512189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654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180340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2475" y="1477708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180340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2475" y="1443291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180340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2475" y="1408811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180340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2475" y="13743305"/>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180340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52475" y="13398500"/>
          <a:ext cx="499999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180340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52475" y="13398500"/>
          <a:ext cx="499999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88</xdr:row>
      <xdr:rowOff>169545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879975" y="13752195"/>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141605</xdr:rowOff>
    </xdr:from>
    <xdr:ext cx="761365"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965700" y="1522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167,819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169545</xdr:rowOff>
    </xdr:from>
    <xdr:to>
      <xdr:col>24</xdr:col>
      <xdr:colOff>12700</xdr:colOff>
      <xdr:row>88</xdr:row>
      <xdr:rowOff>169545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791075" y="152571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123190</xdr:rowOff>
    </xdr:from>
    <xdr:ext cx="761365" cy="25654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965700" y="134962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80,539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791075" y="137521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0</xdr:rowOff>
    </xdr:from>
    <xdr:to>
      <xdr:col>23</xdr:col>
      <xdr:colOff>133350</xdr:colOff>
      <xdr:row>82</xdr:row>
      <xdr:rowOff>63500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054475" y="14058900"/>
          <a:ext cx="8255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144145</xdr:rowOff>
    </xdr:from>
    <xdr:ext cx="761365" cy="25654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965700" y="1420304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635</xdr:rowOff>
    </xdr:from>
    <xdr:to>
      <xdr:col>23</xdr:col>
      <xdr:colOff>180340</xdr:colOff>
      <xdr:row>83</xdr:row>
      <xdr:rowOff>102235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829175" y="142309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165100</xdr:rowOff>
    </xdr:from>
    <xdr:to>
      <xdr:col>19</xdr:col>
      <xdr:colOff>133350</xdr:colOff>
      <xdr:row>82</xdr:row>
      <xdr:rowOff>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178175" y="14052550"/>
          <a:ext cx="876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127635</xdr:rowOff>
    </xdr:from>
    <xdr:to>
      <xdr:col>19</xdr:col>
      <xdr:colOff>180340</xdr:colOff>
      <xdr:row>83</xdr:row>
      <xdr:rowOff>57785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03675" y="141865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42545</xdr:rowOff>
    </xdr:from>
    <xdr:ext cx="736600" cy="25654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679825" y="14272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164465</xdr:rowOff>
    </xdr:from>
    <xdr:to>
      <xdr:col>15</xdr:col>
      <xdr:colOff>82550</xdr:colOff>
      <xdr:row>81</xdr:row>
      <xdr:rowOff>165100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01875" y="14051915"/>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81915</xdr:rowOff>
    </xdr:from>
    <xdr:to>
      <xdr:col>15</xdr:col>
      <xdr:colOff>133350</xdr:colOff>
      <xdr:row>83</xdr:row>
      <xdr:rowOff>12065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27375"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168275</xdr:rowOff>
    </xdr:from>
    <xdr:ext cx="759460" cy="25654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03525" y="142271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180340</xdr:colOff>
      <xdr:row>81</xdr:row>
      <xdr:rowOff>164465</xdr:rowOff>
    </xdr:from>
    <xdr:to>
      <xdr:col>11</xdr:col>
      <xdr:colOff>31750</xdr:colOff>
      <xdr:row>82</xdr:row>
      <xdr:rowOff>6350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18590" y="14051915"/>
          <a:ext cx="88328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180340</xdr:colOff>
      <xdr:row>82</xdr:row>
      <xdr:rowOff>90805</xdr:rowOff>
    </xdr:from>
    <xdr:to>
      <xdr:col>11</xdr:col>
      <xdr:colOff>82550</xdr:colOff>
      <xdr:row>83</xdr:row>
      <xdr:rowOff>20955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44090" y="14149705"/>
          <a:ext cx="1085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6350</xdr:rowOff>
    </xdr:from>
    <xdr:ext cx="759460" cy="25654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27225" y="142367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80645</xdr:rowOff>
    </xdr:from>
    <xdr:to>
      <xdr:col>7</xdr:col>
      <xdr:colOff>31750</xdr:colOff>
      <xdr:row>83</xdr:row>
      <xdr:rowOff>10795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77950" y="141395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167005</xdr:rowOff>
    </xdr:from>
    <xdr:ext cx="759460" cy="25654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50925" y="142259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6672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417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9654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0891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180340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1221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12065</xdr:rowOff>
    </xdr:from>
    <xdr:to>
      <xdr:col>23</xdr:col>
      <xdr:colOff>180340</xdr:colOff>
      <xdr:row>82</xdr:row>
      <xdr:rowOff>113665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829175" y="14070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29210</xdr:rowOff>
    </xdr:from>
    <xdr:ext cx="761365" cy="25654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965700" y="139166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120650</xdr:rowOff>
    </xdr:from>
    <xdr:to>
      <xdr:col>19</xdr:col>
      <xdr:colOff>180340</xdr:colOff>
      <xdr:row>82</xdr:row>
      <xdr:rowOff>50800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03675" y="14008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60960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679825" y="1377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114300</xdr:rowOff>
    </xdr:from>
    <xdr:to>
      <xdr:col>15</xdr:col>
      <xdr:colOff>133350</xdr:colOff>
      <xdr:row>82</xdr:row>
      <xdr:rowOff>44450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27375"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54610</xdr:rowOff>
    </xdr:from>
    <xdr:ext cx="759460" cy="25654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03525" y="137706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180340</xdr:colOff>
      <xdr:row>81</xdr:row>
      <xdr:rowOff>113665</xdr:rowOff>
    </xdr:from>
    <xdr:to>
      <xdr:col>11</xdr:col>
      <xdr:colOff>82550</xdr:colOff>
      <xdr:row>82</xdr:row>
      <xdr:rowOff>43815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44090" y="14001115"/>
          <a:ext cx="1085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53975</xdr:rowOff>
    </xdr:from>
    <xdr:ext cx="759460" cy="25654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27225" y="13769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127000</xdr:rowOff>
    </xdr:from>
    <xdr:to>
      <xdr:col>7</xdr:col>
      <xdr:colOff>31750</xdr:colOff>
      <xdr:row>82</xdr:row>
      <xdr:rowOff>57150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77950" y="140144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67310</xdr:rowOff>
    </xdr:from>
    <xdr:ext cx="75946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50925" y="13783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1635"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444855" y="1299845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199995"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180340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7928590" y="1371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年度と同様に、類似団体を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ポイント下回っており、類似団体内順位も</a:t>
          </a:r>
          <a:r>
            <a:rPr kumimoji="1" lang="ja-JP" altLang="en-US" sz="1300" b="0" i="0" baseline="0">
              <a:solidFill>
                <a:schemeClr val="dk1"/>
              </a:solidFill>
              <a:effectLst/>
              <a:latin typeface="ＭＳ Ｐゴシック"/>
              <a:ea typeface="ＭＳ Ｐゴシック"/>
              <a:cs typeface="+mn-cs"/>
            </a:rPr>
            <a:t>上</a:t>
          </a:r>
          <a:r>
            <a:rPr kumimoji="1" lang="ja-JP" altLang="ja-JP" sz="1300" b="0" i="0" baseline="0">
              <a:solidFill>
                <a:schemeClr val="dk1"/>
              </a:solidFill>
              <a:effectLst/>
              <a:latin typeface="ＭＳ Ｐゴシック"/>
              <a:ea typeface="ＭＳ Ｐゴシック"/>
              <a:cs typeface="+mn-cs"/>
            </a:rPr>
            <a:t>位に位置している。今後とも、人事院勧告を尊重しながら適切な給与制度の構築に努めていく。</a:t>
          </a:r>
          <a:endParaRPr lang="ja-JP" altLang="ja-JP" sz="13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5946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884025" y="1566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63332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59460" cy="25654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884025" y="152673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63332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59460" cy="25654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884025" y="14865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63332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5946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884025" y="1446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63332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946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884025" y="140608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63332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5946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884025" y="13658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59460" cy="25654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884025" y="13256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93980</xdr:rowOff>
    </xdr:from>
    <xdr:to>
      <xdr:col>81</xdr:col>
      <xdr:colOff>44450</xdr:colOff>
      <xdr:row>88</xdr:row>
      <xdr:rowOff>100330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760825" y="13981430"/>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72390</xdr:rowOff>
    </xdr:from>
    <xdr:ext cx="75946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6849725" y="15159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100330</xdr:rowOff>
    </xdr:from>
    <xdr:to>
      <xdr:col>81</xdr:col>
      <xdr:colOff>133350</xdr:colOff>
      <xdr:row>88</xdr:row>
      <xdr:rowOff>100330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675100" y="151879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8890</xdr:rowOff>
    </xdr:from>
    <xdr:ext cx="759460" cy="25654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6849725" y="137248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93980</xdr:rowOff>
    </xdr:from>
    <xdr:to>
      <xdr:col>81</xdr:col>
      <xdr:colOff>133350</xdr:colOff>
      <xdr:row>81</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675100" y="139814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935325" y="14363700"/>
          <a:ext cx="8255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104140</xdr:rowOff>
    </xdr:from>
    <xdr:ext cx="75946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6849725" y="145059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180340</xdr:colOff>
      <xdr:row>84</xdr:row>
      <xdr:rowOff>132080</xdr:rowOff>
    </xdr:from>
    <xdr:to>
      <xdr:col>81</xdr:col>
      <xdr:colOff>95250</xdr:colOff>
      <xdr:row>85</xdr:row>
      <xdr:rowOff>62230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690340" y="1453388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180340</xdr:colOff>
      <xdr:row>84</xdr:row>
      <xdr:rowOff>82550</xdr:rowOff>
    </xdr:from>
    <xdr:to>
      <xdr:col>77</xdr:col>
      <xdr:colOff>44450</xdr:colOff>
      <xdr:row>84</xdr:row>
      <xdr:rowOff>122555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039340" y="14484350"/>
          <a:ext cx="89598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864840" y="1455420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406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560675" y="14640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122555</xdr:rowOff>
    </xdr:from>
    <xdr:to>
      <xdr:col>72</xdr:col>
      <xdr:colOff>180340</xdr:colOff>
      <xdr:row>85</xdr:row>
      <xdr:rowOff>52070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185900" y="14524355"/>
          <a:ext cx="85344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20955</xdr:rowOff>
    </xdr:from>
    <xdr:to>
      <xdr:col>73</xdr:col>
      <xdr:colOff>44450</xdr:colOff>
      <xdr:row>85</xdr:row>
      <xdr:rowOff>122555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011400" y="145942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5946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684375" y="146805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52070</xdr:rowOff>
    </xdr:from>
    <xdr:to>
      <xdr:col>68</xdr:col>
      <xdr:colOff>152400</xdr:colOff>
      <xdr:row>85</xdr:row>
      <xdr:rowOff>132080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309600" y="14625320"/>
          <a:ext cx="8763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180340</xdr:colOff>
      <xdr:row>85</xdr:row>
      <xdr:rowOff>122555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135100" y="14594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85</xdr:row>
      <xdr:rowOff>107315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80109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2588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21590</xdr:rowOff>
    </xdr:from>
    <xdr:ext cx="75946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934950" y="144233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548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226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180340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83296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97317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5946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096875"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180340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690340" y="1431290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99060</xdr:rowOff>
    </xdr:from>
    <xdr:ext cx="759460" cy="25654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6849725" y="14157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180340</xdr:colOff>
      <xdr:row>84</xdr:row>
      <xdr:rowOff>31750</xdr:rowOff>
    </xdr:from>
    <xdr:to>
      <xdr:col>77</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864840" y="1443355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143510</xdr:rowOff>
    </xdr:from>
    <xdr:ext cx="734060" cy="25654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560675" y="142024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71755</xdr:rowOff>
    </xdr:from>
    <xdr:to>
      <xdr:col>73</xdr:col>
      <xdr:colOff>44450</xdr:colOff>
      <xdr:row>85</xdr:row>
      <xdr:rowOff>1905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011400" y="144735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12065</xdr:rowOff>
    </xdr:from>
    <xdr:ext cx="75946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684375" y="142424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1270</xdr:rowOff>
    </xdr:from>
    <xdr:to>
      <xdr:col>68</xdr:col>
      <xdr:colOff>180340</xdr:colOff>
      <xdr:row>85</xdr:row>
      <xdr:rowOff>102870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135100" y="14574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83</xdr:row>
      <xdr:rowOff>113030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80109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2588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167640</xdr:rowOff>
    </xdr:from>
    <xdr:ext cx="759460" cy="25654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934950" y="147408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670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46405"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623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498445" y="9163050"/>
          <a:ext cx="165036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180340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7928590" y="990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定員適正化に努めてきた結果、類似団体平均を</a:t>
          </a:r>
          <a:r>
            <a:rPr kumimoji="1" lang="en-US" altLang="ja-JP" sz="1300" b="0" i="0" baseline="0">
              <a:solidFill>
                <a:schemeClr val="dk1"/>
              </a:solidFill>
              <a:effectLst/>
              <a:latin typeface="ＭＳ Ｐゴシック"/>
              <a:ea typeface="ＭＳ Ｐゴシック"/>
              <a:cs typeface="+mn-cs"/>
            </a:rPr>
            <a:t>1.07</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ポイント下回っており、順位も上位に位置している。今後とも、平成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月に策定した「第八次宮崎市定員適正化計画」に基づき、引き続き、組織及び定員の適正化に努めていく。</a:t>
          </a:r>
          <a:endParaRPr lang="ja-JP" altLang="ja-JP" sz="1300">
            <a:effectLst/>
            <a:latin typeface="ＭＳ Ｐゴシック"/>
            <a:ea typeface="ＭＳ Ｐゴシック"/>
          </a:endParaRPr>
        </a:p>
      </xdr:txBody>
    </xdr:sp>
    <xdr:clientData/>
  </xdr:twoCellAnchor>
  <xdr:oneCellAnchor>
    <xdr:from>
      <xdr:col>61</xdr:col>
      <xdr:colOff>6350</xdr:colOff>
      <xdr:row>54</xdr:row>
      <xdr:rowOff>139700</xdr:rowOff>
    </xdr:from>
    <xdr:ext cx="34734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595225" y="9398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59460" cy="25654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884025" y="11859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63332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5946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884025" y="114573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63332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5946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884025" y="110547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63332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5946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884025" y="1065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63332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59460" cy="25654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884025" y="10250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63332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59460" cy="25654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884025" y="98482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946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884025" y="944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121285</xdr:rowOff>
    </xdr:from>
    <xdr:to>
      <xdr:col>81</xdr:col>
      <xdr:colOff>44450</xdr:colOff>
      <xdr:row>66</xdr:row>
      <xdr:rowOff>30480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760825" y="9893935"/>
          <a:ext cx="0" cy="1452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2540</xdr:rowOff>
    </xdr:from>
    <xdr:ext cx="75946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6849725" y="113182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30480</xdr:rowOff>
    </xdr:from>
    <xdr:to>
      <xdr:col>81</xdr:col>
      <xdr:colOff>133350</xdr:colOff>
      <xdr:row>66</xdr:row>
      <xdr:rowOff>30480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675100" y="113461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36195</xdr:rowOff>
    </xdr:from>
    <xdr:ext cx="75946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6849725" y="9637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121285</xdr:rowOff>
    </xdr:from>
    <xdr:to>
      <xdr:col>81</xdr:col>
      <xdr:colOff>133350</xdr:colOff>
      <xdr:row>57</xdr:row>
      <xdr:rowOff>121285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675100" y="98939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147320</xdr:rowOff>
    </xdr:from>
    <xdr:to>
      <xdr:col>81</xdr:col>
      <xdr:colOff>44450</xdr:colOff>
      <xdr:row>58</xdr:row>
      <xdr:rowOff>151130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935325" y="10091420"/>
          <a:ext cx="8255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155575</xdr:rowOff>
    </xdr:from>
    <xdr:ext cx="759460" cy="25654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6849725" y="1044257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180340</xdr:colOff>
      <xdr:row>61</xdr:row>
      <xdr:rowOff>12065</xdr:rowOff>
    </xdr:from>
    <xdr:to>
      <xdr:col>81</xdr:col>
      <xdr:colOff>95250</xdr:colOff>
      <xdr:row>61</xdr:row>
      <xdr:rowOff>113665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690340" y="1047051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180340</xdr:colOff>
      <xdr:row>58</xdr:row>
      <xdr:rowOff>151130</xdr:rowOff>
    </xdr:from>
    <xdr:to>
      <xdr:col>77</xdr:col>
      <xdr:colOff>44450</xdr:colOff>
      <xdr:row>58</xdr:row>
      <xdr:rowOff>163195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039340" y="10095230"/>
          <a:ext cx="89598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60</xdr:row>
      <xdr:rowOff>155575</xdr:rowOff>
    </xdr:from>
    <xdr:to>
      <xdr:col>77</xdr:col>
      <xdr:colOff>95250</xdr:colOff>
      <xdr:row>61</xdr:row>
      <xdr:rowOff>86360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864840" y="10442575"/>
          <a:ext cx="1212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70485</xdr:rowOff>
    </xdr:from>
    <xdr:ext cx="73406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560675" y="1052893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154940</xdr:rowOff>
    </xdr:from>
    <xdr:to>
      <xdr:col>72</xdr:col>
      <xdr:colOff>180340</xdr:colOff>
      <xdr:row>58</xdr:row>
      <xdr:rowOff>163195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185900" y="10099040"/>
          <a:ext cx="85344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139700</xdr:rowOff>
    </xdr:from>
    <xdr:to>
      <xdr:col>73</xdr:col>
      <xdr:colOff>44450</xdr:colOff>
      <xdr:row>61</xdr:row>
      <xdr:rowOff>69850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011400" y="1042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54610</xdr:rowOff>
    </xdr:from>
    <xdr:ext cx="759460" cy="25654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684375" y="10513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154940</xdr:rowOff>
    </xdr:from>
    <xdr:to>
      <xdr:col>68</xdr:col>
      <xdr:colOff>152400</xdr:colOff>
      <xdr:row>58</xdr:row>
      <xdr:rowOff>154940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309600" y="1009904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132080</xdr:rowOff>
    </xdr:from>
    <xdr:to>
      <xdr:col>68</xdr:col>
      <xdr:colOff>180340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135100" y="1041908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61</xdr:row>
      <xdr:rowOff>46355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80109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2588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22225</xdr:rowOff>
    </xdr:from>
    <xdr:ext cx="75946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934950" y="104806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654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548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65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226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180340</xdr:colOff>
      <xdr:row>69</xdr:row>
      <xdr:rowOff>168910</xdr:rowOff>
    </xdr:from>
    <xdr:ext cx="762000" cy="2565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832965"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65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973175"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59460" cy="2565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096875"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180340</xdr:colOff>
      <xdr:row>58</xdr:row>
      <xdr:rowOff>96520</xdr:rowOff>
    </xdr:from>
    <xdr:to>
      <xdr:col>81</xdr:col>
      <xdr:colOff>95250</xdr:colOff>
      <xdr:row>59</xdr:row>
      <xdr:rowOff>26670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690340" y="1004062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113030</xdr:rowOff>
    </xdr:from>
    <xdr:ext cx="75946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6849725" y="9885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180340</xdr:colOff>
      <xdr:row>58</xdr:row>
      <xdr:rowOff>100330</xdr:rowOff>
    </xdr:from>
    <xdr:to>
      <xdr:col>77</xdr:col>
      <xdr:colOff>95250</xdr:colOff>
      <xdr:row>59</xdr:row>
      <xdr:rowOff>30480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864840" y="1004443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40640</xdr:rowOff>
    </xdr:from>
    <xdr:ext cx="734060" cy="25654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560675" y="981329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112395</xdr:rowOff>
    </xdr:from>
    <xdr:to>
      <xdr:col>73</xdr:col>
      <xdr:colOff>44450</xdr:colOff>
      <xdr:row>59</xdr:row>
      <xdr:rowOff>42545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011400" y="100564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52705</xdr:rowOff>
    </xdr:from>
    <xdr:ext cx="759460" cy="25654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684375" y="98253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104140</xdr:rowOff>
    </xdr:from>
    <xdr:to>
      <xdr:col>68</xdr:col>
      <xdr:colOff>180340</xdr:colOff>
      <xdr:row>59</xdr:row>
      <xdr:rowOff>34290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135100" y="10048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57</xdr:row>
      <xdr:rowOff>44450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801090" y="981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104140</xdr:rowOff>
    </xdr:from>
    <xdr:to>
      <xdr:col>64</xdr:col>
      <xdr:colOff>152400</xdr:colOff>
      <xdr:row>59</xdr:row>
      <xdr:rowOff>34290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2588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44450</xdr:rowOff>
    </xdr:from>
    <xdr:ext cx="75946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934950" y="9817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180340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7928590" y="609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実質公債費比率については、過去の大型プロジェクトに係る市債の償還が影響し、類似団体平均を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ポイント上回っており、順位も下位に位置している。しかしながら、宮崎市中期財政計画（期間：平成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年度）に基づき、市全体として地方債の償還と起債の抑制を図り、市債残高の圧縮に努めてきたことにより、昨年度から</a:t>
          </a:r>
          <a:r>
            <a:rPr kumimoji="1" lang="en-US" altLang="ja-JP" sz="1300" b="0" i="0" baseline="0">
              <a:solidFill>
                <a:schemeClr val="dk1"/>
              </a:solidFill>
              <a:effectLst/>
              <a:latin typeface="ＭＳ Ｐゴシック"/>
              <a:ea typeface="ＭＳ Ｐゴシック"/>
              <a:cs typeface="+mn-cs"/>
            </a:rPr>
            <a:t>0.8</a:t>
          </a:r>
          <a:r>
            <a:rPr kumimoji="1" lang="ja-JP" altLang="ja-JP" sz="1300" b="0" i="0" baseline="0">
              <a:solidFill>
                <a:schemeClr val="dk1"/>
              </a:solidFill>
              <a:effectLst/>
              <a:latin typeface="ＭＳ Ｐゴシック"/>
              <a:ea typeface="ＭＳ Ｐゴシック"/>
              <a:cs typeface="+mn-cs"/>
            </a:rPr>
            <a:t>ポイント改善している。今後もプライマリーバランスの堅持等により、一層の財政の健全化を図る。</a:t>
          </a:r>
          <a:endParaRPr lang="ja-JP" altLang="ja-JP" sz="1300">
            <a:effectLst/>
            <a:latin typeface="ＭＳ Ｐゴシック"/>
            <a:ea typeface="ＭＳ Ｐゴシック"/>
          </a:endParaRPr>
        </a:p>
      </xdr:txBody>
    </xdr:sp>
    <xdr:clientData/>
  </xdr:twoCellAnchor>
  <xdr:oneCellAnchor>
    <xdr:from>
      <xdr:col>61</xdr:col>
      <xdr:colOff>6350</xdr:colOff>
      <xdr:row>32</xdr:row>
      <xdr:rowOff>101600</xdr:rowOff>
    </xdr:from>
    <xdr:ext cx="29591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595225"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5946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884025" y="804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633325" y="770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5946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884025" y="7566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633325" y="722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59460" cy="25654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884025" y="7084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633325" y="674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59460" cy="25654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884025" y="6601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633325" y="626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5946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884025" y="6118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760825" y="616458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5946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6849725" y="7680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675100" y="77089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78740</xdr:rowOff>
    </xdr:from>
    <xdr:ext cx="75946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6849725" y="59080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675100" y="61645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59690</xdr:rowOff>
    </xdr:from>
    <xdr:to>
      <xdr:col>81</xdr:col>
      <xdr:colOff>44450</xdr:colOff>
      <xdr:row>40</xdr:row>
      <xdr:rowOff>136525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935325" y="6917690"/>
          <a:ext cx="8255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90170</xdr:rowOff>
    </xdr:from>
    <xdr:ext cx="75946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6849725" y="66052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180340</xdr:colOff>
      <xdr:row>39</xdr:row>
      <xdr:rowOff>73660</xdr:rowOff>
    </xdr:from>
    <xdr:to>
      <xdr:col>81</xdr:col>
      <xdr:colOff>95250</xdr:colOff>
      <xdr:row>40</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690340" y="676021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180340</xdr:colOff>
      <xdr:row>40</xdr:row>
      <xdr:rowOff>136525</xdr:rowOff>
    </xdr:from>
    <xdr:to>
      <xdr:col>77</xdr:col>
      <xdr:colOff>44450</xdr:colOff>
      <xdr:row>40</xdr:row>
      <xdr:rowOff>166370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039340" y="6994525"/>
          <a:ext cx="89598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39</xdr:row>
      <xdr:rowOff>93345</xdr:rowOff>
    </xdr:from>
    <xdr:to>
      <xdr:col>77</xdr:col>
      <xdr:colOff>95250</xdr:colOff>
      <xdr:row>40</xdr:row>
      <xdr:rowOff>23495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864840" y="677989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33655</xdr:rowOff>
    </xdr:from>
    <xdr:ext cx="734060" cy="2584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560675" y="654875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166370</xdr:rowOff>
    </xdr:from>
    <xdr:to>
      <xdr:col>72</xdr:col>
      <xdr:colOff>180340</xdr:colOff>
      <xdr:row>41</xdr:row>
      <xdr:rowOff>81280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185900" y="7024370"/>
          <a:ext cx="85344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112395</xdr:rowOff>
    </xdr:from>
    <xdr:to>
      <xdr:col>73</xdr:col>
      <xdr:colOff>44450</xdr:colOff>
      <xdr:row>40</xdr:row>
      <xdr:rowOff>42545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011400" y="67989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52705</xdr:rowOff>
    </xdr:from>
    <xdr:ext cx="759460" cy="25654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684375" y="6567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71120</xdr:rowOff>
    </xdr:from>
    <xdr:to>
      <xdr:col>68</xdr:col>
      <xdr:colOff>152400</xdr:colOff>
      <xdr:row>41</xdr:row>
      <xdr:rowOff>81280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309600" y="7100570"/>
          <a:ext cx="876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141605</xdr:rowOff>
    </xdr:from>
    <xdr:to>
      <xdr:col>68</xdr:col>
      <xdr:colOff>180340</xdr:colOff>
      <xdr:row>40</xdr:row>
      <xdr:rowOff>71755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135100" y="6828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38</xdr:row>
      <xdr:rowOff>81915</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80109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170180</xdr:rowOff>
    </xdr:from>
    <xdr:to>
      <xdr:col>64</xdr:col>
      <xdr:colOff>152400</xdr:colOff>
      <xdr:row>40</xdr:row>
      <xdr:rowOff>100330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2588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110490</xdr:rowOff>
    </xdr:from>
    <xdr:ext cx="759460" cy="25654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934950" y="66255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548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226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180340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83296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7317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5946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096875"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180340</xdr:colOff>
      <xdr:row>40</xdr:row>
      <xdr:rowOff>8890</xdr:rowOff>
    </xdr:from>
    <xdr:to>
      <xdr:col>81</xdr:col>
      <xdr:colOff>95250</xdr:colOff>
      <xdr:row>40</xdr:row>
      <xdr:rowOff>110490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690340" y="686689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152400</xdr:rowOff>
    </xdr:from>
    <xdr:ext cx="75946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6849725" y="6838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180340</xdr:colOff>
      <xdr:row>40</xdr:row>
      <xdr:rowOff>86360</xdr:rowOff>
    </xdr:from>
    <xdr:to>
      <xdr:col>77</xdr:col>
      <xdr:colOff>95250</xdr:colOff>
      <xdr:row>41</xdr:row>
      <xdr:rowOff>15875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864840" y="6944360"/>
          <a:ext cx="1212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xdr:rowOff>
    </xdr:from>
    <xdr:ext cx="73406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560675" y="703008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114935</xdr:rowOff>
    </xdr:from>
    <xdr:to>
      <xdr:col>73</xdr:col>
      <xdr:colOff>44450</xdr:colOff>
      <xdr:row>41</xdr:row>
      <xdr:rowOff>45085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011400" y="69729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29845</xdr:rowOff>
    </xdr:from>
    <xdr:ext cx="759460" cy="25654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684375" y="70592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30480</xdr:rowOff>
    </xdr:from>
    <xdr:to>
      <xdr:col>68</xdr:col>
      <xdr:colOff>180340</xdr:colOff>
      <xdr:row>41</xdr:row>
      <xdr:rowOff>132080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135100" y="7059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41</xdr:row>
      <xdr:rowOff>116840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80109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20320</xdr:rowOff>
    </xdr:from>
    <xdr:to>
      <xdr:col>64</xdr:col>
      <xdr:colOff>152400</xdr:colOff>
      <xdr:row>41</xdr:row>
      <xdr:rowOff>121920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2588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106680</xdr:rowOff>
    </xdr:from>
    <xdr:ext cx="75946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934950" y="7136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7005"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552170"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092680"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180340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7928590" y="2286000"/>
          <a:ext cx="57124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将来負担比率については、過去の大型プロジェクトによる市債発行等により類似団体平均と比較して</a:t>
          </a:r>
          <a:r>
            <a:rPr kumimoji="1" lang="en-US" altLang="ja-JP" sz="1300" b="0" i="0" baseline="0">
              <a:solidFill>
                <a:schemeClr val="dk1"/>
              </a:solidFill>
              <a:effectLst/>
              <a:latin typeface="ＭＳ Ｐゴシック"/>
              <a:ea typeface="ＭＳ Ｐゴシック"/>
              <a:cs typeface="+mn-cs"/>
            </a:rPr>
            <a:t>6.4</a:t>
          </a:r>
          <a:r>
            <a:rPr kumimoji="1" lang="ja-JP" altLang="ja-JP" sz="1300" b="0" i="0" baseline="0">
              <a:solidFill>
                <a:schemeClr val="dk1"/>
              </a:solidFill>
              <a:effectLst/>
              <a:latin typeface="ＭＳ Ｐゴシック"/>
              <a:ea typeface="ＭＳ Ｐゴシック"/>
              <a:cs typeface="+mn-cs"/>
            </a:rPr>
            <a:t>ポイント上回っており、類似団体内順位では中位に位置している。しかしながら、宮崎市中期財政計画（期間：平成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年度）に基づき、市全体として地方債の償還と起債の抑制を図り、市債残高の圧縮に努めたことにより、昨年度と比較して</a:t>
          </a:r>
          <a:r>
            <a:rPr kumimoji="1" lang="en-US" altLang="ja-JP" sz="1300" b="0" i="0" baseline="0">
              <a:solidFill>
                <a:schemeClr val="dk1"/>
              </a:solidFill>
              <a:effectLst/>
              <a:latin typeface="ＭＳ Ｐゴシック"/>
              <a:ea typeface="ＭＳ Ｐゴシック"/>
              <a:cs typeface="+mn-cs"/>
            </a:rPr>
            <a:t>7.6</a:t>
          </a:r>
          <a:r>
            <a:rPr kumimoji="1" lang="ja-JP" altLang="ja-JP" sz="1300" b="0" i="0" baseline="0">
              <a:solidFill>
                <a:schemeClr val="dk1"/>
              </a:solidFill>
              <a:effectLst/>
              <a:latin typeface="ＭＳ Ｐゴシック"/>
              <a:ea typeface="ＭＳ Ｐゴシック"/>
              <a:cs typeface="+mn-cs"/>
            </a:rPr>
            <a:t>ポイント改善しており、類似団体平均との差も縮小してきている。今後も、プライマリーバランスの黒字化の堅持等により、一層の財政の健全化を図る。</a:t>
          </a:r>
          <a:endParaRPr lang="ja-JP" altLang="ja-JP" sz="1300">
            <a:effectLst/>
            <a:latin typeface="ＭＳ Ｐゴシック"/>
            <a:ea typeface="ＭＳ Ｐゴシック"/>
          </a:endParaRPr>
        </a:p>
      </xdr:txBody>
    </xdr:sp>
    <xdr:clientData/>
  </xdr:twoCellAnchor>
  <xdr:oneCellAnchor>
    <xdr:from>
      <xdr:col>61</xdr:col>
      <xdr:colOff>6350</xdr:colOff>
      <xdr:row>10</xdr:row>
      <xdr:rowOff>63500</xdr:rowOff>
    </xdr:from>
    <xdr:ext cx="295910" cy="22288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595225" y="17780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5946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884025" y="423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633325" y="397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59460" cy="25654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884025" y="38373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633325" y="357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59460" cy="25654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884025" y="3435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633325" y="317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5946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884025" y="3032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633325" y="277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5946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884025" y="26308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633325" y="237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5946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1884025" y="22282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48260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760825" y="2370455"/>
          <a:ext cx="0" cy="1449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20320</xdr:rowOff>
    </xdr:from>
    <xdr:ext cx="759460" cy="256540"/>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6849725" y="37922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48260</xdr:rowOff>
    </xdr:from>
    <xdr:to>
      <xdr:col>81</xdr:col>
      <xdr:colOff>133350</xdr:colOff>
      <xdr:row>22</xdr:row>
      <xdr:rowOff>48260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675100" y="38201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59460" cy="2584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6849725" y="21139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675100" y="23704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123190</xdr:rowOff>
    </xdr:from>
    <xdr:to>
      <xdr:col>81</xdr:col>
      <xdr:colOff>44450</xdr:colOff>
      <xdr:row>16</xdr:row>
      <xdr:rowOff>12700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935325" y="2694940"/>
          <a:ext cx="8255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37465</xdr:rowOff>
    </xdr:from>
    <xdr:ext cx="75946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6849725" y="243776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180340</xdr:colOff>
      <xdr:row>15</xdr:row>
      <xdr:rowOff>20955</xdr:rowOff>
    </xdr:from>
    <xdr:to>
      <xdr:col>81</xdr:col>
      <xdr:colOff>95250</xdr:colOff>
      <xdr:row>15</xdr:row>
      <xdr:rowOff>122555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690340" y="2592705"/>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180340</xdr:colOff>
      <xdr:row>16</xdr:row>
      <xdr:rowOff>12700</xdr:rowOff>
    </xdr:from>
    <xdr:to>
      <xdr:col>77</xdr:col>
      <xdr:colOff>44450</xdr:colOff>
      <xdr:row>16</xdr:row>
      <xdr:rowOff>43180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039340" y="2755900"/>
          <a:ext cx="89598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864840" y="2593340"/>
          <a:ext cx="1212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4060" cy="25654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560675" y="23622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43180</xdr:rowOff>
    </xdr:from>
    <xdr:to>
      <xdr:col>72</xdr:col>
      <xdr:colOff>180340</xdr:colOff>
      <xdr:row>16</xdr:row>
      <xdr:rowOff>76835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185900" y="2786380"/>
          <a:ext cx="85344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50800</xdr:rowOff>
    </xdr:from>
    <xdr:to>
      <xdr:col>73</xdr:col>
      <xdr:colOff>44450</xdr:colOff>
      <xdr:row>15</xdr:row>
      <xdr:rowOff>152400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011400" y="26225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162560</xdr:rowOff>
    </xdr:from>
    <xdr:ext cx="75946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684375" y="2391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76835</xdr:rowOff>
    </xdr:from>
    <xdr:to>
      <xdr:col>68</xdr:col>
      <xdr:colOff>152400</xdr:colOff>
      <xdr:row>16</xdr:row>
      <xdr:rowOff>102235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309600" y="2820035"/>
          <a:ext cx="876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60960</xdr:rowOff>
    </xdr:from>
    <xdr:to>
      <xdr:col>68</xdr:col>
      <xdr:colOff>180340</xdr:colOff>
      <xdr:row>15</xdr:row>
      <xdr:rowOff>162560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135100" y="2632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14</xdr:row>
      <xdr:rowOff>1270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801090" y="240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81280</xdr:rowOff>
    </xdr:from>
    <xdr:to>
      <xdr:col>64</xdr:col>
      <xdr:colOff>152400</xdr:colOff>
      <xdr:row>16</xdr:row>
      <xdr:rowOff>11430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2588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5946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934950" y="2421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5481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226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180340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83296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97317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5946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096875"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180340</xdr:colOff>
      <xdr:row>15</xdr:row>
      <xdr:rowOff>72390</xdr:rowOff>
    </xdr:from>
    <xdr:to>
      <xdr:col>81</xdr:col>
      <xdr:colOff>95250</xdr:colOff>
      <xdr:row>16</xdr:row>
      <xdr:rowOff>2540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690340" y="264414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44450</xdr:rowOff>
    </xdr:from>
    <xdr:ext cx="759460" cy="259080"/>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6849725" y="2616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180340</xdr:colOff>
      <xdr:row>15</xdr:row>
      <xdr:rowOff>133350</xdr:rowOff>
    </xdr:from>
    <xdr:to>
      <xdr:col>77</xdr:col>
      <xdr:colOff>95250</xdr:colOff>
      <xdr:row>16</xdr:row>
      <xdr:rowOff>63500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864840" y="2705100"/>
          <a:ext cx="1212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48260</xdr:rowOff>
    </xdr:from>
    <xdr:ext cx="73406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560675" y="27914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163830</xdr:rowOff>
    </xdr:from>
    <xdr:to>
      <xdr:col>73</xdr:col>
      <xdr:colOff>44450</xdr:colOff>
      <xdr:row>16</xdr:row>
      <xdr:rowOff>93980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011400" y="27355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78740</xdr:rowOff>
    </xdr:from>
    <xdr:ext cx="75946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684375" y="2821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26035</xdr:rowOff>
    </xdr:from>
    <xdr:to>
      <xdr:col>68</xdr:col>
      <xdr:colOff>180340</xdr:colOff>
      <xdr:row>16</xdr:row>
      <xdr:rowOff>127635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135100" y="2769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180340</xdr:colOff>
      <xdr:row>16</xdr:row>
      <xdr:rowOff>112395</xdr:rowOff>
    </xdr:from>
    <xdr:ext cx="762000" cy="25654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801090" y="2855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52070</xdr:rowOff>
    </xdr:from>
    <xdr:to>
      <xdr:col>64</xdr:col>
      <xdr:colOff>152400</xdr:colOff>
      <xdr:row>16</xdr:row>
      <xdr:rowOff>153035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2588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137795</xdr:rowOff>
    </xdr:from>
    <xdr:ext cx="75946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2934950" y="28809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170815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8742025" y="241300"/>
          <a:ext cx="37249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81</xdr:col>
      <xdr:colOff>117475</xdr:colOff>
      <xdr:row>1</xdr:row>
      <xdr:rowOff>19050</xdr:rowOff>
    </xdr:from>
    <xdr:to>
      <xdr:col>94</xdr:col>
      <xdr:colOff>170815</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959455" y="190500"/>
          <a:ext cx="259588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170815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956425" y="1549400"/>
          <a:ext cx="12331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170815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016115" y="2413000"/>
          <a:ext cx="3352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85165" y="3492500"/>
          <a:ext cx="88957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85165" y="3746500"/>
          <a:ext cx="60458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85165"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85165"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170815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48665" y="4699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170815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255895" y="4762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170815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255895" y="4953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170815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48665" y="5270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170815</xdr:colOff>
      <xdr:row>30</xdr:row>
      <xdr:rowOff>127000</xdr:rowOff>
    </xdr:from>
    <xdr:to>
      <xdr:col>47</xdr:col>
      <xdr:colOff>170815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647055" y="5270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3.2</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a:t>
          </a:r>
          <a:r>
            <a:rPr kumimoji="1" lang="en-US" altLang="ja-JP" sz="1300" b="0" i="0" baseline="0">
              <a:solidFill>
                <a:schemeClr val="dk1"/>
              </a:solidFill>
              <a:effectLst/>
              <a:latin typeface="ＭＳ Ｐゴシック"/>
              <a:ea typeface="ＭＳ Ｐゴシック"/>
              <a:cs typeface="+mn-cs"/>
            </a:rPr>
            <a:t>3</a:t>
          </a:r>
          <a:r>
            <a:rPr kumimoji="1" lang="ja-JP" altLang="ja-JP" sz="1300" b="0" i="0" baseline="0">
              <a:solidFill>
                <a:schemeClr val="dk1"/>
              </a:solidFill>
              <a:effectLst/>
              <a:latin typeface="ＭＳ Ｐゴシック"/>
              <a:ea typeface="ＭＳ Ｐゴシック"/>
              <a:cs typeface="+mn-cs"/>
            </a:rPr>
            <a:t>月に策定した「第八次宮崎市定員適正化計画」に基づき、合併によるスケールメリットを生かしながら、職員の定員管理に努めていく。</a:t>
          </a:r>
          <a:endParaRPr lang="ja-JP" altLang="ja-JP" sz="1300">
            <a:effectLst/>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170815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48665" y="7556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49555"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170815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48665" y="7175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49555"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170815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48665" y="6794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49555"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170815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48665" y="6413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49555"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170815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48665" y="6032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49555"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170815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48665" y="5651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49555"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170815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48665" y="5270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49555"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170815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48665" y="5270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719320" y="56667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99060</xdr:rowOff>
    </xdr:from>
    <xdr:ext cx="762000" cy="25654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808220" y="6957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634865" y="69850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95250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808220" y="541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634865" y="566674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35</xdr:row>
      <xdr:rowOff>24130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886835" y="6024880"/>
          <a:ext cx="83248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80822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170815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669155" y="62484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170815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32125" y="5979160"/>
          <a:ext cx="85471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852545" y="62560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170180</xdr:rowOff>
    </xdr:from>
    <xdr:ext cx="73406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526790" y="63423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149860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160905" y="5979160"/>
          <a:ext cx="8712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981325"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6350</xdr:rowOff>
    </xdr:from>
    <xdr:ext cx="760095" cy="25654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660015" y="63500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54610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294130" y="6055360"/>
          <a:ext cx="8667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14550" y="62712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5946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788795" y="6357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170815</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43330" y="62407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62000" cy="25654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22020" y="6327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5078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170815</xdr:colOff>
      <xdr:row>44</xdr:row>
      <xdr:rowOff>10160</xdr:rowOff>
    </xdr:from>
    <xdr:ext cx="76009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6912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2067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170815</xdr:colOff>
      <xdr:row>44</xdr:row>
      <xdr:rowOff>10160</xdr:rowOff>
    </xdr:from>
    <xdr:ext cx="760095"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310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946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8267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170815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669155" y="6004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20320</xdr:rowOff>
    </xdr:from>
    <xdr:ext cx="762000" cy="25654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808220" y="584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852545" y="59740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85090</xdr:rowOff>
    </xdr:from>
    <xdr:ext cx="73406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526790" y="57429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981325"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39370</xdr:rowOff>
    </xdr:from>
    <xdr:ext cx="76009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660015" y="5697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14550" y="60045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115570</xdr:rowOff>
    </xdr:from>
    <xdr:ext cx="75946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788795" y="5773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3810</xdr:rowOff>
    </xdr:from>
    <xdr:to>
      <xdr:col>6</xdr:col>
      <xdr:colOff>170815</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43330" y="6004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115570</xdr:rowOff>
    </xdr:from>
    <xdr:ext cx="76200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2202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170815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9924395" y="1333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170815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9924395" y="1524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170815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990695" y="1841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170815</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113885" y="2159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1.4</a:t>
          </a:r>
          <a:r>
            <a:rPr kumimoji="1" lang="ja-JP" altLang="ja-JP" sz="1300" b="0" i="0" baseline="0">
              <a:solidFill>
                <a:schemeClr val="dk1"/>
              </a:solidFill>
              <a:effectLst/>
              <a:latin typeface="ＭＳ Ｐゴシック"/>
              <a:ea typeface="ＭＳ Ｐゴシック"/>
              <a:cs typeface="+mn-cs"/>
            </a:rPr>
            <a:t>ポイント上回っており、順位も</a:t>
          </a:r>
          <a:r>
            <a:rPr kumimoji="1" lang="ja-JP" altLang="en-US" sz="1300" b="0" i="0" baseline="0">
              <a:solidFill>
                <a:schemeClr val="dk1"/>
              </a:solidFill>
              <a:effectLst/>
              <a:latin typeface="ＭＳ Ｐゴシック"/>
              <a:ea typeface="ＭＳ Ｐゴシック"/>
              <a:cs typeface="+mn-cs"/>
            </a:rPr>
            <a:t>下</a:t>
          </a:r>
          <a:r>
            <a:rPr kumimoji="1" lang="ja-JP" altLang="ja-JP" sz="1300" b="0" i="0" baseline="0">
              <a:solidFill>
                <a:schemeClr val="dk1"/>
              </a:solidFill>
              <a:effectLst/>
              <a:latin typeface="ＭＳ Ｐゴシック"/>
              <a:ea typeface="ＭＳ Ｐゴシック"/>
              <a:cs typeface="+mn-cs"/>
            </a:rPr>
            <a:t>位に位置しており、平成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年度からは</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ポイント悪化している。要因としては、エコクリーンプラザみやざきの運営委託事業費の増、</a:t>
          </a:r>
          <a:r>
            <a:rPr kumimoji="1" lang="ja-JP" altLang="en-US" sz="1300" b="0" i="0" baseline="0">
              <a:solidFill>
                <a:schemeClr val="dk1"/>
              </a:solidFill>
              <a:effectLst/>
              <a:latin typeface="ＭＳ Ｐゴシック"/>
              <a:ea typeface="ＭＳ Ｐゴシック"/>
              <a:cs typeface="+mn-cs"/>
            </a:rPr>
            <a:t>固定資産評価替え事業</a:t>
          </a:r>
          <a:r>
            <a:rPr kumimoji="1" lang="ja-JP" altLang="ja-JP" sz="1300" b="0" i="0" baseline="0">
              <a:solidFill>
                <a:schemeClr val="dk1"/>
              </a:solidFill>
              <a:effectLst/>
              <a:latin typeface="ＭＳ Ｐゴシック"/>
              <a:ea typeface="ＭＳ Ｐゴシック"/>
              <a:cs typeface="+mn-cs"/>
            </a:rPr>
            <a:t>の増などが挙げられる。今後も市全体の歳出の徹底した見直しと積極的な事務事業の改革・改善に努めていく。</a:t>
          </a:r>
          <a:endParaRPr lang="ja-JP" altLang="ja-JP" sz="1300">
            <a:effectLst/>
            <a:latin typeface="ＭＳ Ｐゴシック"/>
            <a:ea typeface="ＭＳ Ｐゴシック"/>
          </a:endParaRPr>
        </a:p>
      </xdr:txBody>
    </xdr:sp>
    <xdr:clientData/>
  </xdr:twoCellAnchor>
  <xdr:oneCellAnchor>
    <xdr:from>
      <xdr:col>62</xdr:col>
      <xdr:colOff>6350</xdr:colOff>
      <xdr:row>9</xdr:row>
      <xdr:rowOff>107950</xdr:rowOff>
    </xdr:from>
    <xdr:ext cx="29591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13231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6757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170410" y="3801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675745"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170410" y="3474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675745" y="3332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170410" y="3147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675745"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170410" y="2821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675745"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170410" y="2494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654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675745" y="2352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170410" y="2167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675745"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654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675745" y="169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102235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145510" y="235331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21</xdr:row>
      <xdr:rowOff>74930</xdr:rowOff>
    </xdr:from>
    <xdr:ext cx="760095" cy="25654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208375" y="36753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102235</xdr:rowOff>
    </xdr:from>
    <xdr:to>
      <xdr:col>82</xdr:col>
      <xdr:colOff>170815</xdr:colOff>
      <xdr:row>21</xdr:row>
      <xdr:rowOff>102235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056610" y="370268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12</xdr:row>
      <xdr:rowOff>39370</xdr:rowOff>
    </xdr:from>
    <xdr:ext cx="760095"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208375" y="2096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170815</xdr:colOff>
      <xdr:row>13</xdr:row>
      <xdr:rowOff>124460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056610" y="23533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154940</xdr:rowOff>
    </xdr:from>
    <xdr:to>
      <xdr:col>82</xdr:col>
      <xdr:colOff>107950</xdr:colOff>
      <xdr:row>17</xdr:row>
      <xdr:rowOff>102235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325090" y="2898140"/>
          <a:ext cx="8204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15</xdr:row>
      <xdr:rowOff>86995</xdr:rowOff>
    </xdr:from>
    <xdr:ext cx="760095" cy="25654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208375" y="265874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70485</xdr:rowOff>
    </xdr:from>
    <xdr:to>
      <xdr:col>82</xdr:col>
      <xdr:colOff>158750</xdr:colOff>
      <xdr:row>17</xdr:row>
      <xdr:rowOff>635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09471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170815</xdr:colOff>
      <xdr:row>16</xdr:row>
      <xdr:rowOff>88900</xdr:rowOff>
    </xdr:from>
    <xdr:to>
      <xdr:col>78</xdr:col>
      <xdr:colOff>69850</xdr:colOff>
      <xdr:row>16</xdr:row>
      <xdr:rowOff>154940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448155" y="2832100"/>
          <a:ext cx="87693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27429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5965"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952980" y="2550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88900</xdr:rowOff>
    </xdr:from>
    <xdr:to>
      <xdr:col>73</xdr:col>
      <xdr:colOff>170815</xdr:colOff>
      <xdr:row>16</xdr:row>
      <xdr:rowOff>132715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587095" y="2832100"/>
          <a:ext cx="8610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16510</xdr:rowOff>
    </xdr:from>
    <xdr:to>
      <xdr:col>74</xdr:col>
      <xdr:colOff>31750</xdr:colOff>
      <xdr:row>16</xdr:row>
      <xdr:rowOff>118110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407515" y="275971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128270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08176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45085</xdr:rowOff>
    </xdr:from>
    <xdr:to>
      <xdr:col>69</xdr:col>
      <xdr:colOff>92075</xdr:colOff>
      <xdr:row>16</xdr:row>
      <xdr:rowOff>132715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2715875" y="2788285"/>
          <a:ext cx="87122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166370</xdr:rowOff>
    </xdr:from>
    <xdr:to>
      <xdr:col>69</xdr:col>
      <xdr:colOff>142875</xdr:colOff>
      <xdr:row>16</xdr:row>
      <xdr:rowOff>95885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536295"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106045</xdr:rowOff>
    </xdr:from>
    <xdr:ext cx="76009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214985" y="25063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122555</xdr:rowOff>
    </xdr:from>
    <xdr:to>
      <xdr:col>65</xdr:col>
      <xdr:colOff>53975</xdr:colOff>
      <xdr:row>16</xdr:row>
      <xdr:rowOff>52705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669520" y="26943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63500</xdr:rowOff>
    </xdr:from>
    <xdr:ext cx="759460" cy="25654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343765" y="24638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9340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113635"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3756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170815</xdr:colOff>
      <xdr:row>24</xdr:row>
      <xdr:rowOff>10160</xdr:rowOff>
    </xdr:from>
    <xdr:ext cx="7600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49235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52070</xdr:rowOff>
    </xdr:from>
    <xdr:to>
      <xdr:col>82</xdr:col>
      <xdr:colOff>158750</xdr:colOff>
      <xdr:row>17</xdr:row>
      <xdr:rowOff>153035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09471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170815</xdr:colOff>
      <xdr:row>17</xdr:row>
      <xdr:rowOff>23495</xdr:rowOff>
    </xdr:from>
    <xdr:ext cx="760095"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208375" y="29381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103505</xdr:rowOff>
    </xdr:from>
    <xdr:to>
      <xdr:col>78</xdr:col>
      <xdr:colOff>120650</xdr:colOff>
      <xdr:row>17</xdr:row>
      <xdr:rowOff>33655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27429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18415</xdr:rowOff>
    </xdr:from>
    <xdr:ext cx="735965" cy="25654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952980" y="293306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407515" y="27813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08176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536295"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168275</xdr:rowOff>
    </xdr:from>
    <xdr:ext cx="760095" cy="25654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214985" y="291147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166370</xdr:rowOff>
    </xdr:from>
    <xdr:to>
      <xdr:col>65</xdr:col>
      <xdr:colOff>53975</xdr:colOff>
      <xdr:row>16</xdr:row>
      <xdr:rowOff>95885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669520" y="2738120"/>
          <a:ext cx="971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80645</xdr:rowOff>
    </xdr:from>
    <xdr:ext cx="75946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343765" y="2823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170815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48665" y="8128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170815</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255895" y="8191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170815</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255895" y="8382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170815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48665" y="8699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170815</xdr:colOff>
      <xdr:row>50</xdr:row>
      <xdr:rowOff>127000</xdr:rowOff>
    </xdr:from>
    <xdr:to>
      <xdr:col>47</xdr:col>
      <xdr:colOff>170815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647055" y="8699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2.6</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ポイント上回っており、順位も下位に位置している。要因としては、子ども子育て関係費</a:t>
          </a:r>
          <a:r>
            <a:rPr kumimoji="1" lang="ja-JP" altLang="en-US" sz="1300" b="0" i="0" baseline="0">
              <a:solidFill>
                <a:schemeClr val="dk1"/>
              </a:solidFill>
              <a:effectLst/>
              <a:latin typeface="ＭＳ Ｐゴシック"/>
              <a:ea typeface="ＭＳ Ｐゴシック"/>
              <a:cs typeface="+mn-cs"/>
            </a:rPr>
            <a:t>、障がい福祉関係費</a:t>
          </a:r>
          <a:r>
            <a:rPr kumimoji="1" lang="ja-JP" altLang="ja-JP" sz="1300" b="0" i="0" baseline="0">
              <a:solidFill>
                <a:schemeClr val="dk1"/>
              </a:solidFill>
              <a:effectLst/>
              <a:latin typeface="ＭＳ Ｐゴシック"/>
              <a:ea typeface="ＭＳ Ｐゴシック"/>
              <a:cs typeface="+mn-cs"/>
            </a:rPr>
            <a:t>の増による児童福祉費</a:t>
          </a:r>
          <a:r>
            <a:rPr kumimoji="1" lang="ja-JP" altLang="en-US" sz="1300" b="0" i="0" baseline="0">
              <a:solidFill>
                <a:schemeClr val="dk1"/>
              </a:solidFill>
              <a:effectLst/>
              <a:latin typeface="ＭＳ Ｐゴシック"/>
              <a:ea typeface="ＭＳ Ｐゴシック"/>
              <a:cs typeface="+mn-cs"/>
            </a:rPr>
            <a:t>、社会福祉費</a:t>
          </a:r>
          <a:r>
            <a:rPr kumimoji="1" lang="ja-JP" altLang="ja-JP" sz="1300" b="0" i="0" baseline="0">
              <a:solidFill>
                <a:schemeClr val="dk1"/>
              </a:solidFill>
              <a:effectLst/>
              <a:latin typeface="ＭＳ Ｐゴシック"/>
              <a:ea typeface="ＭＳ Ｐゴシック"/>
              <a:cs typeface="+mn-cs"/>
            </a:rPr>
            <a:t>の増などが挙げられる。</a:t>
          </a:r>
          <a:endParaRPr lang="ja-JP" altLang="ja-JP" sz="1300">
            <a:effectLst/>
            <a:latin typeface="ＭＳ Ｐゴシック"/>
            <a:ea typeface="ＭＳ Ｐゴシック"/>
          </a:endParaRPr>
        </a:p>
      </xdr:txBody>
    </xdr:sp>
    <xdr:clientData/>
  </xdr:twoCellAnchor>
  <xdr:oneCellAnchor>
    <xdr:from>
      <xdr:col>3</xdr:col>
      <xdr:colOff>123825</xdr:colOff>
      <xdr:row>49</xdr:row>
      <xdr:rowOff>107950</xdr:rowOff>
    </xdr:from>
    <xdr:ext cx="29845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170815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48665" y="10985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49555"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170815</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48665" y="1065911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49555"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170815</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48665" y="1033208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49555"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170815</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48665" y="1000569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49555"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170815</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48665" y="967930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49555"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170815</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48665" y="9352915"/>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49555"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170815</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48665" y="902589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49555"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170815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48665" y="8699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49555"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170815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48665" y="8699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121285</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719320" y="903668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654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808220" y="1050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634865" y="105283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36195</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80822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121285</xdr:rowOff>
    </xdr:from>
    <xdr:to>
      <xdr:col>24</xdr:col>
      <xdr:colOff>114300</xdr:colOff>
      <xdr:row>52</xdr:row>
      <xdr:rowOff>121285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634865" y="903668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57</xdr:row>
      <xdr:rowOff>167640</xdr:rowOff>
    </xdr:from>
    <xdr:to>
      <xdr:col>24</xdr:col>
      <xdr:colOff>25400</xdr:colOff>
      <xdr:row>58</xdr:row>
      <xdr:rowOff>105410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886835" y="9940290"/>
          <a:ext cx="83248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80822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170815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669155" y="9715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156845</xdr:rowOff>
    </xdr:from>
    <xdr:to>
      <xdr:col>19</xdr:col>
      <xdr:colOff>170815</xdr:colOff>
      <xdr:row>57</xdr:row>
      <xdr:rowOff>167640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32125" y="9929495"/>
          <a:ext cx="85471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48895</xdr:rowOff>
    </xdr:from>
    <xdr:to>
      <xdr:col>20</xdr:col>
      <xdr:colOff>38100</xdr:colOff>
      <xdr:row>56</xdr:row>
      <xdr:rowOff>150495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852545" y="965009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160655</xdr:rowOff>
    </xdr:from>
    <xdr:ext cx="73406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526790" y="941895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124460</xdr:rowOff>
    </xdr:from>
    <xdr:to>
      <xdr:col>15</xdr:col>
      <xdr:colOff>98425</xdr:colOff>
      <xdr:row>57</xdr:row>
      <xdr:rowOff>156845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160905" y="9897110"/>
          <a:ext cx="8712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48895</xdr:rowOff>
    </xdr:from>
    <xdr:to>
      <xdr:col>15</xdr:col>
      <xdr:colOff>149225</xdr:colOff>
      <xdr:row>56</xdr:row>
      <xdr:rowOff>150495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981325"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160655</xdr:rowOff>
    </xdr:from>
    <xdr:ext cx="76009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660015" y="94189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15240</xdr:rowOff>
    </xdr:from>
    <xdr:to>
      <xdr:col>11</xdr:col>
      <xdr:colOff>9525</xdr:colOff>
      <xdr:row>57</xdr:row>
      <xdr:rowOff>124460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294130" y="9787890"/>
          <a:ext cx="8667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107315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14550" y="960755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117475</xdr:rowOff>
    </xdr:from>
    <xdr:ext cx="75946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788795" y="93757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170815</xdr:colOff>
      <xdr:row>56</xdr:row>
      <xdr:rowOff>41910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43330" y="95415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52070</xdr:rowOff>
    </xdr:from>
    <xdr:ext cx="762000" cy="25654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22020" y="9310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5078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170815</xdr:colOff>
      <xdr:row>64</xdr:row>
      <xdr:rowOff>10160</xdr:rowOff>
    </xdr:from>
    <xdr:ext cx="760095"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912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2067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170815</xdr:colOff>
      <xdr:row>64</xdr:row>
      <xdr:rowOff>10160</xdr:rowOff>
    </xdr:from>
    <xdr:ext cx="76009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310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946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08267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170815</xdr:colOff>
      <xdr:row>58</xdr:row>
      <xdr:rowOff>54610</xdr:rowOff>
    </xdr:from>
    <xdr:to>
      <xdr:col>24</xdr:col>
      <xdr:colOff>76200</xdr:colOff>
      <xdr:row>58</xdr:row>
      <xdr:rowOff>156210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669155" y="99987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26670</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808220" y="997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116840</xdr:rowOff>
    </xdr:from>
    <xdr:to>
      <xdr:col>20</xdr:col>
      <xdr:colOff>38100</xdr:colOff>
      <xdr:row>58</xdr:row>
      <xdr:rowOff>46990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852545" y="98894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31750</xdr:rowOff>
    </xdr:from>
    <xdr:ext cx="7340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526790" y="99758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106045</xdr:rowOff>
    </xdr:from>
    <xdr:to>
      <xdr:col>15</xdr:col>
      <xdr:colOff>149225</xdr:colOff>
      <xdr:row>58</xdr:row>
      <xdr:rowOff>36195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981325"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20955</xdr:rowOff>
    </xdr:from>
    <xdr:ext cx="760095" cy="25654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660015" y="99650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73660</xdr:rowOff>
    </xdr:from>
    <xdr:to>
      <xdr:col>11</xdr:col>
      <xdr:colOff>60325</xdr:colOff>
      <xdr:row>58</xdr:row>
      <xdr:rowOff>3810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14550" y="984631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160020</xdr:rowOff>
    </xdr:from>
    <xdr:ext cx="75946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88795" y="99326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135890</xdr:rowOff>
    </xdr:from>
    <xdr:to>
      <xdr:col>6</xdr:col>
      <xdr:colOff>170815</xdr:colOff>
      <xdr:row>57</xdr:row>
      <xdr:rowOff>66040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43330" y="97370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50800</xdr:rowOff>
    </xdr:from>
    <xdr:ext cx="762000"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2202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170815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9924395" y="8191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170815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9924395" y="8382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170815</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6990695" y="8699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170815</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113885" y="9017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ポイント下回っており、順位も上位に位置している。今後も繰出基準に沿った特別会計繰出金や維持補修費などの改革・改善に努め、歳出の抑制を図っていく。</a:t>
          </a:r>
          <a:endParaRPr lang="ja-JP" altLang="ja-JP" sz="1300">
            <a:effectLst/>
            <a:latin typeface="ＭＳ Ｐゴシック"/>
            <a:ea typeface="ＭＳ Ｐゴシック"/>
          </a:endParaRPr>
        </a:p>
      </xdr:txBody>
    </xdr:sp>
    <xdr:clientData/>
  </xdr:twoCellAnchor>
  <xdr:oneCellAnchor>
    <xdr:from>
      <xdr:col>62</xdr:col>
      <xdr:colOff>6350</xdr:colOff>
      <xdr:row>49</xdr:row>
      <xdr:rowOff>107950</xdr:rowOff>
    </xdr:from>
    <xdr:ext cx="29591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13231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654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757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7574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67574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654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67574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67574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67574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654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6757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14551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62</xdr:row>
      <xdr:rowOff>10160</xdr:rowOff>
    </xdr:from>
    <xdr:ext cx="760095"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208375" y="10640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38100</xdr:rowOff>
    </xdr:from>
    <xdr:to>
      <xdr:col>82</xdr:col>
      <xdr:colOff>170815</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056610" y="106680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51</xdr:row>
      <xdr:rowOff>105410</xdr:rowOff>
    </xdr:from>
    <xdr:ext cx="760095"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208375" y="8849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19050</xdr:rowOff>
    </xdr:from>
    <xdr:to>
      <xdr:col>82</xdr:col>
      <xdr:colOff>170815</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056610" y="91059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325090" y="9829800"/>
          <a:ext cx="8204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57</xdr:row>
      <xdr:rowOff>168910</xdr:rowOff>
    </xdr:from>
    <xdr:ext cx="760095" cy="25654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208375" y="9941560"/>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09471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170815</xdr:colOff>
      <xdr:row>56</xdr:row>
      <xdr:rowOff>165100</xdr:rowOff>
    </xdr:from>
    <xdr:to>
      <xdr:col>78</xdr:col>
      <xdr:colOff>69850</xdr:colOff>
      <xdr:row>57</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448155" y="9766300"/>
          <a:ext cx="87693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27429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124460</xdr:rowOff>
    </xdr:from>
    <xdr:ext cx="73596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952980" y="1006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165100</xdr:rowOff>
    </xdr:from>
    <xdr:to>
      <xdr:col>73</xdr:col>
      <xdr:colOff>170815</xdr:colOff>
      <xdr:row>57</xdr:row>
      <xdr:rowOff>19050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587095" y="9766300"/>
          <a:ext cx="8610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407515" y="99822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08176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101600</xdr:rowOff>
    </xdr:from>
    <xdr:to>
      <xdr:col>69</xdr:col>
      <xdr:colOff>92075</xdr:colOff>
      <xdr:row>57</xdr:row>
      <xdr:rowOff>19050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2715875" y="9702800"/>
          <a:ext cx="8712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536295"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73660</xdr:rowOff>
    </xdr:from>
    <xdr:ext cx="76009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214985" y="10017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669520" y="98806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22860</xdr:rowOff>
    </xdr:from>
    <xdr:ext cx="75946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343765" y="9966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9340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113635"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3756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170815</xdr:colOff>
      <xdr:row>64</xdr:row>
      <xdr:rowOff>10160</xdr:rowOff>
    </xdr:from>
    <xdr:ext cx="76009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9235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09471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170815</xdr:colOff>
      <xdr:row>56</xdr:row>
      <xdr:rowOff>73660</xdr:rowOff>
    </xdr:from>
    <xdr:ext cx="760095"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208375" y="967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27429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118110</xdr:rowOff>
    </xdr:from>
    <xdr:ext cx="73596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952980" y="9547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407515" y="97155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654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081760" y="948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536295"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80010</xdr:rowOff>
    </xdr:from>
    <xdr:ext cx="76009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214985" y="950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669520" y="96520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162560</xdr:rowOff>
    </xdr:from>
    <xdr:ext cx="75946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343765" y="9420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170815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9924395" y="4762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170815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9924395" y="4953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170815</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6990695" y="5270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170815</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113885" y="5588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3.1</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lang="ja-JP" altLang="ja-JP" sz="1300">
            <a:effectLst/>
            <a:latin typeface="ＭＳ Ｐゴシック"/>
            <a:ea typeface="ＭＳ Ｐゴシック"/>
          </a:endParaRPr>
        </a:p>
      </xdr:txBody>
    </xdr:sp>
    <xdr:clientData/>
  </xdr:twoCellAnchor>
  <xdr:oneCellAnchor>
    <xdr:from>
      <xdr:col>62</xdr:col>
      <xdr:colOff>6350</xdr:colOff>
      <xdr:row>29</xdr:row>
      <xdr:rowOff>107950</xdr:rowOff>
    </xdr:from>
    <xdr:ext cx="29591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13231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654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757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170410" y="717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09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67574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170410" y="679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09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67574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170410" y="641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654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67574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170410" y="603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09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67574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170410" y="565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09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67574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654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67574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145510" y="557530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40</xdr:row>
      <xdr:rowOff>38100</xdr:rowOff>
    </xdr:from>
    <xdr:ext cx="760095" cy="25908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208375" y="6896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66040</xdr:rowOff>
    </xdr:from>
    <xdr:to>
      <xdr:col>82</xdr:col>
      <xdr:colOff>170815</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056610" y="692404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31</xdr:row>
      <xdr:rowOff>3810</xdr:rowOff>
    </xdr:from>
    <xdr:ext cx="760095" cy="25908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208375" y="5318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88900</xdr:rowOff>
    </xdr:from>
    <xdr:to>
      <xdr:col>82</xdr:col>
      <xdr:colOff>170815</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056610" y="55753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31750</xdr:rowOff>
    </xdr:from>
    <xdr:to>
      <xdr:col>82</xdr:col>
      <xdr:colOff>107950</xdr:colOff>
      <xdr:row>33</xdr:row>
      <xdr:rowOff>39370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325090" y="56896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34</xdr:row>
      <xdr:rowOff>25400</xdr:rowOff>
    </xdr:from>
    <xdr:ext cx="760095" cy="25908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208375" y="58547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09471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170815</xdr:colOff>
      <xdr:row>33</xdr:row>
      <xdr:rowOff>8890</xdr:rowOff>
    </xdr:from>
    <xdr:to>
      <xdr:col>78</xdr:col>
      <xdr:colOff>69850</xdr:colOff>
      <xdr:row>33</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448155" y="5666740"/>
          <a:ext cx="8769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27429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132080</xdr:rowOff>
    </xdr:from>
    <xdr:ext cx="735965" cy="25654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952980" y="596138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8890</xdr:rowOff>
    </xdr:from>
    <xdr:to>
      <xdr:col>73</xdr:col>
      <xdr:colOff>170815</xdr:colOff>
      <xdr:row>33</xdr:row>
      <xdr:rowOff>39370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587095" y="5666740"/>
          <a:ext cx="8610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407515" y="58521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109220</xdr:rowOff>
    </xdr:from>
    <xdr:ext cx="762000" cy="25654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081760" y="59385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39370</xdr:rowOff>
    </xdr:from>
    <xdr:to>
      <xdr:col>69</xdr:col>
      <xdr:colOff>92075</xdr:colOff>
      <xdr:row>33</xdr:row>
      <xdr:rowOff>85090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2715875" y="5697220"/>
          <a:ext cx="871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536295"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214985" y="5953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669520" y="58445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101600</xdr:rowOff>
    </xdr:from>
    <xdr:ext cx="75946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343765" y="5930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9340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113635"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3756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170815</xdr:colOff>
      <xdr:row>44</xdr:row>
      <xdr:rowOff>10160</xdr:rowOff>
    </xdr:from>
    <xdr:ext cx="76009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49235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09471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170815</xdr:colOff>
      <xdr:row>32</xdr:row>
      <xdr:rowOff>68580</xdr:rowOff>
    </xdr:from>
    <xdr:ext cx="760095" cy="259080"/>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208375" y="5554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152400</xdr:rowOff>
    </xdr:from>
    <xdr:to>
      <xdr:col>78</xdr:col>
      <xdr:colOff>120650</xdr:colOff>
      <xdr:row>33</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27429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92710</xdr:rowOff>
    </xdr:from>
    <xdr:ext cx="735965"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952980" y="540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407515" y="56159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69850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081760" y="538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160020</xdr:rowOff>
    </xdr:from>
    <xdr:to>
      <xdr:col>69</xdr:col>
      <xdr:colOff>142875</xdr:colOff>
      <xdr:row>33</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536295"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100330</xdr:rowOff>
    </xdr:from>
    <xdr:ext cx="760095" cy="25654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214985" y="54152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669520" y="56921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146050</xdr:rowOff>
    </xdr:from>
    <xdr:ext cx="759460" cy="25654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343765" y="5461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170815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48665" y="11557000"/>
          <a:ext cx="45072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170815</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255895" y="116205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170815</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55895" y="11811000"/>
          <a:ext cx="1514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170815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48665" y="12128500"/>
          <a:ext cx="45072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170815</xdr:colOff>
      <xdr:row>70</xdr:row>
      <xdr:rowOff>127000</xdr:rowOff>
    </xdr:from>
    <xdr:to>
      <xdr:col>47</xdr:col>
      <xdr:colOff>170815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647055" y="12128500"/>
          <a:ext cx="37160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a:ea typeface="ＭＳ Ｐゴシック"/>
              <a:cs typeface="+mn-cs"/>
            </a:rPr>
            <a:t>類似団体平均を</a:t>
          </a:r>
          <a:r>
            <a:rPr kumimoji="1" lang="en-US" altLang="ja-JP" sz="1300" b="0" i="0" baseline="0">
              <a:solidFill>
                <a:schemeClr val="dk1"/>
              </a:solidFill>
              <a:effectLst/>
              <a:latin typeface="ＭＳ Ｐゴシック"/>
              <a:ea typeface="ＭＳ Ｐゴシック"/>
              <a:cs typeface="+mn-cs"/>
            </a:rPr>
            <a:t>4.0</a:t>
          </a:r>
          <a:r>
            <a:rPr kumimoji="1" lang="ja-JP" altLang="ja-JP" sz="1300" b="0" i="0" baseline="0">
              <a:solidFill>
                <a:schemeClr val="dk1"/>
              </a:solidFill>
              <a:effectLst/>
              <a:latin typeface="ＭＳ Ｐゴシック"/>
              <a:ea typeface="ＭＳ Ｐゴシック"/>
              <a:cs typeface="+mn-cs"/>
            </a:rPr>
            <a:t>ポイント上回っており、順位も下位に位置している。今後も過去の大型プロジェクト事業分の起債償還や合併特例債の償還が続くことから、宮崎市中期財政計画（期間：平成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年度）に基づき、市全体として地方債の償還と起債の抑制を図ることで、市債残高の圧縮に努める。</a:t>
          </a:r>
          <a:endParaRPr lang="ja-JP" altLang="ja-JP" sz="1300">
            <a:effectLst/>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170815</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48665" y="14414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49555"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170815</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48665" y="14033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49555"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170815</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48665" y="13652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49555"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170815</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48665" y="13271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49555"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170815</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48665" y="12890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49555"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170815</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48665" y="12509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49555"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170815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48665" y="12128500"/>
          <a:ext cx="45072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49555"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170815</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48665" y="12128500"/>
          <a:ext cx="45072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719320" y="126619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3810</xdr:rowOff>
    </xdr:from>
    <xdr:ext cx="762000" cy="259080"/>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80822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634865" y="139192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60960</xdr:rowOff>
    </xdr:from>
    <xdr:ext cx="762000" cy="259080"/>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80822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634865" y="126619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170815</xdr:colOff>
      <xdr:row>79</xdr:row>
      <xdr:rowOff>107950</xdr:rowOff>
    </xdr:from>
    <xdr:to>
      <xdr:col>24</xdr:col>
      <xdr:colOff>25400</xdr:colOff>
      <xdr:row>79</xdr:row>
      <xdr:rowOff>168910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886835" y="13652500"/>
          <a:ext cx="83248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111760</xdr:rowOff>
    </xdr:from>
    <xdr:ext cx="762000" cy="256540"/>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808220" y="13141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170815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669155" y="132969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168910</xdr:rowOff>
    </xdr:from>
    <xdr:to>
      <xdr:col>19</xdr:col>
      <xdr:colOff>170815</xdr:colOff>
      <xdr:row>80</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32125" y="13713460"/>
          <a:ext cx="85471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110490</xdr:rowOff>
    </xdr:from>
    <xdr:to>
      <xdr:col>20</xdr:col>
      <xdr:colOff>38100</xdr:colOff>
      <xdr:row>78</xdr:row>
      <xdr:rowOff>40640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852545" y="133121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50800</xdr:rowOff>
    </xdr:from>
    <xdr:ext cx="73406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526790" y="130810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58420</xdr:rowOff>
    </xdr:from>
    <xdr:to>
      <xdr:col>15</xdr:col>
      <xdr:colOff>98425</xdr:colOff>
      <xdr:row>81</xdr:row>
      <xdr:rowOff>8890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160905" y="13774420"/>
          <a:ext cx="8712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981325"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81280</xdr:rowOff>
    </xdr:from>
    <xdr:ext cx="76009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660015" y="13111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142240</xdr:rowOff>
    </xdr:from>
    <xdr:to>
      <xdr:col>11</xdr:col>
      <xdr:colOff>9525</xdr:colOff>
      <xdr:row>81</xdr:row>
      <xdr:rowOff>8890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294130" y="13858240"/>
          <a:ext cx="8667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14550" y="13373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111760</xdr:rowOff>
    </xdr:from>
    <xdr:ext cx="759460" cy="25654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88795" y="13141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148590</xdr:rowOff>
    </xdr:from>
    <xdr:to>
      <xdr:col>6</xdr:col>
      <xdr:colOff>170815</xdr:colOff>
      <xdr:row>78</xdr:row>
      <xdr:rowOff>78740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43330" y="133502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88900</xdr:rowOff>
    </xdr:from>
    <xdr:ext cx="762000" cy="25654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22020" y="13119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5078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170815</xdr:colOff>
      <xdr:row>84</xdr:row>
      <xdr:rowOff>10160</xdr:rowOff>
    </xdr:from>
    <xdr:ext cx="76009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912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2067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170815</xdr:colOff>
      <xdr:row>84</xdr:row>
      <xdr:rowOff>10160</xdr:rowOff>
    </xdr:from>
    <xdr:ext cx="76009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310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946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08267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170815</xdr:colOff>
      <xdr:row>79</xdr:row>
      <xdr:rowOff>57150</xdr:rowOff>
    </xdr:from>
    <xdr:to>
      <xdr:col>24</xdr:col>
      <xdr:colOff>76200</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669155" y="136017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29210</xdr:rowOff>
    </xdr:from>
    <xdr:ext cx="762000" cy="256540"/>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808220" y="1357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118110</xdr:rowOff>
    </xdr:from>
    <xdr:to>
      <xdr:col>20</xdr:col>
      <xdr:colOff>38100</xdr:colOff>
      <xdr:row>80</xdr:row>
      <xdr:rowOff>48260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852545" y="136626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33020</xdr:rowOff>
    </xdr:from>
    <xdr:ext cx="73406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526790" y="137490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981325"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93980</xdr:rowOff>
    </xdr:from>
    <xdr:ext cx="76009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660015" y="13809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129540</xdr:rowOff>
    </xdr:from>
    <xdr:to>
      <xdr:col>11</xdr:col>
      <xdr:colOff>60325</xdr:colOff>
      <xdr:row>81</xdr:row>
      <xdr:rowOff>59690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14550" y="138455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44450</xdr:rowOff>
    </xdr:from>
    <xdr:ext cx="759460"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88795" y="13931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91440</xdr:rowOff>
    </xdr:from>
    <xdr:to>
      <xdr:col>6</xdr:col>
      <xdr:colOff>170815</xdr:colOff>
      <xdr:row>81</xdr:row>
      <xdr:rowOff>21590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43330" y="138074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6350</xdr:rowOff>
    </xdr:from>
    <xdr:ext cx="762000" cy="25654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22020" y="13893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170815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9924395" y="1162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170815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9924395" y="1181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170815</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6990695" y="12128500"/>
          <a:ext cx="524002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170815</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113885" y="12446000"/>
          <a:ext cx="496189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　類似団体平均を</a:t>
          </a:r>
          <a:r>
            <a:rPr kumimoji="1" lang="en-US" altLang="ja-JP" sz="1300" b="0" i="0" baseline="0">
              <a:solidFill>
                <a:schemeClr val="dk1"/>
              </a:solidFill>
              <a:effectLst/>
              <a:latin typeface="ＭＳ Ｐゴシック"/>
              <a:ea typeface="ＭＳ Ｐゴシック"/>
              <a:cs typeface="+mn-cs"/>
            </a:rPr>
            <a:t>3.4</a:t>
          </a:r>
          <a:r>
            <a:rPr kumimoji="1" lang="ja-JP" altLang="ja-JP" sz="1300" b="0" i="0" baseline="0">
              <a:solidFill>
                <a:schemeClr val="dk1"/>
              </a:solidFill>
              <a:effectLst/>
              <a:latin typeface="ＭＳ Ｐゴシック"/>
              <a:ea typeface="ＭＳ Ｐゴシック"/>
              <a:cs typeface="+mn-cs"/>
            </a:rPr>
            <a:t>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endParaRPr lang="ja-JP" altLang="ja-JP" sz="1300">
            <a:effectLst/>
            <a:latin typeface="ＭＳ Ｐゴシック"/>
            <a:ea typeface="ＭＳ Ｐゴシック"/>
          </a:endParaRPr>
        </a:p>
      </xdr:txBody>
    </xdr:sp>
    <xdr:clientData/>
  </xdr:twoCellAnchor>
  <xdr:oneCellAnchor>
    <xdr:from>
      <xdr:col>62</xdr:col>
      <xdr:colOff>6350</xdr:colOff>
      <xdr:row>69</xdr:row>
      <xdr:rowOff>107950</xdr:rowOff>
    </xdr:from>
    <xdr:ext cx="295910" cy="22542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13231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654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6757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170410" y="13957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654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67574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170410" y="13500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654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67574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170410" y="13042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654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67574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170410" y="12585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654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67574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654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6757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21590</xdr:rowOff>
    </xdr:from>
    <xdr:to>
      <xdr:col>82</xdr:col>
      <xdr:colOff>107950</xdr:colOff>
      <xdr:row>80</xdr:row>
      <xdr:rowOff>49530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145510" y="127088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80</xdr:row>
      <xdr:rowOff>21590</xdr:rowOff>
    </xdr:from>
    <xdr:ext cx="760095" cy="259080"/>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208375" y="13737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170815</xdr:colOff>
      <xdr:row>80</xdr:row>
      <xdr:rowOff>49530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056610" y="1376553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72</xdr:row>
      <xdr:rowOff>107950</xdr:rowOff>
    </xdr:from>
    <xdr:ext cx="760095" cy="259080"/>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208375" y="124523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21590</xdr:rowOff>
    </xdr:from>
    <xdr:to>
      <xdr:col>82</xdr:col>
      <xdr:colOff>170815</xdr:colOff>
      <xdr:row>74</xdr:row>
      <xdr:rowOff>21590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056610" y="1270889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31115</xdr:rowOff>
    </xdr:from>
    <xdr:to>
      <xdr:col>82</xdr:col>
      <xdr:colOff>107950</xdr:colOff>
      <xdr:row>76</xdr:row>
      <xdr:rowOff>168275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325090" y="13061315"/>
          <a:ext cx="8204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170815</xdr:colOff>
      <xdr:row>77</xdr:row>
      <xdr:rowOff>73660</xdr:rowOff>
    </xdr:from>
    <xdr:ext cx="760095" cy="259080"/>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208375" y="132753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09471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170815</xdr:colOff>
      <xdr:row>75</xdr:row>
      <xdr:rowOff>106680</xdr:rowOff>
    </xdr:from>
    <xdr:to>
      <xdr:col>78</xdr:col>
      <xdr:colOff>69850</xdr:colOff>
      <xdr:row>76</xdr:row>
      <xdr:rowOff>31115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448155" y="12965430"/>
          <a:ext cx="87693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27429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151130</xdr:rowOff>
    </xdr:from>
    <xdr:ext cx="735965"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952980" y="13352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106680</xdr:rowOff>
    </xdr:from>
    <xdr:to>
      <xdr:col>73</xdr:col>
      <xdr:colOff>170815</xdr:colOff>
      <xdr:row>76</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587095" y="12965430"/>
          <a:ext cx="86106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407515" y="132480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132715</xdr:rowOff>
    </xdr:from>
    <xdr:ext cx="762000" cy="25654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081760" y="13334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97790</xdr:rowOff>
    </xdr:from>
    <xdr:to>
      <xdr:col>69</xdr:col>
      <xdr:colOff>92075</xdr:colOff>
      <xdr:row>76</xdr:row>
      <xdr:rowOff>12700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2715875" y="12956540"/>
          <a:ext cx="8712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14605</xdr:rowOff>
    </xdr:from>
    <xdr:to>
      <xdr:col>69</xdr:col>
      <xdr:colOff>142875</xdr:colOff>
      <xdr:row>77</xdr:row>
      <xdr:rowOff>116205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536295"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100965</xdr:rowOff>
    </xdr:from>
    <xdr:ext cx="760095" cy="25654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214985" y="1330261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90170</xdr:rowOff>
    </xdr:from>
    <xdr:to>
      <xdr:col>65</xdr:col>
      <xdr:colOff>53975</xdr:colOff>
      <xdr:row>77</xdr:row>
      <xdr:rowOff>20320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669520" y="1312037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xdr:rowOff>
    </xdr:from>
    <xdr:ext cx="75946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343765"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9340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113635"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3756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170815</xdr:colOff>
      <xdr:row>84</xdr:row>
      <xdr:rowOff>10160</xdr:rowOff>
    </xdr:from>
    <xdr:ext cx="76009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49235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09471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170815</xdr:colOff>
      <xdr:row>75</xdr:row>
      <xdr:rowOff>133985</xdr:rowOff>
    </xdr:from>
    <xdr:ext cx="760095" cy="256540"/>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208375" y="1299273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151765</xdr:rowOff>
    </xdr:from>
    <xdr:to>
      <xdr:col>78</xdr:col>
      <xdr:colOff>120650</xdr:colOff>
      <xdr:row>76</xdr:row>
      <xdr:rowOff>81915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27429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92075</xdr:rowOff>
    </xdr:from>
    <xdr:ext cx="73596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952980" y="12779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55880</xdr:rowOff>
    </xdr:from>
    <xdr:to>
      <xdr:col>74</xdr:col>
      <xdr:colOff>31750</xdr:colOff>
      <xdr:row>75</xdr:row>
      <xdr:rowOff>157480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407515" y="1291463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167640</xdr:rowOff>
    </xdr:from>
    <xdr:ext cx="762000" cy="25654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081760" y="12683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536295"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73660</xdr:rowOff>
    </xdr:from>
    <xdr:ext cx="760095"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214985" y="1276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46355</xdr:rowOff>
    </xdr:from>
    <xdr:to>
      <xdr:col>65</xdr:col>
      <xdr:colOff>53975</xdr:colOff>
      <xdr:row>75</xdr:row>
      <xdr:rowOff>147955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669520" y="129051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158115</xdr:rowOff>
    </xdr:from>
    <xdr:ext cx="759460" cy="256540"/>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343765" y="126739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697865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27125" y="0"/>
          <a:ext cx="29857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1075055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37285" y="12700"/>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1057275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49985" y="31750"/>
          <a:ext cx="292735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483870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31295"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161290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135" y="1257300"/>
          <a:ext cx="154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161290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135" y="1714500"/>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161290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135" y="2095500"/>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0680" y="1270000"/>
          <a:ext cx="41148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946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4295" y="3794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096135" y="34798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5946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4295" y="33375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096135" y="30226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5946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4295" y="2880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096135" y="25654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9460"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4295" y="2423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096135" y="21082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946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4295" y="1965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9460" cy="25654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4295" y="1508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156845</xdr:rowOff>
    </xdr:from>
    <xdr:to>
      <xdr:col>29</xdr:col>
      <xdr:colOff>127000</xdr:colOff>
      <xdr:row>20</xdr:row>
      <xdr:rowOff>17780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485765" y="2090420"/>
          <a:ext cx="0" cy="1403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161290</xdr:rowOff>
    </xdr:from>
    <xdr:ext cx="761365"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568950" y="3466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49,682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17780</xdr:rowOff>
    </xdr:from>
    <xdr:to>
      <xdr:col>30</xdr:col>
      <xdr:colOff>25400</xdr:colOff>
      <xdr:row>20</xdr:row>
      <xdr:rowOff>17780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396865" y="349440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71755</xdr:rowOff>
    </xdr:from>
    <xdr:ext cx="761365"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568950" y="1833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80,391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156845</xdr:rowOff>
    </xdr:from>
    <xdr:to>
      <xdr:col>30</xdr:col>
      <xdr:colOff>25400</xdr:colOff>
      <xdr:row>11</xdr:row>
      <xdr:rowOff>156845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396865" y="209042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127635</xdr:rowOff>
    </xdr:from>
    <xdr:to>
      <xdr:col>29</xdr:col>
      <xdr:colOff>127000</xdr:colOff>
      <xdr:row>19</xdr:row>
      <xdr:rowOff>151130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4855210" y="3432810"/>
          <a:ext cx="630555"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76835</xdr:rowOff>
    </xdr:from>
    <xdr:ext cx="761365" cy="25654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568950" y="269621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60325</xdr:rowOff>
    </xdr:from>
    <xdr:to>
      <xdr:col>29</xdr:col>
      <xdr:colOff>161290</xdr:colOff>
      <xdr:row>16</xdr:row>
      <xdr:rowOff>161925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434965" y="2851150"/>
          <a:ext cx="850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151130</xdr:rowOff>
    </xdr:from>
    <xdr:to>
      <xdr:col>26</xdr:col>
      <xdr:colOff>50800</xdr:colOff>
      <xdr:row>19</xdr:row>
      <xdr:rowOff>154940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179570" y="3456305"/>
          <a:ext cx="67564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107315</xdr:rowOff>
    </xdr:from>
    <xdr:to>
      <xdr:col>26</xdr:col>
      <xdr:colOff>101600</xdr:colOff>
      <xdr:row>17</xdr:row>
      <xdr:rowOff>37465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80441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47625</xdr:rowOff>
    </xdr:from>
    <xdr:ext cx="734060"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485640" y="26670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161290</xdr:colOff>
      <xdr:row>19</xdr:row>
      <xdr:rowOff>151765</xdr:rowOff>
    </xdr:from>
    <xdr:to>
      <xdr:col>22</xdr:col>
      <xdr:colOff>114300</xdr:colOff>
      <xdr:row>19</xdr:row>
      <xdr:rowOff>154940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3487420" y="3456940"/>
          <a:ext cx="69215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127000</xdr:rowOff>
    </xdr:from>
    <xdr:to>
      <xdr:col>22</xdr:col>
      <xdr:colOff>161290</xdr:colOff>
      <xdr:row>17</xdr:row>
      <xdr:rowOff>57150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128770" y="2917825"/>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67310</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810000" y="268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95885</xdr:rowOff>
    </xdr:from>
    <xdr:to>
      <xdr:col>18</xdr:col>
      <xdr:colOff>161290</xdr:colOff>
      <xdr:row>19</xdr:row>
      <xdr:rowOff>151765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822575" y="3401060"/>
          <a:ext cx="664845"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453130" y="2939415"/>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161290</xdr:colOff>
      <xdr:row>15</xdr:row>
      <xdr:rowOff>88900</xdr:rowOff>
    </xdr:from>
    <xdr:ext cx="762000" cy="25654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117850" y="27082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146050</xdr:rowOff>
    </xdr:from>
    <xdr:to>
      <xdr:col>15</xdr:col>
      <xdr:colOff>101600</xdr:colOff>
      <xdr:row>17</xdr:row>
      <xdr:rowOff>76200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771775" y="2936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86360</xdr:rowOff>
    </xdr:from>
    <xdr:ext cx="759460" cy="25654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453005" y="27057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31368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00748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76835</xdr:rowOff>
    </xdr:from>
    <xdr:to>
      <xdr:col>29</xdr:col>
      <xdr:colOff>161290</xdr:colOff>
      <xdr:row>20</xdr:row>
      <xdr:rowOff>6985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434965" y="3382010"/>
          <a:ext cx="850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156845</xdr:rowOff>
    </xdr:from>
    <xdr:ext cx="761365" cy="25654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568950" y="3290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100330</xdr:rowOff>
    </xdr:from>
    <xdr:to>
      <xdr:col>26</xdr:col>
      <xdr:colOff>101600</xdr:colOff>
      <xdr:row>20</xdr:row>
      <xdr:rowOff>30480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804410" y="340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15240</xdr:rowOff>
    </xdr:from>
    <xdr:ext cx="73406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485640" y="34918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103505</xdr:rowOff>
    </xdr:from>
    <xdr:to>
      <xdr:col>22</xdr:col>
      <xdr:colOff>161290</xdr:colOff>
      <xdr:row>20</xdr:row>
      <xdr:rowOff>33655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128770" y="340868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18415</xdr:rowOff>
    </xdr:from>
    <xdr:ext cx="762000" cy="25654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810000" y="3495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100965</xdr:rowOff>
    </xdr:from>
    <xdr:to>
      <xdr:col>19</xdr:col>
      <xdr:colOff>38100</xdr:colOff>
      <xdr:row>20</xdr:row>
      <xdr:rowOff>31115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453130" y="3406140"/>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161290</xdr:colOff>
      <xdr:row>20</xdr:row>
      <xdr:rowOff>15875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11785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45085</xdr:rowOff>
    </xdr:from>
    <xdr:to>
      <xdr:col>15</xdr:col>
      <xdr:colOff>101600</xdr:colOff>
      <xdr:row>19</xdr:row>
      <xdr:rowOff>146685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771775" y="335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132080</xdr:rowOff>
    </xdr:from>
    <xdr:ext cx="759460" cy="25654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453005" y="3437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51,726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161290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1135" y="5257800"/>
          <a:ext cx="154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161290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135" y="5715635"/>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161290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135" y="6096635"/>
          <a:ext cx="15494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096135" y="74803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9460" cy="25654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44295" y="73386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096135" y="70231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9460" cy="25590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44295" y="688086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096135" y="65659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9460"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4295" y="64236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096135" y="61087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946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4295" y="59664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4295" y="55098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217805</xdr:rowOff>
    </xdr:from>
    <xdr:to>
      <xdr:col>29</xdr:col>
      <xdr:colOff>127000</xdr:colOff>
      <xdr:row>38</xdr:row>
      <xdr:rowOff>95250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485765" y="6142355"/>
          <a:ext cx="0" cy="1420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67310</xdr:rowOff>
    </xdr:from>
    <xdr:ext cx="761365" cy="25908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568950" y="7534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95250</xdr:rowOff>
    </xdr:from>
    <xdr:to>
      <xdr:col>30</xdr:col>
      <xdr:colOff>25400</xdr:colOff>
      <xdr:row>38</xdr:row>
      <xdr:rowOff>95250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396865" y="756285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132080</xdr:rowOff>
    </xdr:from>
    <xdr:ext cx="761365" cy="25717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568950" y="58851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29,281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217805</xdr:rowOff>
    </xdr:from>
    <xdr:to>
      <xdr:col>30</xdr:col>
      <xdr:colOff>25400</xdr:colOff>
      <xdr:row>33</xdr:row>
      <xdr:rowOff>217805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396865" y="614235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238125</xdr:rowOff>
    </xdr:from>
    <xdr:to>
      <xdr:col>29</xdr:col>
      <xdr:colOff>127000</xdr:colOff>
      <xdr:row>35</xdr:row>
      <xdr:rowOff>267335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4855210" y="6848475"/>
          <a:ext cx="63055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314960</xdr:rowOff>
    </xdr:from>
    <xdr:ext cx="761365" cy="25717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568950" y="692531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0</xdr:rowOff>
    </xdr:from>
    <xdr:to>
      <xdr:col>29</xdr:col>
      <xdr:colOff>161290</xdr:colOff>
      <xdr:row>36</xdr:row>
      <xdr:rowOff>101600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434965" y="6953250"/>
          <a:ext cx="850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238125</xdr:rowOff>
    </xdr:from>
    <xdr:to>
      <xdr:col>26</xdr:col>
      <xdr:colOff>50800</xdr:colOff>
      <xdr:row>36</xdr:row>
      <xdr:rowOff>1270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179570" y="6848475"/>
          <a:ext cx="67564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337820</xdr:rowOff>
    </xdr:from>
    <xdr:to>
      <xdr:col>26</xdr:col>
      <xdr:colOff>101600</xdr:colOff>
      <xdr:row>36</xdr:row>
      <xdr:rowOff>96520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80441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81280</xdr:rowOff>
    </xdr:from>
    <xdr:ext cx="734060" cy="25971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485640" y="703453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161290</xdr:colOff>
      <xdr:row>35</xdr:row>
      <xdr:rowOff>91440</xdr:rowOff>
    </xdr:from>
    <xdr:to>
      <xdr:col>22</xdr:col>
      <xdr:colOff>114300</xdr:colOff>
      <xdr:row>36</xdr:row>
      <xdr:rowOff>1270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487420" y="6701790"/>
          <a:ext cx="692150" cy="252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332105</xdr:rowOff>
    </xdr:from>
    <xdr:to>
      <xdr:col>22</xdr:col>
      <xdr:colOff>161290</xdr:colOff>
      <xdr:row>36</xdr:row>
      <xdr:rowOff>90170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128770" y="694245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74930</xdr:rowOff>
    </xdr:from>
    <xdr:ext cx="762000" cy="25654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8100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91440</xdr:rowOff>
    </xdr:from>
    <xdr:to>
      <xdr:col>18</xdr:col>
      <xdr:colOff>161290</xdr:colOff>
      <xdr:row>35</xdr:row>
      <xdr:rowOff>181610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2822575" y="6701790"/>
          <a:ext cx="664845"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294640</xdr:rowOff>
    </xdr:from>
    <xdr:to>
      <xdr:col>19</xdr:col>
      <xdr:colOff>38100</xdr:colOff>
      <xdr:row>36</xdr:row>
      <xdr:rowOff>52705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453130" y="6904990"/>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161290</xdr:colOff>
      <xdr:row>36</xdr:row>
      <xdr:rowOff>37465</xdr:rowOff>
    </xdr:from>
    <xdr:ext cx="7620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11785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271780</xdr:rowOff>
    </xdr:from>
    <xdr:to>
      <xdr:col>15</xdr:col>
      <xdr:colOff>101600</xdr:colOff>
      <xdr:row>36</xdr:row>
      <xdr:rowOff>30480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771775" y="6882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15240</xdr:rowOff>
    </xdr:from>
    <xdr:ext cx="759460"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453005" y="696849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31368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0095"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00748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217805</xdr:rowOff>
    </xdr:from>
    <xdr:to>
      <xdr:col>29</xdr:col>
      <xdr:colOff>161290</xdr:colOff>
      <xdr:row>35</xdr:row>
      <xdr:rowOff>318770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434965" y="6828155"/>
          <a:ext cx="850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61595</xdr:rowOff>
    </xdr:from>
    <xdr:ext cx="761365" cy="2584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568950" y="6671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186690</xdr:rowOff>
    </xdr:from>
    <xdr:to>
      <xdr:col>26</xdr:col>
      <xdr:colOff>101600</xdr:colOff>
      <xdr:row>35</xdr:row>
      <xdr:rowOff>288925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804410" y="6797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298450</xdr:rowOff>
    </xdr:from>
    <xdr:ext cx="734060" cy="25971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485640" y="656590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293370</xdr:rowOff>
    </xdr:from>
    <xdr:to>
      <xdr:col>22</xdr:col>
      <xdr:colOff>161290</xdr:colOff>
      <xdr:row>36</xdr:row>
      <xdr:rowOff>52070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128770" y="6903720"/>
          <a:ext cx="977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61595</xdr:rowOff>
    </xdr:from>
    <xdr:ext cx="762000" cy="2584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810000" y="667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40640</xdr:rowOff>
    </xdr:from>
    <xdr:to>
      <xdr:col>19</xdr:col>
      <xdr:colOff>38100</xdr:colOff>
      <xdr:row>35</xdr:row>
      <xdr:rowOff>140970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453130" y="6650990"/>
          <a:ext cx="9588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161290</xdr:colOff>
      <xdr:row>34</xdr:row>
      <xdr:rowOff>151765</xdr:rowOff>
    </xdr:from>
    <xdr:ext cx="7620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117850" y="6419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130175</xdr:rowOff>
    </xdr:from>
    <xdr:to>
      <xdr:col>15</xdr:col>
      <xdr:colOff>101600</xdr:colOff>
      <xdr:row>35</xdr:row>
      <xdr:rowOff>232410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771775" y="6740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241935</xdr:rowOff>
    </xdr:from>
    <xdr:ext cx="75946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453005" y="650938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15,059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161290</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878820" y="1016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161290</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878820" y="1282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4445"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4565"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1355" y="31750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3735"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1355" y="3492500"/>
          <a:ext cx="82937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675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29590"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4790" y="6969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29590"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4790" y="658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29590"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4790"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29590" cy="2565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4790" y="5826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2959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24790" y="544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2959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2479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29590" cy="25654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24790" y="4683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61595</xdr:rowOff>
    </xdr:from>
    <xdr:to>
      <xdr:col>24</xdr:col>
      <xdr:colOff>62865</xdr:colOff>
      <xdr:row>38</xdr:row>
      <xdr:rowOff>164465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496435" y="520509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168275</xdr:rowOff>
    </xdr:from>
    <xdr:ext cx="534670" cy="25654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49140" y="66833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41,348</a:t>
          </a:r>
          <a:endParaRPr kumimoji="1" lang="ja-JP" altLang="en-US" sz="1000" b="1">
            <a:latin typeface="ＭＳ Ｐゴシック"/>
            <a:ea typeface="ＭＳ Ｐゴシック"/>
          </a:endParaRPr>
        </a:p>
      </xdr:txBody>
    </xdr:sp>
    <xdr:clientData/>
  </xdr:oneCellAnchor>
  <xdr:twoCellAnchor>
    <xdr:from>
      <xdr:col>23</xdr:col>
      <xdr:colOff>161290</xdr:colOff>
      <xdr:row>38</xdr:row>
      <xdr:rowOff>164465</xdr:rowOff>
    </xdr:from>
    <xdr:to>
      <xdr:col>24</xdr:col>
      <xdr:colOff>152400</xdr:colOff>
      <xdr:row>38</xdr:row>
      <xdr:rowOff>164465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11345" y="66795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8255</xdr:rowOff>
    </xdr:from>
    <xdr:ext cx="534670" cy="25654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49140" y="49803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80,052</a:t>
          </a:r>
          <a:endParaRPr kumimoji="1" lang="ja-JP" altLang="en-US" sz="1000" b="1">
            <a:latin typeface="ＭＳ Ｐゴシック"/>
            <a:ea typeface="ＭＳ Ｐゴシック"/>
          </a:endParaRPr>
        </a:p>
      </xdr:txBody>
    </xdr:sp>
    <xdr:clientData/>
  </xdr:oneCellAnchor>
  <xdr:twoCellAnchor>
    <xdr:from>
      <xdr:col>23</xdr:col>
      <xdr:colOff>161290</xdr:colOff>
      <xdr:row>30</xdr:row>
      <xdr:rowOff>61595</xdr:rowOff>
    </xdr:from>
    <xdr:to>
      <xdr:col>24</xdr:col>
      <xdr:colOff>152400</xdr:colOff>
      <xdr:row>30</xdr:row>
      <xdr:rowOff>61595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11345" y="52050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36</xdr:row>
      <xdr:rowOff>151130</xdr:rowOff>
    </xdr:from>
    <xdr:to>
      <xdr:col>24</xdr:col>
      <xdr:colOff>63500</xdr:colOff>
      <xdr:row>36</xdr:row>
      <xdr:rowOff>155575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672205" y="6323330"/>
          <a:ext cx="8261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49140" y="5843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4754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147320</xdr:rowOff>
    </xdr:from>
    <xdr:to>
      <xdr:col>19</xdr:col>
      <xdr:colOff>161290</xdr:colOff>
      <xdr:row>36</xdr:row>
      <xdr:rowOff>155575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822575" y="6319520"/>
          <a:ext cx="8496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168275</xdr:rowOff>
    </xdr:from>
    <xdr:to>
      <xdr:col>20</xdr:col>
      <xdr:colOff>38100</xdr:colOff>
      <xdr:row>35</xdr:row>
      <xdr:rowOff>98425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37915" y="59975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114935</xdr:rowOff>
    </xdr:from>
    <xdr:ext cx="53403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27095" y="5772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113665</xdr:rowOff>
    </xdr:from>
    <xdr:to>
      <xdr:col>15</xdr:col>
      <xdr:colOff>50800</xdr:colOff>
      <xdr:row>36</xdr:row>
      <xdr:rowOff>147320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962150" y="6285865"/>
          <a:ext cx="8604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7177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33</xdr:row>
      <xdr:rowOff>119380</xdr:rowOff>
    </xdr:from>
    <xdr:ext cx="53467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63495" y="577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36</xdr:row>
      <xdr:rowOff>70485</xdr:rowOff>
    </xdr:from>
    <xdr:to>
      <xdr:col>10</xdr:col>
      <xdr:colOff>114300</xdr:colOff>
      <xdr:row>36</xdr:row>
      <xdr:rowOff>113665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085215" y="6242685"/>
          <a:ext cx="87693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8890</xdr:rowOff>
    </xdr:from>
    <xdr:to>
      <xdr:col>10</xdr:col>
      <xdr:colOff>161290</xdr:colOff>
      <xdr:row>35</xdr:row>
      <xdr:rowOff>110490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1350" y="6009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127000</xdr:rowOff>
    </xdr:from>
    <xdr:ext cx="53276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0530" y="5784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167005</xdr:rowOff>
    </xdr:from>
    <xdr:to>
      <xdr:col>6</xdr:col>
      <xdr:colOff>38100</xdr:colOff>
      <xdr:row>35</xdr:row>
      <xdr:rowOff>97790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0925" y="599630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113665</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0105" y="5771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4874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3779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00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100330</xdr:rowOff>
    </xdr:from>
    <xdr:to>
      <xdr:col>24</xdr:col>
      <xdr:colOff>114300</xdr:colOff>
      <xdr:row>37</xdr:row>
      <xdr:rowOff>30480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4754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78740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49140"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104775</xdr:rowOff>
    </xdr:from>
    <xdr:to>
      <xdr:col>20</xdr:col>
      <xdr:colOff>38100</xdr:colOff>
      <xdr:row>37</xdr:row>
      <xdr:rowOff>34925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37915" y="62769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26035</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27095" y="6369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96520</xdr:rowOff>
    </xdr:from>
    <xdr:to>
      <xdr:col>15</xdr:col>
      <xdr:colOff>101600</xdr:colOff>
      <xdr:row>37</xdr:row>
      <xdr:rowOff>26670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71775"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37</xdr:row>
      <xdr:rowOff>17780</xdr:rowOff>
    </xdr:from>
    <xdr:ext cx="53467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63495" y="63614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63500</xdr:rowOff>
    </xdr:from>
    <xdr:to>
      <xdr:col>10</xdr:col>
      <xdr:colOff>161290</xdr:colOff>
      <xdr:row>36</xdr:row>
      <xdr:rowOff>164465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1350" y="62357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155575</xdr:rowOff>
    </xdr:from>
    <xdr:ext cx="532765" cy="25654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0530" y="632777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19685</xdr:rowOff>
    </xdr:from>
    <xdr:to>
      <xdr:col>6</xdr:col>
      <xdr:colOff>38100</xdr:colOff>
      <xdr:row>36</xdr:row>
      <xdr:rowOff>121285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0925" y="61918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112395</xdr:rowOff>
    </xdr:from>
    <xdr:ext cx="534035" cy="2565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0105" y="62845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288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675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654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165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29590"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4790" y="1001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29590"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479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29590"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479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2959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479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49</xdr:row>
      <xdr:rowOff>92710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129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47</xdr:row>
      <xdr:rowOff>54610</xdr:rowOff>
    </xdr:from>
    <xdr:ext cx="595630" cy="25654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129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136525</xdr:rowOff>
    </xdr:from>
    <xdr:to>
      <xdr:col>24</xdr:col>
      <xdr:colOff>62865</xdr:colOff>
      <xdr:row>57</xdr:row>
      <xdr:rowOff>151130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496435" y="853757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654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49140" y="99275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32,412</a:t>
          </a:r>
          <a:endParaRPr kumimoji="1" lang="ja-JP" altLang="en-US" sz="1000" b="1">
            <a:latin typeface="ＭＳ Ｐゴシック"/>
            <a:ea typeface="ＭＳ Ｐゴシック"/>
          </a:endParaRPr>
        </a:p>
      </xdr:txBody>
    </xdr:sp>
    <xdr:clientData/>
  </xdr:oneCellAnchor>
  <xdr:twoCellAnchor>
    <xdr:from>
      <xdr:col>23</xdr:col>
      <xdr:colOff>161290</xdr:colOff>
      <xdr:row>57</xdr:row>
      <xdr:rowOff>151130</xdr:rowOff>
    </xdr:from>
    <xdr:to>
      <xdr:col>24</xdr:col>
      <xdr:colOff>152400</xdr:colOff>
      <xdr:row>57</xdr:row>
      <xdr:rowOff>151130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11345" y="99237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83185</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49140" y="8312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105,160</a:t>
          </a:r>
          <a:endParaRPr kumimoji="1" lang="ja-JP" altLang="en-US" sz="1000" b="1">
            <a:latin typeface="ＭＳ Ｐゴシック"/>
            <a:ea typeface="ＭＳ Ｐゴシック"/>
          </a:endParaRPr>
        </a:p>
      </xdr:txBody>
    </xdr:sp>
    <xdr:clientData/>
  </xdr:oneCellAnchor>
  <xdr:twoCellAnchor>
    <xdr:from>
      <xdr:col>23</xdr:col>
      <xdr:colOff>161290</xdr:colOff>
      <xdr:row>49</xdr:row>
      <xdr:rowOff>136525</xdr:rowOff>
    </xdr:from>
    <xdr:to>
      <xdr:col>24</xdr:col>
      <xdr:colOff>152400</xdr:colOff>
      <xdr:row>49</xdr:row>
      <xdr:rowOff>136525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11345" y="85375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55</xdr:row>
      <xdr:rowOff>103505</xdr:rowOff>
    </xdr:from>
    <xdr:to>
      <xdr:col>24</xdr:col>
      <xdr:colOff>63500</xdr:colOff>
      <xdr:row>55</xdr:row>
      <xdr:rowOff>155575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672205" y="9533255"/>
          <a:ext cx="82613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55880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49140" y="9485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77470</xdr:rowOff>
    </xdr:from>
    <xdr:to>
      <xdr:col>24</xdr:col>
      <xdr:colOff>114300</xdr:colOff>
      <xdr:row>56</xdr:row>
      <xdr:rowOff>7620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4754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155575</xdr:rowOff>
    </xdr:from>
    <xdr:to>
      <xdr:col>19</xdr:col>
      <xdr:colOff>161290</xdr:colOff>
      <xdr:row>55</xdr:row>
      <xdr:rowOff>163830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22575" y="9585325"/>
          <a:ext cx="8496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118110</xdr:rowOff>
    </xdr:from>
    <xdr:to>
      <xdr:col>20</xdr:col>
      <xdr:colOff>38100</xdr:colOff>
      <xdr:row>56</xdr:row>
      <xdr:rowOff>48260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37915" y="9547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39370</xdr:rowOff>
    </xdr:from>
    <xdr:ext cx="53403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2709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161925</xdr:rowOff>
    </xdr:from>
    <xdr:to>
      <xdr:col>15</xdr:col>
      <xdr:colOff>50800</xdr:colOff>
      <xdr:row>55</xdr:row>
      <xdr:rowOff>163830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962150" y="9591675"/>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161925</xdr:rowOff>
    </xdr:from>
    <xdr:to>
      <xdr:col>15</xdr:col>
      <xdr:colOff>101600</xdr:colOff>
      <xdr:row>56</xdr:row>
      <xdr:rowOff>92075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71775"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56</xdr:row>
      <xdr:rowOff>83185</xdr:rowOff>
    </xdr:from>
    <xdr:ext cx="53467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63495"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55</xdr:row>
      <xdr:rowOff>161925</xdr:rowOff>
    </xdr:from>
    <xdr:to>
      <xdr:col>10</xdr:col>
      <xdr:colOff>114300</xdr:colOff>
      <xdr:row>56</xdr:row>
      <xdr:rowOff>12065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85215" y="9591675"/>
          <a:ext cx="8769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140335</xdr:rowOff>
    </xdr:from>
    <xdr:to>
      <xdr:col>10</xdr:col>
      <xdr:colOff>161290</xdr:colOff>
      <xdr:row>56</xdr:row>
      <xdr:rowOff>70485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1350" y="95700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61595</xdr:rowOff>
    </xdr:from>
    <xdr:ext cx="532765"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0530" y="9662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154940</xdr:rowOff>
    </xdr:from>
    <xdr:to>
      <xdr:col>6</xdr:col>
      <xdr:colOff>38100</xdr:colOff>
      <xdr:row>56</xdr:row>
      <xdr:rowOff>84455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0925" y="958469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75565</xdr:rowOff>
    </xdr:from>
    <xdr:ext cx="534035" cy="25654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0105" y="967676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874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3779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00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52705</xdr:rowOff>
    </xdr:from>
    <xdr:to>
      <xdr:col>24</xdr:col>
      <xdr:colOff>114300</xdr:colOff>
      <xdr:row>55</xdr:row>
      <xdr:rowOff>154940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47540" y="948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76200</xdr:rowOff>
    </xdr:from>
    <xdr:ext cx="534670" cy="25654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49140" y="93345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104775</xdr:rowOff>
    </xdr:from>
    <xdr:to>
      <xdr:col>20</xdr:col>
      <xdr:colOff>38100</xdr:colOff>
      <xdr:row>56</xdr:row>
      <xdr:rowOff>34925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37915" y="95345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52070</xdr:rowOff>
    </xdr:from>
    <xdr:ext cx="534035" cy="2565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27095" y="93103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113030</xdr:rowOff>
    </xdr:from>
    <xdr:to>
      <xdr:col>15</xdr:col>
      <xdr:colOff>101600</xdr:colOff>
      <xdr:row>56</xdr:row>
      <xdr:rowOff>43180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71775"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54</xdr:row>
      <xdr:rowOff>59690</xdr:rowOff>
    </xdr:from>
    <xdr:ext cx="53467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495" y="931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111125</xdr:rowOff>
    </xdr:from>
    <xdr:to>
      <xdr:col>10</xdr:col>
      <xdr:colOff>161290</xdr:colOff>
      <xdr:row>56</xdr:row>
      <xdr:rowOff>41275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1350" y="9540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57785</xdr:rowOff>
    </xdr:from>
    <xdr:ext cx="53276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0530" y="9316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132715</xdr:rowOff>
    </xdr:from>
    <xdr:to>
      <xdr:col>6</xdr:col>
      <xdr:colOff>38100</xdr:colOff>
      <xdr:row>56</xdr:row>
      <xdr:rowOff>63500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0925" y="956246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79375</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0105" y="933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288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675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165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7360"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88925"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168910</xdr:rowOff>
    </xdr:from>
    <xdr:ext cx="467360"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88925" y="1268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130810</xdr:rowOff>
    </xdr:from>
    <xdr:ext cx="467360"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88925" y="1230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29590"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4790" y="1192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29590" cy="25654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4790" y="11541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93345</xdr:rowOff>
    </xdr:from>
    <xdr:to>
      <xdr:col>24</xdr:col>
      <xdr:colOff>62865</xdr:colOff>
      <xdr:row>79</xdr:row>
      <xdr:rowOff>8890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496435" y="1209484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12700</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549140" y="13557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23</xdr:col>
      <xdr:colOff>161290</xdr:colOff>
      <xdr:row>79</xdr:row>
      <xdr:rowOff>8890</xdr:rowOff>
    </xdr:from>
    <xdr:to>
      <xdr:col>24</xdr:col>
      <xdr:colOff>152400</xdr:colOff>
      <xdr:row>79</xdr:row>
      <xdr:rowOff>8890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11345" y="135534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40640</xdr:rowOff>
    </xdr:from>
    <xdr:ext cx="534670" cy="25654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549140" y="11870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11,764</a:t>
          </a:r>
          <a:endParaRPr kumimoji="1" lang="ja-JP" altLang="en-US" sz="1000" b="1">
            <a:latin typeface="ＭＳ Ｐゴシック"/>
            <a:ea typeface="ＭＳ Ｐゴシック"/>
          </a:endParaRPr>
        </a:p>
      </xdr:txBody>
    </xdr:sp>
    <xdr:clientData/>
  </xdr:oneCellAnchor>
  <xdr:twoCellAnchor>
    <xdr:from>
      <xdr:col>23</xdr:col>
      <xdr:colOff>161290</xdr:colOff>
      <xdr:row>70</xdr:row>
      <xdr:rowOff>93345</xdr:rowOff>
    </xdr:from>
    <xdr:to>
      <xdr:col>24</xdr:col>
      <xdr:colOff>152400</xdr:colOff>
      <xdr:row>70</xdr:row>
      <xdr:rowOff>93345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411345" y="120948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77</xdr:row>
      <xdr:rowOff>99695</xdr:rowOff>
    </xdr:from>
    <xdr:to>
      <xdr:col>24</xdr:col>
      <xdr:colOff>63500</xdr:colOff>
      <xdr:row>77</xdr:row>
      <xdr:rowOff>146050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672205" y="13301345"/>
          <a:ext cx="82613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10160</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549140" y="1286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158750</xdr:rowOff>
    </xdr:from>
    <xdr:to>
      <xdr:col>24</xdr:col>
      <xdr:colOff>114300</xdr:colOff>
      <xdr:row>76</xdr:row>
      <xdr:rowOff>88900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44754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146050</xdr:rowOff>
    </xdr:from>
    <xdr:to>
      <xdr:col>19</xdr:col>
      <xdr:colOff>161290</xdr:colOff>
      <xdr:row>78</xdr:row>
      <xdr:rowOff>12700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822575" y="13347700"/>
          <a:ext cx="84963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62230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637915" y="129908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78740</xdr:rowOff>
    </xdr:from>
    <xdr:ext cx="467995"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459480" y="12766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12065</xdr:rowOff>
    </xdr:from>
    <xdr:to>
      <xdr:col>15</xdr:col>
      <xdr:colOff>50800</xdr:colOff>
      <xdr:row>78</xdr:row>
      <xdr:rowOff>12700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962150" y="13385165"/>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143510</xdr:rowOff>
    </xdr:from>
    <xdr:to>
      <xdr:col>15</xdr:col>
      <xdr:colOff>101600</xdr:colOff>
      <xdr:row>76</xdr:row>
      <xdr:rowOff>73025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771775" y="13002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89535</xdr:rowOff>
    </xdr:from>
    <xdr:ext cx="467360" cy="25654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593340" y="127768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77</xdr:row>
      <xdr:rowOff>97790</xdr:rowOff>
    </xdr:from>
    <xdr:to>
      <xdr:col>10</xdr:col>
      <xdr:colOff>114300</xdr:colOff>
      <xdr:row>78</xdr:row>
      <xdr:rowOff>12065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85215" y="13299440"/>
          <a:ext cx="8769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161290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11350" y="130155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103505</xdr:rowOff>
    </xdr:from>
    <xdr:ext cx="46926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32915" y="12790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165100</xdr:rowOff>
    </xdr:from>
    <xdr:to>
      <xdr:col>6</xdr:col>
      <xdr:colOff>38100</xdr:colOff>
      <xdr:row>76</xdr:row>
      <xdr:rowOff>95250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50925" y="130238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111760</xdr:rowOff>
    </xdr:from>
    <xdr:ext cx="467995" cy="25654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72490" y="127990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4874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3779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00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48895</xdr:rowOff>
    </xdr:from>
    <xdr:to>
      <xdr:col>24</xdr:col>
      <xdr:colOff>114300</xdr:colOff>
      <xdr:row>77</xdr:row>
      <xdr:rowOff>150495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44754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27305</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549140" y="1322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95250</xdr:rowOff>
    </xdr:from>
    <xdr:to>
      <xdr:col>20</xdr:col>
      <xdr:colOff>38100</xdr:colOff>
      <xdr:row>78</xdr:row>
      <xdr:rowOff>25400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637915" y="132969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16510</xdr:rowOff>
    </xdr:from>
    <xdr:ext cx="46799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59480" y="13389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133350</xdr:rowOff>
    </xdr:from>
    <xdr:to>
      <xdr:col>15</xdr:col>
      <xdr:colOff>101600</xdr:colOff>
      <xdr:row>78</xdr:row>
      <xdr:rowOff>63500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771775"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54610</xdr:rowOff>
    </xdr:from>
    <xdr:ext cx="467360" cy="25654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593340" y="13427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132715</xdr:rowOff>
    </xdr:from>
    <xdr:to>
      <xdr:col>10</xdr:col>
      <xdr:colOff>161290</xdr:colOff>
      <xdr:row>78</xdr:row>
      <xdr:rowOff>63500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11350" y="133343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53975</xdr:rowOff>
    </xdr:from>
    <xdr:ext cx="469265" cy="25654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32915" y="1342707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46355</xdr:rowOff>
    </xdr:from>
    <xdr:to>
      <xdr:col>6</xdr:col>
      <xdr:colOff>38100</xdr:colOff>
      <xdr:row>77</xdr:row>
      <xdr:rowOff>147955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50925" y="132480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139065</xdr:rowOff>
    </xdr:from>
    <xdr:ext cx="46799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72490" y="13340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288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0675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9590" cy="25654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4790" y="17256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4790"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4790"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93</xdr:row>
      <xdr:rowOff>168910</xdr:rowOff>
    </xdr:from>
    <xdr:ext cx="595630" cy="25654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1290" y="1611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91</xdr:row>
      <xdr:rowOff>130810</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129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89</xdr:row>
      <xdr:rowOff>92710</xdr:rowOff>
    </xdr:from>
    <xdr:ext cx="59563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129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87</xdr:row>
      <xdr:rowOff>54610</xdr:rowOff>
    </xdr:from>
    <xdr:ext cx="595630" cy="25654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129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34290</xdr:rowOff>
    </xdr:from>
    <xdr:to>
      <xdr:col>24</xdr:col>
      <xdr:colOff>62865</xdr:colOff>
      <xdr:row>98</xdr:row>
      <xdr:rowOff>48260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496435" y="1546479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654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49140" y="16854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73,214</a:t>
          </a:r>
          <a:endParaRPr kumimoji="1" lang="ja-JP" altLang="en-US" sz="1000" b="1">
            <a:latin typeface="ＭＳ Ｐゴシック"/>
            <a:ea typeface="ＭＳ Ｐゴシック"/>
          </a:endParaRPr>
        </a:p>
      </xdr:txBody>
    </xdr:sp>
    <xdr:clientData/>
  </xdr:oneCellAnchor>
  <xdr:twoCellAnchor>
    <xdr:from>
      <xdr:col>23</xdr:col>
      <xdr:colOff>161290</xdr:colOff>
      <xdr:row>98</xdr:row>
      <xdr:rowOff>48260</xdr:rowOff>
    </xdr:from>
    <xdr:to>
      <xdr:col>24</xdr:col>
      <xdr:colOff>152400</xdr:colOff>
      <xdr:row>98</xdr:row>
      <xdr:rowOff>48260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11345" y="168503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152400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49140" y="15240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182,283</a:t>
          </a:r>
          <a:endParaRPr kumimoji="1" lang="ja-JP" altLang="en-US" sz="1000" b="1">
            <a:latin typeface="ＭＳ Ｐゴシック"/>
            <a:ea typeface="ＭＳ Ｐゴシック"/>
          </a:endParaRPr>
        </a:p>
      </xdr:txBody>
    </xdr:sp>
    <xdr:clientData/>
  </xdr:oneCellAnchor>
  <xdr:twoCellAnchor>
    <xdr:from>
      <xdr:col>23</xdr:col>
      <xdr:colOff>161290</xdr:colOff>
      <xdr:row>90</xdr:row>
      <xdr:rowOff>34290</xdr:rowOff>
    </xdr:from>
    <xdr:to>
      <xdr:col>24</xdr:col>
      <xdr:colOff>152400</xdr:colOff>
      <xdr:row>90</xdr:row>
      <xdr:rowOff>34290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11345" y="154647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93</xdr:row>
      <xdr:rowOff>62230</xdr:rowOff>
    </xdr:from>
    <xdr:to>
      <xdr:col>24</xdr:col>
      <xdr:colOff>63500</xdr:colOff>
      <xdr:row>93</xdr:row>
      <xdr:rowOff>120650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672205" y="16007080"/>
          <a:ext cx="82613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146050</xdr:rowOff>
    </xdr:from>
    <xdr:ext cx="598805" cy="25654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49140" y="162623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167640</xdr:rowOff>
    </xdr:from>
    <xdr:to>
      <xdr:col>24</xdr:col>
      <xdr:colOff>114300</xdr:colOff>
      <xdr:row>95</xdr:row>
      <xdr:rowOff>97790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4754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116205</xdr:rowOff>
    </xdr:from>
    <xdr:to>
      <xdr:col>19</xdr:col>
      <xdr:colOff>161290</xdr:colOff>
      <xdr:row>93</xdr:row>
      <xdr:rowOff>120650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822575" y="16061055"/>
          <a:ext cx="8496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59055</xdr:rowOff>
    </xdr:from>
    <xdr:to>
      <xdr:col>20</xdr:col>
      <xdr:colOff>38100</xdr:colOff>
      <xdr:row>95</xdr:row>
      <xdr:rowOff>160655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37915" y="163468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151765</xdr:rowOff>
    </xdr:from>
    <xdr:ext cx="59880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394710" y="16439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116205</xdr:rowOff>
    </xdr:from>
    <xdr:to>
      <xdr:col>15</xdr:col>
      <xdr:colOff>50800</xdr:colOff>
      <xdr:row>94</xdr:row>
      <xdr:rowOff>1905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962150" y="16061055"/>
          <a:ext cx="8604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50800</xdr:rowOff>
    </xdr:from>
    <xdr:to>
      <xdr:col>15</xdr:col>
      <xdr:colOff>101600</xdr:colOff>
      <xdr:row>95</xdr:row>
      <xdr:rowOff>152400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771775"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143510</xdr:rowOff>
    </xdr:from>
    <xdr:ext cx="596900" cy="25654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34285" y="164312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94</xdr:row>
      <xdr:rowOff>1905</xdr:rowOff>
    </xdr:from>
    <xdr:to>
      <xdr:col>10</xdr:col>
      <xdr:colOff>114300</xdr:colOff>
      <xdr:row>94</xdr:row>
      <xdr:rowOff>87630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085215" y="16118205"/>
          <a:ext cx="87693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161290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11350" y="1636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168910</xdr:rowOff>
    </xdr:from>
    <xdr:ext cx="596265" cy="25654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668145" y="16456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141605</xdr:rowOff>
    </xdr:from>
    <xdr:to>
      <xdr:col>6</xdr:col>
      <xdr:colOff>38100</xdr:colOff>
      <xdr:row>96</xdr:row>
      <xdr:rowOff>71755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50925" y="164293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63500</xdr:rowOff>
    </xdr:from>
    <xdr:ext cx="598805" cy="25654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07720" y="165227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874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3779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00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11430</xdr:rowOff>
    </xdr:from>
    <xdr:to>
      <xdr:col>24</xdr:col>
      <xdr:colOff>114300</xdr:colOff>
      <xdr:row>93</xdr:row>
      <xdr:rowOff>113030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47540" y="159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34290</xdr:rowOff>
    </xdr:from>
    <xdr:ext cx="59880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49140" y="15807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69850</xdr:rowOff>
    </xdr:from>
    <xdr:to>
      <xdr:col>20</xdr:col>
      <xdr:colOff>38100</xdr:colOff>
      <xdr:row>93</xdr:row>
      <xdr:rowOff>171450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37915" y="16014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16510</xdr:rowOff>
    </xdr:from>
    <xdr:ext cx="59880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394710" y="1578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65405</xdr:rowOff>
    </xdr:from>
    <xdr:to>
      <xdr:col>15</xdr:col>
      <xdr:colOff>101600</xdr:colOff>
      <xdr:row>93</xdr:row>
      <xdr:rowOff>167005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771775"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12065</xdr:rowOff>
    </xdr:from>
    <xdr:ext cx="5969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34285" y="15785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122555</xdr:rowOff>
    </xdr:from>
    <xdr:to>
      <xdr:col>10</xdr:col>
      <xdr:colOff>161290</xdr:colOff>
      <xdr:row>94</xdr:row>
      <xdr:rowOff>52705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11350" y="160674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69215</xdr:rowOff>
    </xdr:from>
    <xdr:ext cx="59626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668145" y="158426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36830</xdr:rowOff>
    </xdr:from>
    <xdr:to>
      <xdr:col>6</xdr:col>
      <xdr:colOff>38100</xdr:colOff>
      <xdr:row>94</xdr:row>
      <xdr:rowOff>138430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50925" y="16153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154940</xdr:rowOff>
    </xdr:from>
    <xdr:ext cx="598805" cy="25654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07720" y="159283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288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7159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920" cy="25654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166485" y="6969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37</xdr:row>
      <xdr:rowOff>168910</xdr:rowOff>
    </xdr:from>
    <xdr:ext cx="531495" cy="25654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8962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35</xdr:row>
      <xdr:rowOff>54610</xdr:rowOff>
    </xdr:from>
    <xdr:ext cx="531495" cy="25654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8962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32</xdr:row>
      <xdr:rowOff>111760</xdr:rowOff>
    </xdr:from>
    <xdr:ext cx="531495" cy="25654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8962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29</xdr:row>
      <xdr:rowOff>168910</xdr:rowOff>
    </xdr:from>
    <xdr:ext cx="531495" cy="25654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8962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654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31205" y="4683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30</xdr:row>
      <xdr:rowOff>127635</xdr:rowOff>
    </xdr:from>
    <xdr:to>
      <xdr:col>54</xdr:col>
      <xdr:colOff>161290</xdr:colOff>
      <xdr:row>39</xdr:row>
      <xdr:rowOff>59055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139680" y="5271135"/>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63500</xdr:rowOff>
    </xdr:from>
    <xdr:ext cx="532130" cy="25654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213975" y="6750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16,033</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59055</xdr:rowOff>
    </xdr:from>
    <xdr:to>
      <xdr:col>55</xdr:col>
      <xdr:colOff>88900</xdr:colOff>
      <xdr:row>39</xdr:row>
      <xdr:rowOff>59055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079990" y="67456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74930</xdr:rowOff>
    </xdr:from>
    <xdr:ext cx="532130" cy="25654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213975" y="50469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127635</xdr:rowOff>
    </xdr:from>
    <xdr:to>
      <xdr:col>55</xdr:col>
      <xdr:colOff>88900</xdr:colOff>
      <xdr:row>30</xdr:row>
      <xdr:rowOff>127635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079990" y="52711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71755</xdr:rowOff>
    </xdr:from>
    <xdr:to>
      <xdr:col>55</xdr:col>
      <xdr:colOff>0</xdr:colOff>
      <xdr:row>37</xdr:row>
      <xdr:rowOff>157480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353550" y="6415405"/>
          <a:ext cx="8096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20320</xdr:rowOff>
    </xdr:from>
    <xdr:ext cx="532130" cy="25654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213975" y="6192520"/>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168910</xdr:rowOff>
    </xdr:from>
    <xdr:to>
      <xdr:col>55</xdr:col>
      <xdr:colOff>50800</xdr:colOff>
      <xdr:row>37</xdr:row>
      <xdr:rowOff>99060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118090" y="63411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37</xdr:row>
      <xdr:rowOff>157480</xdr:rowOff>
    </xdr:from>
    <xdr:to>
      <xdr:col>50</xdr:col>
      <xdr:colOff>114300</xdr:colOff>
      <xdr:row>37</xdr:row>
      <xdr:rowOff>163195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476615" y="6501130"/>
          <a:ext cx="8769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35560</xdr:rowOff>
    </xdr:from>
    <xdr:to>
      <xdr:col>50</xdr:col>
      <xdr:colOff>161290</xdr:colOff>
      <xdr:row>37</xdr:row>
      <xdr:rowOff>137160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302750" y="63792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153670</xdr:rowOff>
    </xdr:from>
    <xdr:ext cx="53276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091930" y="6154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147320</xdr:rowOff>
    </xdr:from>
    <xdr:to>
      <xdr:col>45</xdr:col>
      <xdr:colOff>161290</xdr:colOff>
      <xdr:row>37</xdr:row>
      <xdr:rowOff>163195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626985" y="6490970"/>
          <a:ext cx="8496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76835</xdr:rowOff>
    </xdr:from>
    <xdr:to>
      <xdr:col>46</xdr:col>
      <xdr:colOff>38100</xdr:colOff>
      <xdr:row>38</xdr:row>
      <xdr:rowOff>6985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442325" y="6420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23495</xdr:rowOff>
    </xdr:from>
    <xdr:ext cx="53403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231505" y="619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147320</xdr:rowOff>
    </xdr:from>
    <xdr:to>
      <xdr:col>41</xdr:col>
      <xdr:colOff>50800</xdr:colOff>
      <xdr:row>37</xdr:row>
      <xdr:rowOff>170815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766560" y="6490970"/>
          <a:ext cx="8604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57618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36</xdr:row>
      <xdr:rowOff>6350</xdr:rowOff>
    </xdr:from>
    <xdr:ext cx="534670" cy="25654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367905" y="6178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59690</xdr:rowOff>
    </xdr:from>
    <xdr:to>
      <xdr:col>36</xdr:col>
      <xdr:colOff>161290</xdr:colOff>
      <xdr:row>37</xdr:row>
      <xdr:rowOff>161290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715760" y="6403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6350</xdr:rowOff>
    </xdr:from>
    <xdr:ext cx="532765" cy="25654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504940" y="617855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291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4422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20955</xdr:rowOff>
    </xdr:from>
    <xdr:to>
      <xdr:col>55</xdr:col>
      <xdr:colOff>50800</xdr:colOff>
      <xdr:row>37</xdr:row>
      <xdr:rowOff>122555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118090" y="63646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170815</xdr:rowOff>
    </xdr:from>
    <xdr:ext cx="532130" cy="2584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213975" y="6343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106680</xdr:rowOff>
    </xdr:from>
    <xdr:to>
      <xdr:col>50</xdr:col>
      <xdr:colOff>161290</xdr:colOff>
      <xdr:row>38</xdr:row>
      <xdr:rowOff>36830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302750" y="64503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27940</xdr:rowOff>
    </xdr:from>
    <xdr:ext cx="53276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091930" y="6543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112395</xdr:rowOff>
    </xdr:from>
    <xdr:to>
      <xdr:col>46</xdr:col>
      <xdr:colOff>38100</xdr:colOff>
      <xdr:row>38</xdr:row>
      <xdr:rowOff>42545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442325" y="64560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33655</xdr:rowOff>
    </xdr:from>
    <xdr:ext cx="534035" cy="2584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231505" y="654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96520</xdr:rowOff>
    </xdr:from>
    <xdr:to>
      <xdr:col>41</xdr:col>
      <xdr:colOff>101600</xdr:colOff>
      <xdr:row>38</xdr:row>
      <xdr:rowOff>26670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576185"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38</xdr:row>
      <xdr:rowOff>17780</xdr:rowOff>
    </xdr:from>
    <xdr:ext cx="534670" cy="25654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367905" y="6532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120650</xdr:rowOff>
    </xdr:from>
    <xdr:to>
      <xdr:col>36</xdr:col>
      <xdr:colOff>161290</xdr:colOff>
      <xdr:row>38</xdr:row>
      <xdr:rowOff>50165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715760" y="64643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41275</xdr:rowOff>
    </xdr:from>
    <xdr:ext cx="532765" cy="25654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04940" y="655637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288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7159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920" cy="25654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166485" y="10398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09690" y="10214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58</xdr:row>
      <xdr:rowOff>128270</xdr:rowOff>
    </xdr:from>
    <xdr:ext cx="5314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88962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09690" y="9887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56</xdr:row>
      <xdr:rowOff>144145</xdr:rowOff>
    </xdr:from>
    <xdr:ext cx="531495" cy="25654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88962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09690" y="9561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54</xdr:row>
      <xdr:rowOff>160655</xdr:rowOff>
    </xdr:from>
    <xdr:ext cx="53149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8962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09690" y="9234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53</xdr:row>
      <xdr:rowOff>6350</xdr:rowOff>
    </xdr:from>
    <xdr:ext cx="531495" cy="2565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8962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09690" y="8908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31205"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09690" y="8581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31205"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654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31205" y="8112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50</xdr:row>
      <xdr:rowOff>130175</xdr:rowOff>
    </xdr:from>
    <xdr:to>
      <xdr:col>54</xdr:col>
      <xdr:colOff>161290</xdr:colOff>
      <xdr:row>59</xdr:row>
      <xdr:rowOff>74930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139680" y="8702675"/>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78105</xdr:rowOff>
    </xdr:from>
    <xdr:ext cx="532130" cy="256540"/>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213975" y="101936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21,523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74930</xdr:rowOff>
    </xdr:from>
    <xdr:to>
      <xdr:col>55</xdr:col>
      <xdr:colOff>88900</xdr:colOff>
      <xdr:row>59</xdr:row>
      <xdr:rowOff>74930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079990" y="10190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6265" cy="256540"/>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213975" y="84778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112,579</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079990" y="87026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154940</xdr:rowOff>
    </xdr:from>
    <xdr:to>
      <xdr:col>55</xdr:col>
      <xdr:colOff>0</xdr:colOff>
      <xdr:row>58</xdr:row>
      <xdr:rowOff>4445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353550" y="992759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65405</xdr:rowOff>
    </xdr:from>
    <xdr:ext cx="532130" cy="256540"/>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213975" y="949515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42545</xdr:rowOff>
    </xdr:from>
    <xdr:to>
      <xdr:col>55</xdr:col>
      <xdr:colOff>50800</xdr:colOff>
      <xdr:row>56</xdr:row>
      <xdr:rowOff>144145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118090" y="96437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58</xdr:row>
      <xdr:rowOff>4445</xdr:rowOff>
    </xdr:from>
    <xdr:to>
      <xdr:col>50</xdr:col>
      <xdr:colOff>114300</xdr:colOff>
      <xdr:row>58</xdr:row>
      <xdr:rowOff>7620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476615" y="9948545"/>
          <a:ext cx="8769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130175</xdr:rowOff>
    </xdr:from>
    <xdr:to>
      <xdr:col>50</xdr:col>
      <xdr:colOff>161290</xdr:colOff>
      <xdr:row>57</xdr:row>
      <xdr:rowOff>60325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302750" y="9731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76835</xdr:rowOff>
    </xdr:from>
    <xdr:ext cx="532765" cy="25654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091930" y="95065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97790</xdr:rowOff>
    </xdr:from>
    <xdr:to>
      <xdr:col>45</xdr:col>
      <xdr:colOff>161290</xdr:colOff>
      <xdr:row>58</xdr:row>
      <xdr:rowOff>7620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626985" y="9870440"/>
          <a:ext cx="84963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103505</xdr:rowOff>
    </xdr:from>
    <xdr:to>
      <xdr:col>46</xdr:col>
      <xdr:colOff>38100</xdr:colOff>
      <xdr:row>57</xdr:row>
      <xdr:rowOff>33655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442325" y="97047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50165</xdr:rowOff>
    </xdr:from>
    <xdr:ext cx="534035"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231505" y="947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97790</xdr:rowOff>
    </xdr:from>
    <xdr:to>
      <xdr:col>41</xdr:col>
      <xdr:colOff>50800</xdr:colOff>
      <xdr:row>57</xdr:row>
      <xdr:rowOff>128905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766560" y="9870440"/>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132080</xdr:rowOff>
    </xdr:from>
    <xdr:to>
      <xdr:col>41</xdr:col>
      <xdr:colOff>101600</xdr:colOff>
      <xdr:row>57</xdr:row>
      <xdr:rowOff>61595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576185"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55</xdr:row>
      <xdr:rowOff>78105</xdr:rowOff>
    </xdr:from>
    <xdr:ext cx="534670" cy="25654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367905" y="95078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58420</xdr:rowOff>
    </xdr:from>
    <xdr:to>
      <xdr:col>36</xdr:col>
      <xdr:colOff>161290</xdr:colOff>
      <xdr:row>56</xdr:row>
      <xdr:rowOff>160020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715760" y="9659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5080</xdr:rowOff>
    </xdr:from>
    <xdr:ext cx="53276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504940" y="9434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291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4422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104140</xdr:rowOff>
    </xdr:from>
    <xdr:to>
      <xdr:col>55</xdr:col>
      <xdr:colOff>50800</xdr:colOff>
      <xdr:row>58</xdr:row>
      <xdr:rowOff>34290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118090" y="9876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82550</xdr:rowOff>
    </xdr:from>
    <xdr:ext cx="532130" cy="259080"/>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213975" y="9855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125095</xdr:rowOff>
    </xdr:from>
    <xdr:to>
      <xdr:col>50</xdr:col>
      <xdr:colOff>161290</xdr:colOff>
      <xdr:row>58</xdr:row>
      <xdr:rowOff>55245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302750" y="98977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46355</xdr:rowOff>
    </xdr:from>
    <xdr:ext cx="53276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091930" y="9990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128270</xdr:rowOff>
    </xdr:from>
    <xdr:to>
      <xdr:col>46</xdr:col>
      <xdr:colOff>38100</xdr:colOff>
      <xdr:row>58</xdr:row>
      <xdr:rowOff>58420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442325" y="99009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49530</xdr:rowOff>
    </xdr:from>
    <xdr:ext cx="53403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231505" y="999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46355</xdr:rowOff>
    </xdr:from>
    <xdr:to>
      <xdr:col>41</xdr:col>
      <xdr:colOff>101600</xdr:colOff>
      <xdr:row>57</xdr:row>
      <xdr:rowOff>147955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576185"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57</xdr:row>
      <xdr:rowOff>139065</xdr:rowOff>
    </xdr:from>
    <xdr:ext cx="53467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367905" y="9911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78105</xdr:rowOff>
    </xdr:from>
    <xdr:to>
      <xdr:col>36</xdr:col>
      <xdr:colOff>161290</xdr:colOff>
      <xdr:row>58</xdr:row>
      <xdr:rowOff>8255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715760" y="98507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170815</xdr:rowOff>
    </xdr:from>
    <xdr:ext cx="532765" cy="2584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04940" y="9943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288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7159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920"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76</xdr:row>
      <xdr:rowOff>144145</xdr:rowOff>
    </xdr:from>
    <xdr:ext cx="531495" cy="25654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88962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74</xdr:row>
      <xdr:rowOff>160655</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88962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73</xdr:row>
      <xdr:rowOff>6350</xdr:rowOff>
    </xdr:from>
    <xdr:ext cx="531495" cy="25654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88962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71</xdr:row>
      <xdr:rowOff>22225</xdr:rowOff>
    </xdr:from>
    <xdr:ext cx="5314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88962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69</xdr:row>
      <xdr:rowOff>38100</xdr:rowOff>
    </xdr:from>
    <xdr:ext cx="53149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88962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67</xdr:row>
      <xdr:rowOff>54610</xdr:rowOff>
    </xdr:from>
    <xdr:ext cx="531495" cy="25654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88962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71</xdr:row>
      <xdr:rowOff>635</xdr:rowOff>
    </xdr:from>
    <xdr:to>
      <xdr:col>54</xdr:col>
      <xdr:colOff>161290</xdr:colOff>
      <xdr:row>79</xdr:row>
      <xdr:rowOff>96520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139680" y="1217358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100330</xdr:rowOff>
    </xdr:from>
    <xdr:ext cx="311150" cy="25654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213975" y="13644880"/>
          <a:ext cx="311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96520</xdr:rowOff>
    </xdr:from>
    <xdr:to>
      <xdr:col>55</xdr:col>
      <xdr:colOff>88900</xdr:colOff>
      <xdr:row>79</xdr:row>
      <xdr:rowOff>96520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079990" y="13641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118745</xdr:rowOff>
    </xdr:from>
    <xdr:ext cx="532130" cy="25908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213975" y="11948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635</xdr:rowOff>
    </xdr:from>
    <xdr:to>
      <xdr:col>55</xdr:col>
      <xdr:colOff>88900</xdr:colOff>
      <xdr:row>71</xdr:row>
      <xdr:rowOff>635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079990" y="121735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83820</xdr:rowOff>
    </xdr:from>
    <xdr:to>
      <xdr:col>55</xdr:col>
      <xdr:colOff>0</xdr:colOff>
      <xdr:row>77</xdr:row>
      <xdr:rowOff>132080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353550" y="1328547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1270</xdr:rowOff>
    </xdr:from>
    <xdr:ext cx="53213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213975" y="1303147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118090" y="131800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76</xdr:row>
      <xdr:rowOff>132715</xdr:rowOff>
    </xdr:from>
    <xdr:to>
      <xdr:col>50</xdr:col>
      <xdr:colOff>114300</xdr:colOff>
      <xdr:row>77</xdr:row>
      <xdr:rowOff>83820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476615" y="13162915"/>
          <a:ext cx="87693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61595</xdr:rowOff>
    </xdr:from>
    <xdr:to>
      <xdr:col>50</xdr:col>
      <xdr:colOff>161290</xdr:colOff>
      <xdr:row>77</xdr:row>
      <xdr:rowOff>163195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302750" y="132632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154940</xdr:rowOff>
    </xdr:from>
    <xdr:ext cx="532765" cy="25654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091930" y="133565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146685</xdr:rowOff>
    </xdr:from>
    <xdr:to>
      <xdr:col>45</xdr:col>
      <xdr:colOff>161290</xdr:colOff>
      <xdr:row>76</xdr:row>
      <xdr:rowOff>132715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626985" y="13005435"/>
          <a:ext cx="84963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22225</xdr:rowOff>
    </xdr:from>
    <xdr:to>
      <xdr:col>46</xdr:col>
      <xdr:colOff>38100</xdr:colOff>
      <xdr:row>77</xdr:row>
      <xdr:rowOff>123825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442325" y="132238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114935</xdr:rowOff>
    </xdr:from>
    <xdr:ext cx="53403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23150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146685</xdr:rowOff>
    </xdr:from>
    <xdr:to>
      <xdr:col>41</xdr:col>
      <xdr:colOff>50800</xdr:colOff>
      <xdr:row>76</xdr:row>
      <xdr:rowOff>635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766560" y="13005435"/>
          <a:ext cx="8604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142240</xdr:rowOff>
    </xdr:from>
    <xdr:to>
      <xdr:col>41</xdr:col>
      <xdr:colOff>101600</xdr:colOff>
      <xdr:row>77</xdr:row>
      <xdr:rowOff>72390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576185"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77</xdr:row>
      <xdr:rowOff>63500</xdr:rowOff>
    </xdr:from>
    <xdr:ext cx="534670" cy="25654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367905" y="13265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144145</xdr:rowOff>
    </xdr:from>
    <xdr:to>
      <xdr:col>36</xdr:col>
      <xdr:colOff>161290</xdr:colOff>
      <xdr:row>76</xdr:row>
      <xdr:rowOff>74930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715760" y="1300289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65405</xdr:rowOff>
    </xdr:from>
    <xdr:ext cx="532765" cy="25654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504940" y="1309560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291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4422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80645</xdr:rowOff>
    </xdr:from>
    <xdr:to>
      <xdr:col>55</xdr:col>
      <xdr:colOff>50800</xdr:colOff>
      <xdr:row>78</xdr:row>
      <xdr:rowOff>10795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118090" y="13282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59055</xdr:rowOff>
    </xdr:from>
    <xdr:ext cx="46736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213975" y="13260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33020</xdr:rowOff>
    </xdr:from>
    <xdr:to>
      <xdr:col>50</xdr:col>
      <xdr:colOff>161290</xdr:colOff>
      <xdr:row>77</xdr:row>
      <xdr:rowOff>134620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302750" y="132346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151130</xdr:rowOff>
    </xdr:from>
    <xdr:ext cx="53276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091930" y="13009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81915</xdr:rowOff>
    </xdr:from>
    <xdr:to>
      <xdr:col>46</xdr:col>
      <xdr:colOff>38100</xdr:colOff>
      <xdr:row>77</xdr:row>
      <xdr:rowOff>12065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442325" y="131121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29210</xdr:rowOff>
    </xdr:from>
    <xdr:ext cx="534035" cy="25654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231505" y="1288796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95885</xdr:rowOff>
    </xdr:from>
    <xdr:to>
      <xdr:col>41</xdr:col>
      <xdr:colOff>101600</xdr:colOff>
      <xdr:row>76</xdr:row>
      <xdr:rowOff>26035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576185" y="12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74</xdr:row>
      <xdr:rowOff>42545</xdr:rowOff>
    </xdr:from>
    <xdr:ext cx="534670" cy="25654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367905" y="127298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121285</xdr:rowOff>
    </xdr:from>
    <xdr:to>
      <xdr:col>36</xdr:col>
      <xdr:colOff>161290</xdr:colOff>
      <xdr:row>76</xdr:row>
      <xdr:rowOff>52070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715760" y="1298003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68580</xdr:rowOff>
    </xdr:from>
    <xdr:ext cx="53276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04940" y="12755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288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7159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16648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8896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93</xdr:row>
      <xdr:rowOff>168910</xdr:rowOff>
    </xdr:from>
    <xdr:ext cx="531495" cy="25654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88962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8962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89</xdr:row>
      <xdr:rowOff>92710</xdr:rowOff>
    </xdr:from>
    <xdr:ext cx="5314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8962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654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831205" y="14970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90</xdr:row>
      <xdr:rowOff>56515</xdr:rowOff>
    </xdr:from>
    <xdr:to>
      <xdr:col>54</xdr:col>
      <xdr:colOff>161290</xdr:colOff>
      <xdr:row>98</xdr:row>
      <xdr:rowOff>137160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139680" y="1548701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140970</xdr:rowOff>
    </xdr:from>
    <xdr:ext cx="46736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213975" y="1694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137160</xdr:rowOff>
    </xdr:from>
    <xdr:to>
      <xdr:col>55</xdr:col>
      <xdr:colOff>88900</xdr:colOff>
      <xdr:row>98</xdr:row>
      <xdr:rowOff>137160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079990" y="169392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3175</xdr:rowOff>
    </xdr:from>
    <xdr:ext cx="532130"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213975" y="15262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80,363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56515</xdr:rowOff>
    </xdr:from>
    <xdr:to>
      <xdr:col>55</xdr:col>
      <xdr:colOff>88900</xdr:colOff>
      <xdr:row>90</xdr:row>
      <xdr:rowOff>56515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079990" y="154870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4445</xdr:rowOff>
    </xdr:from>
    <xdr:to>
      <xdr:col>55</xdr:col>
      <xdr:colOff>0</xdr:colOff>
      <xdr:row>97</xdr:row>
      <xdr:rowOff>36195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353550" y="1663509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158750</xdr:rowOff>
    </xdr:from>
    <xdr:ext cx="532130" cy="25908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213975" y="1627505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135890</xdr:rowOff>
    </xdr:from>
    <xdr:to>
      <xdr:col>55</xdr:col>
      <xdr:colOff>50800</xdr:colOff>
      <xdr:row>96</xdr:row>
      <xdr:rowOff>66040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118090" y="164236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97</xdr:row>
      <xdr:rowOff>36195</xdr:rowOff>
    </xdr:from>
    <xdr:to>
      <xdr:col>50</xdr:col>
      <xdr:colOff>114300</xdr:colOff>
      <xdr:row>97</xdr:row>
      <xdr:rowOff>67945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476615" y="16666845"/>
          <a:ext cx="8769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13335</xdr:rowOff>
    </xdr:from>
    <xdr:to>
      <xdr:col>50</xdr:col>
      <xdr:colOff>161290</xdr:colOff>
      <xdr:row>96</xdr:row>
      <xdr:rowOff>114935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302750" y="164725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132080</xdr:rowOff>
    </xdr:from>
    <xdr:ext cx="532765" cy="25654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091930" y="1624838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67945</xdr:rowOff>
    </xdr:from>
    <xdr:to>
      <xdr:col>45</xdr:col>
      <xdr:colOff>161290</xdr:colOff>
      <xdr:row>97</xdr:row>
      <xdr:rowOff>73660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626985" y="16698595"/>
          <a:ext cx="8496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32385</xdr:rowOff>
    </xdr:from>
    <xdr:to>
      <xdr:col>46</xdr:col>
      <xdr:colOff>38100</xdr:colOff>
      <xdr:row>96</xdr:row>
      <xdr:rowOff>133985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442325" y="164915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150495</xdr:rowOff>
    </xdr:from>
    <xdr:ext cx="53403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231505" y="16266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73660</xdr:rowOff>
    </xdr:from>
    <xdr:to>
      <xdr:col>41</xdr:col>
      <xdr:colOff>50800</xdr:colOff>
      <xdr:row>97</xdr:row>
      <xdr:rowOff>110490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766560" y="16704310"/>
          <a:ext cx="8604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69215</xdr:rowOff>
    </xdr:from>
    <xdr:to>
      <xdr:col>41</xdr:col>
      <xdr:colOff>101600</xdr:colOff>
      <xdr:row>96</xdr:row>
      <xdr:rowOff>170815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576185"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95</xdr:row>
      <xdr:rowOff>15875</xdr:rowOff>
    </xdr:from>
    <xdr:ext cx="53467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367905" y="16303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161290</xdr:colOff>
      <xdr:row>97</xdr:row>
      <xdr:rowOff>6350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715760" y="16535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22860</xdr:rowOff>
    </xdr:from>
    <xdr:ext cx="53276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504940" y="16310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291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4422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125095</xdr:rowOff>
    </xdr:from>
    <xdr:to>
      <xdr:col>55</xdr:col>
      <xdr:colOff>50800</xdr:colOff>
      <xdr:row>97</xdr:row>
      <xdr:rowOff>55245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118090" y="16584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103505</xdr:rowOff>
    </xdr:from>
    <xdr:ext cx="532130"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213975" y="16562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156845</xdr:rowOff>
    </xdr:from>
    <xdr:to>
      <xdr:col>50</xdr:col>
      <xdr:colOff>161290</xdr:colOff>
      <xdr:row>97</xdr:row>
      <xdr:rowOff>86995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302750" y="16616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78105</xdr:rowOff>
    </xdr:from>
    <xdr:ext cx="532765" cy="25654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091930" y="1670875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17780</xdr:rowOff>
    </xdr:from>
    <xdr:to>
      <xdr:col>46</xdr:col>
      <xdr:colOff>38100</xdr:colOff>
      <xdr:row>97</xdr:row>
      <xdr:rowOff>118745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442325" y="1664843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109855</xdr:rowOff>
    </xdr:from>
    <xdr:ext cx="534035" cy="25654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231505" y="16740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22860</xdr:rowOff>
    </xdr:from>
    <xdr:to>
      <xdr:col>41</xdr:col>
      <xdr:colOff>101600</xdr:colOff>
      <xdr:row>97</xdr:row>
      <xdr:rowOff>124460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576185"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97</xdr:row>
      <xdr:rowOff>115570</xdr:rowOff>
    </xdr:from>
    <xdr:ext cx="53467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367905" y="1674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59690</xdr:rowOff>
    </xdr:from>
    <xdr:to>
      <xdr:col>36</xdr:col>
      <xdr:colOff>161290</xdr:colOff>
      <xdr:row>97</xdr:row>
      <xdr:rowOff>161290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715760" y="16690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152400</xdr:rowOff>
    </xdr:from>
    <xdr:ext cx="53276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504940" y="16783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161290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074525" y="4000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161290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074525" y="4826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288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36425" y="4635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161290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074525" y="7112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161290</xdr:colOff>
      <xdr:row>39</xdr:row>
      <xdr:rowOff>99060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074525" y="678561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638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3132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161290</xdr:colOff>
      <xdr:row>37</xdr:row>
      <xdr:rowOff>114935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074525" y="645858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8955" cy="25654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560175" y="6316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161290</xdr:colOff>
      <xdr:row>35</xdr:row>
      <xdr:rowOff>132080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074525" y="613283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895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560175" y="5989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161290</xdr:colOff>
      <xdr:row>33</xdr:row>
      <xdr:rowOff>147955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074525" y="580580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955" cy="25654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560175" y="5664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161290</xdr:colOff>
      <xdr:row>31</xdr:row>
      <xdr:rowOff>164465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074525" y="547941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895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6017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161290</xdr:colOff>
      <xdr:row>30</xdr:row>
      <xdr:rowOff>8890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074525" y="515239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2895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560175" y="5010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161290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074525" y="482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654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56017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161290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074525" y="4826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129540</xdr:rowOff>
    </xdr:from>
    <xdr:to>
      <xdr:col>85</xdr:col>
      <xdr:colOff>126365</xdr:colOff>
      <xdr:row>39</xdr:row>
      <xdr:rowOff>99060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831820"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39</xdr:row>
      <xdr:rowOff>102870</xdr:rowOff>
    </xdr:from>
    <xdr:ext cx="249555" cy="25908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586801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744825" y="6785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29</xdr:row>
      <xdr:rowOff>76200</xdr:rowOff>
    </xdr:from>
    <xdr:ext cx="534670" cy="25654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5868015" y="5048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46,318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129540</xdr:rowOff>
    </xdr:from>
    <xdr:to>
      <xdr:col>86</xdr:col>
      <xdr:colOff>25400</xdr:colOff>
      <xdr:row>30</xdr:row>
      <xdr:rowOff>129540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744825" y="5273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159385</xdr:rowOff>
    </xdr:from>
    <xdr:to>
      <xdr:col>85</xdr:col>
      <xdr:colOff>127000</xdr:colOff>
      <xdr:row>39</xdr:row>
      <xdr:rowOff>35560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018385" y="6674485"/>
          <a:ext cx="8153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38</xdr:row>
      <xdr:rowOff>113665</xdr:rowOff>
    </xdr:from>
    <xdr:ext cx="469900" cy="2584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5868015" y="6628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135255</xdr:rowOff>
    </xdr:from>
    <xdr:to>
      <xdr:col>85</xdr:col>
      <xdr:colOff>161290</xdr:colOff>
      <xdr:row>39</xdr:row>
      <xdr:rowOff>65405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782925" y="665035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35560</xdr:rowOff>
    </xdr:from>
    <xdr:to>
      <xdr:col>81</xdr:col>
      <xdr:colOff>50800</xdr:colOff>
      <xdr:row>39</xdr:row>
      <xdr:rowOff>36195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157960" y="672211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149225</xdr:rowOff>
    </xdr:from>
    <xdr:to>
      <xdr:col>81</xdr:col>
      <xdr:colOff>101600</xdr:colOff>
      <xdr:row>39</xdr:row>
      <xdr:rowOff>79375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96758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95885</xdr:rowOff>
    </xdr:from>
    <xdr:ext cx="46736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789150" y="6439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39</xdr:row>
      <xdr:rowOff>36195</xdr:rowOff>
    </xdr:from>
    <xdr:to>
      <xdr:col>76</xdr:col>
      <xdr:colOff>114300</xdr:colOff>
      <xdr:row>39</xdr:row>
      <xdr:rowOff>66040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281025" y="672274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3175</xdr:rowOff>
    </xdr:from>
    <xdr:to>
      <xdr:col>76</xdr:col>
      <xdr:colOff>161290</xdr:colOff>
      <xdr:row>39</xdr:row>
      <xdr:rowOff>104775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107160" y="6689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95885</xdr:rowOff>
    </xdr:from>
    <xdr:ext cx="4692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928725" y="6782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66040</xdr:rowOff>
    </xdr:from>
    <xdr:to>
      <xdr:col>71</xdr:col>
      <xdr:colOff>161290</xdr:colOff>
      <xdr:row>39</xdr:row>
      <xdr:rowOff>93345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431395" y="6752590"/>
          <a:ext cx="84963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3175</xdr:rowOff>
    </xdr:from>
    <xdr:to>
      <xdr:col>72</xdr:col>
      <xdr:colOff>38100</xdr:colOff>
      <xdr:row>39</xdr:row>
      <xdr:rowOff>104775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246735" y="6689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121285</xdr:rowOff>
    </xdr:from>
    <xdr:ext cx="467995" cy="25654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068300" y="64649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14605</xdr:rowOff>
    </xdr:from>
    <xdr:to>
      <xdr:col>67</xdr:col>
      <xdr:colOff>101600</xdr:colOff>
      <xdr:row>39</xdr:row>
      <xdr:rowOff>116205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380595" y="670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132715</xdr:rowOff>
    </xdr:from>
    <xdr:ext cx="467360" cy="25654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02160" y="6476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0095"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833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096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2466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109220</xdr:rowOff>
    </xdr:from>
    <xdr:to>
      <xdr:col>85</xdr:col>
      <xdr:colOff>161290</xdr:colOff>
      <xdr:row>39</xdr:row>
      <xdr:rowOff>38735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782925" y="662432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37</xdr:row>
      <xdr:rowOff>67945</xdr:rowOff>
    </xdr:from>
    <xdr:ext cx="469900" cy="2584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5868015" y="641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156210</xdr:rowOff>
    </xdr:from>
    <xdr:to>
      <xdr:col>81</xdr:col>
      <xdr:colOff>101600</xdr:colOff>
      <xdr:row>39</xdr:row>
      <xdr:rowOff>86360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967585"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77470</xdr:rowOff>
    </xdr:from>
    <xdr:ext cx="467360" cy="25654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789150" y="6764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156845</xdr:rowOff>
    </xdr:from>
    <xdr:to>
      <xdr:col>76</xdr:col>
      <xdr:colOff>161290</xdr:colOff>
      <xdr:row>39</xdr:row>
      <xdr:rowOff>86995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107160" y="6671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103505</xdr:rowOff>
    </xdr:from>
    <xdr:ext cx="46926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928725" y="644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15240</xdr:rowOff>
    </xdr:from>
    <xdr:to>
      <xdr:col>72</xdr:col>
      <xdr:colOff>38100</xdr:colOff>
      <xdr:row>39</xdr:row>
      <xdr:rowOff>116840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246735" y="6701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107950</xdr:rowOff>
    </xdr:from>
    <xdr:ext cx="46799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068300" y="6794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42545</xdr:rowOff>
    </xdr:from>
    <xdr:to>
      <xdr:col>67</xdr:col>
      <xdr:colOff>101600</xdr:colOff>
      <xdr:row>39</xdr:row>
      <xdr:rowOff>144145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380595"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135255</xdr:rowOff>
    </xdr:from>
    <xdr:ext cx="375920" cy="25654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247880" y="68218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161290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074525" y="7429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161290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074525" y="8255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288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36425" y="8064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161290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074525" y="1054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161290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074525" y="9398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83132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161290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074525" y="8255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83132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161290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074525" y="8255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586801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5868015"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5868015"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161290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782925" y="934720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8996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281025" y="9398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161290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107160" y="9347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161290</xdr:colOff>
      <xdr:row>55</xdr:row>
      <xdr:rowOff>10160</xdr:rowOff>
    </xdr:from>
    <xdr:ext cx="24955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02016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161290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31395" y="9398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17307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31265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009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833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096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2466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161290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782925" y="934720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5868015"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8996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161290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107160" y="9347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161290</xdr:colOff>
      <xdr:row>53</xdr:row>
      <xdr:rowOff>35560</xdr:rowOff>
    </xdr:from>
    <xdr:ext cx="24955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02016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17307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31265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161290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074525" y="10858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161290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074525" y="11684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288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036425" y="11493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161290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074525" y="1397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6380" cy="25654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3132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139700</xdr:rowOff>
    </xdr:from>
    <xdr:to>
      <xdr:col>89</xdr:col>
      <xdr:colOff>161290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074525" y="13684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168910</xdr:rowOff>
    </xdr:from>
    <xdr:ext cx="528955" cy="25654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560175" y="13542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161290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074525" y="13398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28955" cy="25654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560175" y="13256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161290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074525" y="13112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28955" cy="25654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560175" y="12970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161290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074525" y="12827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28955" cy="25654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60175" y="12684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161290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074525" y="12541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28955" cy="25654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560175" y="12399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161290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074525" y="12255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28955" cy="25654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560175" y="12113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161290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074525" y="11969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68</xdr:row>
      <xdr:rowOff>168910</xdr:rowOff>
    </xdr:from>
    <xdr:ext cx="528955" cy="25654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560175" y="11827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161290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074525" y="11684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8955" cy="25654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56017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161290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074525" y="11684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161290</xdr:rowOff>
    </xdr:from>
    <xdr:to>
      <xdr:col>85</xdr:col>
      <xdr:colOff>126365</xdr:colOff>
      <xdr:row>78</xdr:row>
      <xdr:rowOff>128905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831820" y="12162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78</xdr:row>
      <xdr:rowOff>132715</xdr:rowOff>
    </xdr:from>
    <xdr:ext cx="534670" cy="256540"/>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5868015" y="135058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128905</xdr:rowOff>
    </xdr:from>
    <xdr:to>
      <xdr:col>86</xdr:col>
      <xdr:colOff>25400</xdr:colOff>
      <xdr:row>78</xdr:row>
      <xdr:rowOff>128905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744825" y="135020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69</xdr:row>
      <xdr:rowOff>107950</xdr:rowOff>
    </xdr:from>
    <xdr:ext cx="534670" cy="259080"/>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5868015" y="1193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63,240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161290</xdr:rowOff>
    </xdr:from>
    <xdr:to>
      <xdr:col>86</xdr:col>
      <xdr:colOff>25400</xdr:colOff>
      <xdr:row>70</xdr:row>
      <xdr:rowOff>161290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744825" y="121627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73025</xdr:rowOff>
    </xdr:from>
    <xdr:to>
      <xdr:col>85</xdr:col>
      <xdr:colOff>127000</xdr:colOff>
      <xdr:row>73</xdr:row>
      <xdr:rowOff>139065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018385" y="12588875"/>
          <a:ext cx="81534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74</xdr:row>
      <xdr:rowOff>141605</xdr:rowOff>
    </xdr:from>
    <xdr:ext cx="534670" cy="259080"/>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5868015" y="12828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163195</xdr:rowOff>
    </xdr:from>
    <xdr:to>
      <xdr:col>85</xdr:col>
      <xdr:colOff>161290</xdr:colOff>
      <xdr:row>75</xdr:row>
      <xdr:rowOff>93345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782925" y="1285049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168275</xdr:rowOff>
    </xdr:from>
    <xdr:to>
      <xdr:col>81</xdr:col>
      <xdr:colOff>50800</xdr:colOff>
      <xdr:row>73</xdr:row>
      <xdr:rowOff>73025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157960" y="12512675"/>
          <a:ext cx="8604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146050</xdr:rowOff>
    </xdr:from>
    <xdr:to>
      <xdr:col>81</xdr:col>
      <xdr:colOff>101600</xdr:colOff>
      <xdr:row>75</xdr:row>
      <xdr:rowOff>76200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967585"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75</xdr:row>
      <xdr:rowOff>67310</xdr:rowOff>
    </xdr:from>
    <xdr:ext cx="53467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759305" y="1292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72</xdr:row>
      <xdr:rowOff>99695</xdr:rowOff>
    </xdr:from>
    <xdr:to>
      <xdr:col>76</xdr:col>
      <xdr:colOff>114300</xdr:colOff>
      <xdr:row>72</xdr:row>
      <xdr:rowOff>168275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281025" y="12444095"/>
          <a:ext cx="8769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144780</xdr:rowOff>
    </xdr:from>
    <xdr:to>
      <xdr:col>76</xdr:col>
      <xdr:colOff>161290</xdr:colOff>
      <xdr:row>75</xdr:row>
      <xdr:rowOff>74930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107160" y="128320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66040</xdr:rowOff>
    </xdr:from>
    <xdr:ext cx="532765" cy="25654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896340" y="129247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86995</xdr:rowOff>
    </xdr:from>
    <xdr:to>
      <xdr:col>71</xdr:col>
      <xdr:colOff>161290</xdr:colOff>
      <xdr:row>72</xdr:row>
      <xdr:rowOff>99695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31395" y="12431395"/>
          <a:ext cx="84963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133985</xdr:rowOff>
    </xdr:from>
    <xdr:to>
      <xdr:col>72</xdr:col>
      <xdr:colOff>38100</xdr:colOff>
      <xdr:row>75</xdr:row>
      <xdr:rowOff>64135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246735" y="128212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55245</xdr:rowOff>
    </xdr:from>
    <xdr:ext cx="534035" cy="25654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035915" y="129139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128905</xdr:rowOff>
    </xdr:from>
    <xdr:to>
      <xdr:col>67</xdr:col>
      <xdr:colOff>101600</xdr:colOff>
      <xdr:row>75</xdr:row>
      <xdr:rowOff>59055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380595" y="128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75</xdr:row>
      <xdr:rowOff>50165</xdr:rowOff>
    </xdr:from>
    <xdr:ext cx="53467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72315" y="12908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0095"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833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096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2466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88265</xdr:rowOff>
    </xdr:from>
    <xdr:to>
      <xdr:col>85</xdr:col>
      <xdr:colOff>161290</xdr:colOff>
      <xdr:row>74</xdr:row>
      <xdr:rowOff>18415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782925" y="1260411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72</xdr:row>
      <xdr:rowOff>111125</xdr:rowOff>
    </xdr:from>
    <xdr:ext cx="534670" cy="25654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5868015" y="124555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22225</xdr:rowOff>
    </xdr:from>
    <xdr:to>
      <xdr:col>81</xdr:col>
      <xdr:colOff>101600</xdr:colOff>
      <xdr:row>73</xdr:row>
      <xdr:rowOff>123825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967585"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71</xdr:row>
      <xdr:rowOff>140335</xdr:rowOff>
    </xdr:from>
    <xdr:ext cx="53467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759305" y="12313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117475</xdr:rowOff>
    </xdr:from>
    <xdr:to>
      <xdr:col>76</xdr:col>
      <xdr:colOff>161290</xdr:colOff>
      <xdr:row>73</xdr:row>
      <xdr:rowOff>47625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107160" y="12461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64135</xdr:rowOff>
    </xdr:from>
    <xdr:ext cx="532765" cy="25654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896340" y="122370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48895</xdr:rowOff>
    </xdr:from>
    <xdr:to>
      <xdr:col>72</xdr:col>
      <xdr:colOff>38100</xdr:colOff>
      <xdr:row>72</xdr:row>
      <xdr:rowOff>150495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246735" y="12393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167005</xdr:rowOff>
    </xdr:from>
    <xdr:ext cx="534035" cy="25654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035915" y="12168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36195</xdr:rowOff>
    </xdr:from>
    <xdr:to>
      <xdr:col>67</xdr:col>
      <xdr:colOff>101600</xdr:colOff>
      <xdr:row>72</xdr:row>
      <xdr:rowOff>137795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380595" y="123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70</xdr:row>
      <xdr:rowOff>154940</xdr:rowOff>
    </xdr:from>
    <xdr:ext cx="534670" cy="25654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72315" y="12156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161290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074525" y="14287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161290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074525" y="15113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288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036425" y="14922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161290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074525" y="1739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161290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074525" y="169418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3132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161290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074525" y="164846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28955" cy="25654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560175" y="16342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161290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074525" y="160274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28955" cy="25654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560175" y="15885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161290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074525" y="155702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28955" cy="25654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560175" y="15427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161290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074525" y="15113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28955" cy="25654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560175" y="14970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161290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074525" y="15113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166370</xdr:rowOff>
    </xdr:from>
    <xdr:to>
      <xdr:col>85</xdr:col>
      <xdr:colOff>126365</xdr:colOff>
      <xdr:row>98</xdr:row>
      <xdr:rowOff>132080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831820" y="1559687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98</xdr:row>
      <xdr:rowOff>135255</xdr:rowOff>
    </xdr:from>
    <xdr:ext cx="378460" cy="256540"/>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5868015" y="169373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744825" y="169341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89</xdr:row>
      <xdr:rowOff>113030</xdr:rowOff>
    </xdr:from>
    <xdr:ext cx="534670"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5868015" y="15372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166370</xdr:rowOff>
    </xdr:from>
    <xdr:to>
      <xdr:col>86</xdr:col>
      <xdr:colOff>25400</xdr:colOff>
      <xdr:row>90</xdr:row>
      <xdr:rowOff>166370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744825" y="15596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5080</xdr:rowOff>
    </xdr:from>
    <xdr:to>
      <xdr:col>85</xdr:col>
      <xdr:colOff>127000</xdr:colOff>
      <xdr:row>98</xdr:row>
      <xdr:rowOff>22225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018385" y="16807180"/>
          <a:ext cx="8153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96</xdr:row>
      <xdr:rowOff>6350</xdr:rowOff>
    </xdr:from>
    <xdr:ext cx="469900" cy="25654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5868015" y="164655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154940</xdr:rowOff>
    </xdr:from>
    <xdr:to>
      <xdr:col>85</xdr:col>
      <xdr:colOff>161290</xdr:colOff>
      <xdr:row>97</xdr:row>
      <xdr:rowOff>84455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782925" y="16614140"/>
          <a:ext cx="850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35560</xdr:rowOff>
    </xdr:from>
    <xdr:to>
      <xdr:col>81</xdr:col>
      <xdr:colOff>50800</xdr:colOff>
      <xdr:row>98</xdr:row>
      <xdr:rowOff>22225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157960" y="16666210"/>
          <a:ext cx="860425"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161290</xdr:rowOff>
    </xdr:from>
    <xdr:to>
      <xdr:col>81</xdr:col>
      <xdr:colOff>101600</xdr:colOff>
      <xdr:row>97</xdr:row>
      <xdr:rowOff>91440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967585"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95</xdr:row>
      <xdr:rowOff>107950</xdr:rowOff>
    </xdr:from>
    <xdr:ext cx="46736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789150" y="16395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97</xdr:row>
      <xdr:rowOff>35560</xdr:rowOff>
    </xdr:from>
    <xdr:to>
      <xdr:col>76</xdr:col>
      <xdr:colOff>114300</xdr:colOff>
      <xdr:row>97</xdr:row>
      <xdr:rowOff>163830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281025" y="16666210"/>
          <a:ext cx="87693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xdr:rowOff>
    </xdr:from>
    <xdr:to>
      <xdr:col>76</xdr:col>
      <xdr:colOff>161290</xdr:colOff>
      <xdr:row>97</xdr:row>
      <xdr:rowOff>104140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107160" y="166331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95250</xdr:rowOff>
    </xdr:from>
    <xdr:ext cx="46926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928725" y="1672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53340</xdr:rowOff>
    </xdr:from>
    <xdr:to>
      <xdr:col>71</xdr:col>
      <xdr:colOff>161290</xdr:colOff>
      <xdr:row>97</xdr:row>
      <xdr:rowOff>163830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431395" y="16683990"/>
          <a:ext cx="84963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139700</xdr:rowOff>
    </xdr:from>
    <xdr:to>
      <xdr:col>72</xdr:col>
      <xdr:colOff>38100</xdr:colOff>
      <xdr:row>97</xdr:row>
      <xdr:rowOff>69850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246735" y="16598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95</xdr:row>
      <xdr:rowOff>86360</xdr:rowOff>
    </xdr:from>
    <xdr:ext cx="467995" cy="25654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068300" y="1637411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121285</xdr:rowOff>
    </xdr:from>
    <xdr:to>
      <xdr:col>67</xdr:col>
      <xdr:colOff>101600</xdr:colOff>
      <xdr:row>97</xdr:row>
      <xdr:rowOff>52070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380595"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67945</xdr:rowOff>
    </xdr:from>
    <xdr:ext cx="467360"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202160" y="163556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009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833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096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2466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125730</xdr:rowOff>
    </xdr:from>
    <xdr:to>
      <xdr:col>85</xdr:col>
      <xdr:colOff>161290</xdr:colOff>
      <xdr:row>98</xdr:row>
      <xdr:rowOff>55880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782925" y="1675638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97</xdr:row>
      <xdr:rowOff>40640</xdr:rowOff>
    </xdr:from>
    <xdr:ext cx="469900" cy="256540"/>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5868015" y="16671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143510</xdr:rowOff>
    </xdr:from>
    <xdr:to>
      <xdr:col>81</xdr:col>
      <xdr:colOff>101600</xdr:colOff>
      <xdr:row>98</xdr:row>
      <xdr:rowOff>73025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967585"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64135</xdr:rowOff>
    </xdr:from>
    <xdr:ext cx="467360" cy="25654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789150" y="168662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156210</xdr:rowOff>
    </xdr:from>
    <xdr:to>
      <xdr:col>76</xdr:col>
      <xdr:colOff>161290</xdr:colOff>
      <xdr:row>97</xdr:row>
      <xdr:rowOff>86360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107160" y="166154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102870</xdr:rowOff>
    </xdr:from>
    <xdr:ext cx="46926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928725" y="1639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113030</xdr:rowOff>
    </xdr:from>
    <xdr:to>
      <xdr:col>72</xdr:col>
      <xdr:colOff>38100</xdr:colOff>
      <xdr:row>98</xdr:row>
      <xdr:rowOff>43180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246735" y="167436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34290</xdr:rowOff>
    </xdr:from>
    <xdr:ext cx="4679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068300" y="16836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2540</xdr:rowOff>
    </xdr:from>
    <xdr:to>
      <xdr:col>67</xdr:col>
      <xdr:colOff>101600</xdr:colOff>
      <xdr:row>97</xdr:row>
      <xdr:rowOff>104140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380595"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95250</xdr:rowOff>
    </xdr:from>
    <xdr:ext cx="46736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202160" y="16725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288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0697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50187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28914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7360" cy="25654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289145" y="582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28914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29590"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225010" y="506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29590" cy="25654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225010" y="4683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134620</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49665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154936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161290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411565" y="6731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81280</xdr:rowOff>
    </xdr:from>
    <xdr:ext cx="534670" cy="259080"/>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1549360" y="5224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10,088</a:t>
          </a:r>
          <a:endParaRPr kumimoji="1" lang="ja-JP" altLang="en-US" sz="1000" b="1">
            <a:latin typeface="ＭＳ Ｐゴシック"/>
            <a:ea typeface="ＭＳ Ｐゴシック"/>
          </a:endParaRPr>
        </a:p>
      </xdr:txBody>
    </xdr:sp>
    <xdr:clientData/>
  </xdr:oneCellAnchor>
  <xdr:twoCellAnchor>
    <xdr:from>
      <xdr:col>115</xdr:col>
      <xdr:colOff>161290</xdr:colOff>
      <xdr:row>31</xdr:row>
      <xdr:rowOff>134620</xdr:rowOff>
    </xdr:from>
    <xdr:to>
      <xdr:col>116</xdr:col>
      <xdr:colOff>152400</xdr:colOff>
      <xdr:row>31</xdr:row>
      <xdr:rowOff>134620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411565" y="54495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36</xdr:row>
      <xdr:rowOff>136525</xdr:rowOff>
    </xdr:from>
    <xdr:to>
      <xdr:col>116</xdr:col>
      <xdr:colOff>63500</xdr:colOff>
      <xdr:row>36</xdr:row>
      <xdr:rowOff>154940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672425" y="6308725"/>
          <a:ext cx="8261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54610</xdr:rowOff>
    </xdr:from>
    <xdr:ext cx="469900" cy="256540"/>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1549360" y="63982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76200</xdr:rowOff>
    </xdr:from>
    <xdr:to>
      <xdr:col>116</xdr:col>
      <xdr:colOff>114300</xdr:colOff>
      <xdr:row>38</xdr:row>
      <xdr:rowOff>6350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44776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90170</xdr:rowOff>
    </xdr:from>
    <xdr:to>
      <xdr:col>111</xdr:col>
      <xdr:colOff>161290</xdr:colOff>
      <xdr:row>36</xdr:row>
      <xdr:rowOff>136525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822795" y="6262370"/>
          <a:ext cx="84963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72390</xdr:rowOff>
    </xdr:from>
    <xdr:to>
      <xdr:col>112</xdr:col>
      <xdr:colOff>38100</xdr:colOff>
      <xdr:row>38</xdr:row>
      <xdr:rowOff>2540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638135" y="64160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165100</xdr:rowOff>
    </xdr:from>
    <xdr:ext cx="46799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459700" y="6508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90170</xdr:rowOff>
    </xdr:from>
    <xdr:to>
      <xdr:col>107</xdr:col>
      <xdr:colOff>50800</xdr:colOff>
      <xdr:row>36</xdr:row>
      <xdr:rowOff>123190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962370" y="6262370"/>
          <a:ext cx="8604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771995"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11430</xdr:rowOff>
    </xdr:from>
    <xdr:ext cx="46736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593560" y="6526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36</xdr:row>
      <xdr:rowOff>123190</xdr:rowOff>
    </xdr:from>
    <xdr:to>
      <xdr:col>102</xdr:col>
      <xdr:colOff>114300</xdr:colOff>
      <xdr:row>36</xdr:row>
      <xdr:rowOff>124460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085435" y="6295390"/>
          <a:ext cx="8769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93980</xdr:rowOff>
    </xdr:from>
    <xdr:to>
      <xdr:col>102</xdr:col>
      <xdr:colOff>161290</xdr:colOff>
      <xdr:row>38</xdr:row>
      <xdr:rowOff>24130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911570" y="64376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15240</xdr:rowOff>
    </xdr:from>
    <xdr:ext cx="4692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733135"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103505</xdr:rowOff>
    </xdr:from>
    <xdr:to>
      <xdr:col>98</xdr:col>
      <xdr:colOff>38100</xdr:colOff>
      <xdr:row>38</xdr:row>
      <xdr:rowOff>33655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051145" y="64471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24765</xdr:rowOff>
    </xdr:from>
    <xdr:ext cx="46799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872710" y="6539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487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638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90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103505</xdr:rowOff>
    </xdr:from>
    <xdr:to>
      <xdr:col>116</xdr:col>
      <xdr:colOff>114300</xdr:colOff>
      <xdr:row>37</xdr:row>
      <xdr:rowOff>33655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44776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126365</xdr:rowOff>
    </xdr:from>
    <xdr:ext cx="469900" cy="259080"/>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1549360" y="612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86360</xdr:rowOff>
    </xdr:from>
    <xdr:to>
      <xdr:col>112</xdr:col>
      <xdr:colOff>38100</xdr:colOff>
      <xdr:row>37</xdr:row>
      <xdr:rowOff>15875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638135" y="625856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32385</xdr:rowOff>
    </xdr:from>
    <xdr:ext cx="467995" cy="25654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459700" y="60331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39370</xdr:rowOff>
    </xdr:from>
    <xdr:to>
      <xdr:col>107</xdr:col>
      <xdr:colOff>101600</xdr:colOff>
      <xdr:row>36</xdr:row>
      <xdr:rowOff>140970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771995"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157480</xdr:rowOff>
    </xdr:from>
    <xdr:ext cx="467360" cy="25654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593560" y="5986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72390</xdr:rowOff>
    </xdr:from>
    <xdr:to>
      <xdr:col>102</xdr:col>
      <xdr:colOff>161290</xdr:colOff>
      <xdr:row>37</xdr:row>
      <xdr:rowOff>2540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911570" y="62445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19050</xdr:rowOff>
    </xdr:from>
    <xdr:ext cx="469265" cy="25654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733135" y="601980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73660</xdr:rowOff>
    </xdr:from>
    <xdr:to>
      <xdr:col>98</xdr:col>
      <xdr:colOff>38100</xdr:colOff>
      <xdr:row>37</xdr:row>
      <xdr:rowOff>3810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051145" y="62458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20320</xdr:rowOff>
    </xdr:from>
    <xdr:ext cx="467995" cy="25654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872710" y="60210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288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0697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73936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50187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73936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2959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22501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29590" cy="25654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22501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773936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29590"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22501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73936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29590"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225010" y="849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29590" cy="25654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225010" y="8112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114300</xdr:rowOff>
    </xdr:from>
    <xdr:to>
      <xdr:col>116</xdr:col>
      <xdr:colOff>62865</xdr:colOff>
      <xdr:row>59</xdr:row>
      <xdr:rowOff>41910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496655" y="868680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45720</xdr:rowOff>
    </xdr:from>
    <xdr:ext cx="313690" cy="259080"/>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1549360" y="10161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115</xdr:col>
      <xdr:colOff>161290</xdr:colOff>
      <xdr:row>59</xdr:row>
      <xdr:rowOff>41910</xdr:rowOff>
    </xdr:from>
    <xdr:to>
      <xdr:col>116</xdr:col>
      <xdr:colOff>152400</xdr:colOff>
      <xdr:row>59</xdr:row>
      <xdr:rowOff>41910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411565" y="101574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60960</xdr:rowOff>
    </xdr:from>
    <xdr:ext cx="534670" cy="259080"/>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154936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38,660</a:t>
          </a:r>
          <a:endParaRPr kumimoji="1" lang="ja-JP" altLang="en-US" sz="1000" b="1">
            <a:latin typeface="ＭＳ Ｐゴシック"/>
            <a:ea typeface="ＭＳ Ｐゴシック"/>
          </a:endParaRPr>
        </a:p>
      </xdr:txBody>
    </xdr:sp>
    <xdr:clientData/>
  </xdr:oneCellAnchor>
  <xdr:twoCellAnchor>
    <xdr:from>
      <xdr:col>115</xdr:col>
      <xdr:colOff>161290</xdr:colOff>
      <xdr:row>50</xdr:row>
      <xdr:rowOff>114300</xdr:rowOff>
    </xdr:from>
    <xdr:to>
      <xdr:col>116</xdr:col>
      <xdr:colOff>152400</xdr:colOff>
      <xdr:row>50</xdr:row>
      <xdr:rowOff>114300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411565" y="86868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59</xdr:row>
      <xdr:rowOff>2540</xdr:rowOff>
    </xdr:from>
    <xdr:to>
      <xdr:col>116</xdr:col>
      <xdr:colOff>63500</xdr:colOff>
      <xdr:row>59</xdr:row>
      <xdr:rowOff>3175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672425" y="10118090"/>
          <a:ext cx="8261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118110</xdr:rowOff>
    </xdr:from>
    <xdr:ext cx="469900" cy="259080"/>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1549360" y="9719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94615</xdr:rowOff>
    </xdr:from>
    <xdr:to>
      <xdr:col>116</xdr:col>
      <xdr:colOff>114300</xdr:colOff>
      <xdr:row>58</xdr:row>
      <xdr:rowOff>24765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44776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96520</xdr:rowOff>
    </xdr:from>
    <xdr:to>
      <xdr:col>111</xdr:col>
      <xdr:colOff>161290</xdr:colOff>
      <xdr:row>59</xdr:row>
      <xdr:rowOff>2540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822795" y="10040620"/>
          <a:ext cx="84963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81280</xdr:rowOff>
    </xdr:from>
    <xdr:to>
      <xdr:col>112</xdr:col>
      <xdr:colOff>38100</xdr:colOff>
      <xdr:row>58</xdr:row>
      <xdr:rowOff>11430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638135" y="98539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27940</xdr:rowOff>
    </xdr:from>
    <xdr:ext cx="46799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459700" y="9629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96520</xdr:rowOff>
    </xdr:from>
    <xdr:to>
      <xdr:col>107</xdr:col>
      <xdr:colOff>50800</xdr:colOff>
      <xdr:row>58</xdr:row>
      <xdr:rowOff>100330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962370" y="1004062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65405</xdr:rowOff>
    </xdr:from>
    <xdr:to>
      <xdr:col>107</xdr:col>
      <xdr:colOff>101600</xdr:colOff>
      <xdr:row>57</xdr:row>
      <xdr:rowOff>167005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771995"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12065</xdr:rowOff>
    </xdr:from>
    <xdr:ext cx="46736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593560" y="9613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58</xdr:row>
      <xdr:rowOff>68580</xdr:rowOff>
    </xdr:from>
    <xdr:to>
      <xdr:col>102</xdr:col>
      <xdr:colOff>114300</xdr:colOff>
      <xdr:row>58</xdr:row>
      <xdr:rowOff>100330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085435" y="10012680"/>
          <a:ext cx="8769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36195</xdr:rowOff>
    </xdr:from>
    <xdr:to>
      <xdr:col>102</xdr:col>
      <xdr:colOff>161290</xdr:colOff>
      <xdr:row>57</xdr:row>
      <xdr:rowOff>137795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911570" y="98088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154940</xdr:rowOff>
    </xdr:from>
    <xdr:ext cx="469265" cy="25654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733135" y="958469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34290</xdr:rowOff>
    </xdr:from>
    <xdr:to>
      <xdr:col>98</xdr:col>
      <xdr:colOff>38100</xdr:colOff>
      <xdr:row>57</xdr:row>
      <xdr:rowOff>135890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051145" y="98069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152400</xdr:rowOff>
    </xdr:from>
    <xdr:ext cx="46799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72710" y="9582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487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638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90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123825</xdr:rowOff>
    </xdr:from>
    <xdr:to>
      <xdr:col>116</xdr:col>
      <xdr:colOff>114300</xdr:colOff>
      <xdr:row>59</xdr:row>
      <xdr:rowOff>53975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44776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38735</xdr:rowOff>
    </xdr:from>
    <xdr:ext cx="469900" cy="259080"/>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1549360" y="9982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123190</xdr:rowOff>
    </xdr:from>
    <xdr:to>
      <xdr:col>112</xdr:col>
      <xdr:colOff>38100</xdr:colOff>
      <xdr:row>59</xdr:row>
      <xdr:rowOff>53340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638135" y="100672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44450</xdr:rowOff>
    </xdr:from>
    <xdr:ext cx="46799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459700" y="10160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45720</xdr:rowOff>
    </xdr:from>
    <xdr:to>
      <xdr:col>107</xdr:col>
      <xdr:colOff>101600</xdr:colOff>
      <xdr:row>58</xdr:row>
      <xdr:rowOff>147320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771995"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138430</xdr:rowOff>
    </xdr:from>
    <xdr:ext cx="46736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593560" y="10082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49530</xdr:rowOff>
    </xdr:from>
    <xdr:to>
      <xdr:col>102</xdr:col>
      <xdr:colOff>161290</xdr:colOff>
      <xdr:row>58</xdr:row>
      <xdr:rowOff>151130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911570" y="9993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142240</xdr:rowOff>
    </xdr:from>
    <xdr:ext cx="46926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733135" y="10086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17780</xdr:rowOff>
    </xdr:from>
    <xdr:to>
      <xdr:col>98</xdr:col>
      <xdr:colOff>38100</xdr:colOff>
      <xdr:row>58</xdr:row>
      <xdr:rowOff>119380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051145" y="99618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110490</xdr:rowOff>
    </xdr:from>
    <xdr:ext cx="467995" cy="25654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872710" y="1005459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288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0697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29590" cy="25654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225010" y="13827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739360"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29590" cy="25654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225010" y="133705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739360"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29590" cy="25654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225010" y="129133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739360"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29590" cy="25654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225010" y="124561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739360"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29590" cy="25654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225010" y="119989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29590" cy="25654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225010" y="11541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42545</xdr:rowOff>
    </xdr:from>
    <xdr:to>
      <xdr:col>116</xdr:col>
      <xdr:colOff>62865</xdr:colOff>
      <xdr:row>78</xdr:row>
      <xdr:rowOff>50800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496655" y="1204404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54610</xdr:rowOff>
    </xdr:from>
    <xdr:ext cx="534670" cy="25654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1549360" y="13427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21,943</a:t>
          </a:r>
          <a:endParaRPr kumimoji="1" lang="ja-JP" altLang="en-US" sz="1000" b="1">
            <a:latin typeface="ＭＳ Ｐゴシック"/>
            <a:ea typeface="ＭＳ Ｐゴシック"/>
          </a:endParaRPr>
        </a:p>
      </xdr:txBody>
    </xdr:sp>
    <xdr:clientData/>
  </xdr:oneCellAnchor>
  <xdr:twoCellAnchor>
    <xdr:from>
      <xdr:col>115</xdr:col>
      <xdr:colOff>161290</xdr:colOff>
      <xdr:row>78</xdr:row>
      <xdr:rowOff>50800</xdr:rowOff>
    </xdr:from>
    <xdr:to>
      <xdr:col>116</xdr:col>
      <xdr:colOff>152400</xdr:colOff>
      <xdr:row>78</xdr:row>
      <xdr:rowOff>50800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411565" y="134239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160655</xdr:rowOff>
    </xdr:from>
    <xdr:ext cx="534670" cy="25908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154936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52,128</a:t>
          </a:r>
          <a:endParaRPr kumimoji="1" lang="ja-JP" altLang="en-US" sz="1000" b="1">
            <a:latin typeface="ＭＳ Ｐゴシック"/>
            <a:ea typeface="ＭＳ Ｐゴシック"/>
          </a:endParaRPr>
        </a:p>
      </xdr:txBody>
    </xdr:sp>
    <xdr:clientData/>
  </xdr:oneCellAnchor>
  <xdr:twoCellAnchor>
    <xdr:from>
      <xdr:col>115</xdr:col>
      <xdr:colOff>161290</xdr:colOff>
      <xdr:row>70</xdr:row>
      <xdr:rowOff>42545</xdr:rowOff>
    </xdr:from>
    <xdr:to>
      <xdr:col>116</xdr:col>
      <xdr:colOff>152400</xdr:colOff>
      <xdr:row>70</xdr:row>
      <xdr:rowOff>42545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411565" y="120440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74</xdr:row>
      <xdr:rowOff>117475</xdr:rowOff>
    </xdr:from>
    <xdr:to>
      <xdr:col>116</xdr:col>
      <xdr:colOff>63500</xdr:colOff>
      <xdr:row>74</xdr:row>
      <xdr:rowOff>166370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672425" y="12804775"/>
          <a:ext cx="8261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65405</xdr:rowOff>
    </xdr:from>
    <xdr:ext cx="534670" cy="25654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1549360" y="1258125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41910</xdr:rowOff>
    </xdr:from>
    <xdr:to>
      <xdr:col>116</xdr:col>
      <xdr:colOff>114300</xdr:colOff>
      <xdr:row>74</xdr:row>
      <xdr:rowOff>143510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447760" y="1272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140335</xdr:rowOff>
    </xdr:from>
    <xdr:to>
      <xdr:col>111</xdr:col>
      <xdr:colOff>161290</xdr:colOff>
      <xdr:row>74</xdr:row>
      <xdr:rowOff>166370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822795" y="12827635"/>
          <a:ext cx="84963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59055</xdr:rowOff>
    </xdr:from>
    <xdr:to>
      <xdr:col>112</xdr:col>
      <xdr:colOff>38100</xdr:colOff>
      <xdr:row>74</xdr:row>
      <xdr:rowOff>160655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638135" y="127463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6350</xdr:rowOff>
    </xdr:from>
    <xdr:ext cx="534035" cy="25654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427315" y="1252220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140335</xdr:rowOff>
    </xdr:from>
    <xdr:to>
      <xdr:col>107</xdr:col>
      <xdr:colOff>50800</xdr:colOff>
      <xdr:row>74</xdr:row>
      <xdr:rowOff>157480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962370" y="12827635"/>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21590</xdr:rowOff>
    </xdr:from>
    <xdr:to>
      <xdr:col>107</xdr:col>
      <xdr:colOff>101600</xdr:colOff>
      <xdr:row>74</xdr:row>
      <xdr:rowOff>123190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771995" y="1270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161290</xdr:colOff>
      <xdr:row>72</xdr:row>
      <xdr:rowOff>139700</xdr:rowOff>
    </xdr:from>
    <xdr:ext cx="53467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563715" y="12484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74</xdr:row>
      <xdr:rowOff>157480</xdr:rowOff>
    </xdr:from>
    <xdr:to>
      <xdr:col>102</xdr:col>
      <xdr:colOff>114300</xdr:colOff>
      <xdr:row>75</xdr:row>
      <xdr:rowOff>3810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085435" y="12844780"/>
          <a:ext cx="8769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31115</xdr:rowOff>
    </xdr:from>
    <xdr:to>
      <xdr:col>102</xdr:col>
      <xdr:colOff>161290</xdr:colOff>
      <xdr:row>74</xdr:row>
      <xdr:rowOff>132715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911570" y="127184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149225</xdr:rowOff>
    </xdr:from>
    <xdr:ext cx="53276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700750" y="124936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37465</xdr:rowOff>
    </xdr:from>
    <xdr:to>
      <xdr:col>98</xdr:col>
      <xdr:colOff>38100</xdr:colOff>
      <xdr:row>74</xdr:row>
      <xdr:rowOff>139065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051145" y="127247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155575</xdr:rowOff>
    </xdr:from>
    <xdr:ext cx="534035" cy="25654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840325" y="124999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4876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946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6380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0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66675</xdr:rowOff>
    </xdr:from>
    <xdr:to>
      <xdr:col>116</xdr:col>
      <xdr:colOff>114300</xdr:colOff>
      <xdr:row>74</xdr:row>
      <xdr:rowOff>168275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44776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45085</xdr:rowOff>
    </xdr:from>
    <xdr:ext cx="534670" cy="2584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1549360" y="1273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115570</xdr:rowOff>
    </xdr:from>
    <xdr:to>
      <xdr:col>112</xdr:col>
      <xdr:colOff>38100</xdr:colOff>
      <xdr:row>75</xdr:row>
      <xdr:rowOff>45720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638135" y="128028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36830</xdr:rowOff>
    </xdr:from>
    <xdr:ext cx="53403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42731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89535</xdr:rowOff>
    </xdr:from>
    <xdr:to>
      <xdr:col>107</xdr:col>
      <xdr:colOff>101600</xdr:colOff>
      <xdr:row>75</xdr:row>
      <xdr:rowOff>19685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771995"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161290</xdr:colOff>
      <xdr:row>75</xdr:row>
      <xdr:rowOff>10795</xdr:rowOff>
    </xdr:from>
    <xdr:ext cx="534670" cy="2584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563715" y="12869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106680</xdr:rowOff>
    </xdr:from>
    <xdr:to>
      <xdr:col>102</xdr:col>
      <xdr:colOff>161290</xdr:colOff>
      <xdr:row>75</xdr:row>
      <xdr:rowOff>36830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911570" y="127939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27940</xdr:rowOff>
    </xdr:from>
    <xdr:ext cx="53276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700750" y="12886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124460</xdr:rowOff>
    </xdr:from>
    <xdr:to>
      <xdr:col>98</xdr:col>
      <xdr:colOff>38100</xdr:colOff>
      <xdr:row>75</xdr:row>
      <xdr:rowOff>54610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051145" y="128117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45720</xdr:rowOff>
    </xdr:from>
    <xdr:ext cx="534035"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40325" y="1290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288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0697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654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501870" y="16113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654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501870" y="14970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4966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1549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161290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411565" y="16256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1549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161290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411565" y="16256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672425" y="162560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154936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4477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161290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822795" y="16256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63813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56447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962370"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77199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70405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085435" y="16256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161290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91157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161290</xdr:colOff>
      <xdr:row>95</xdr:row>
      <xdr:rowOff>10160</xdr:rowOff>
    </xdr:from>
    <xdr:ext cx="24955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82457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05114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977485"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4876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6380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790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4477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154936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63813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56447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77199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70405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161290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91157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161290</xdr:colOff>
      <xdr:row>93</xdr:row>
      <xdr:rowOff>35560</xdr:rowOff>
    </xdr:from>
    <xdr:ext cx="24955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82457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05114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7977485"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類似団体平均と比べると「扶助費」、「公債費」、「投資及び出資金」、「災害復旧事業費」において、住民一人当たりのコストが特に高くなっている。</a:t>
          </a:r>
          <a:endParaRPr lang="ja-JP" altLang="ja-JP" sz="1300">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「扶助費」が高い要因としては、子ども子育て関係費、障がい福祉関係費の増による児童福祉費、社会福祉費の増などが挙げられる。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「公債費」が高い要因としては、過去の大型プロジェクト事業分の起債償還や合併特例債の償還が続くことが挙げられる。今後、宮崎市中期財政計画（期間：平成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年度）に基づき市全体として地方債の計画的な償還と起債の抑制により、市債残高の圧縮に努めていく。</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「投資及び出資金」が高い要因としては、</a:t>
          </a:r>
          <a:r>
            <a:rPr kumimoji="1" lang="ja-JP" altLang="en-US" sz="1300" b="0" i="0" baseline="0">
              <a:solidFill>
                <a:schemeClr val="dk1"/>
              </a:solidFill>
              <a:effectLst/>
              <a:latin typeface="ＭＳ Ｐゴシック"/>
              <a:ea typeface="ＭＳ Ｐゴシック"/>
              <a:cs typeface="+mn-cs"/>
            </a:rPr>
            <a:t>農業集落排水</a:t>
          </a:r>
          <a:r>
            <a:rPr kumimoji="1" lang="ja-JP" altLang="ja-JP" sz="1300" b="0" i="0" baseline="0">
              <a:solidFill>
                <a:schemeClr val="dk1"/>
              </a:solidFill>
              <a:effectLst/>
              <a:latin typeface="ＭＳ Ｐゴシック"/>
              <a:ea typeface="ＭＳ Ｐゴシック"/>
              <a:cs typeface="+mn-cs"/>
            </a:rPr>
            <a:t>の整備を行ったことによる企業会計への繰出金が多いことが挙げられる。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「災害復旧事業費」が高い要因としては、台風</a:t>
          </a:r>
          <a:r>
            <a:rPr kumimoji="1" lang="ja-JP" altLang="en-US" sz="1300" b="0" i="0" baseline="0">
              <a:solidFill>
                <a:schemeClr val="dk1"/>
              </a:solidFill>
              <a:effectLst/>
              <a:latin typeface="ＭＳ Ｐゴシック"/>
              <a:ea typeface="ＭＳ Ｐゴシック"/>
              <a:cs typeface="+mn-cs"/>
            </a:rPr>
            <a:t>や大雨</a:t>
          </a:r>
          <a:r>
            <a:rPr kumimoji="1" lang="ja-JP" altLang="ja-JP" sz="1300" b="0" i="0" baseline="0">
              <a:solidFill>
                <a:schemeClr val="dk1"/>
              </a:solidFill>
              <a:effectLst/>
              <a:latin typeface="ＭＳ Ｐゴシック"/>
              <a:ea typeface="ＭＳ Ｐゴシック"/>
              <a:cs typeface="+mn-cs"/>
            </a:rPr>
            <a:t>被害による事業費の増加が挙げられる。</a:t>
          </a:r>
          <a:endParaRPr lang="ja-JP" altLang="ja-JP" sz="13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402,632
400,052
643.67
166,731,088
163,312,091
2,691,981
88,466,269
177,714,773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40.3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161290</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878820" y="1016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161290</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878820" y="1282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4445"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1355" y="28575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4565"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1355" y="31750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3735"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1355" y="3492500"/>
          <a:ext cx="82937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675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465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73380" y="696976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736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8925"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736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892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7360"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8925" y="582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736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892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736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892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65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8925"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6985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496435" y="536702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10795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49140" y="652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1,274</a:t>
          </a:r>
          <a:endParaRPr kumimoji="1" lang="ja-JP" altLang="en-US" sz="1000" b="1">
            <a:latin typeface="ＭＳ Ｐゴシック"/>
            <a:ea typeface="ＭＳ Ｐゴシック"/>
          </a:endParaRPr>
        </a:p>
      </xdr:txBody>
    </xdr:sp>
    <xdr:clientData/>
  </xdr:oneCellAnchor>
  <xdr:twoCellAnchor>
    <xdr:from>
      <xdr:col>23</xdr:col>
      <xdr:colOff>161290</xdr:colOff>
      <xdr:row>38</xdr:row>
      <xdr:rowOff>6985</xdr:rowOff>
    </xdr:from>
    <xdr:to>
      <xdr:col>24</xdr:col>
      <xdr:colOff>152400</xdr:colOff>
      <xdr:row>38</xdr:row>
      <xdr:rowOff>6985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11345" y="65220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170180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49140" y="51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2,790</a:t>
          </a:r>
          <a:endParaRPr kumimoji="1" lang="ja-JP" altLang="en-US" sz="1000" b="1">
            <a:latin typeface="ＭＳ Ｐゴシック"/>
          </a:endParaRPr>
        </a:p>
      </xdr:txBody>
    </xdr:sp>
    <xdr:clientData/>
  </xdr:oneCellAnchor>
  <xdr:twoCellAnchor>
    <xdr:from>
      <xdr:col>23</xdr:col>
      <xdr:colOff>161290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11345" y="53670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36</xdr:row>
      <xdr:rowOff>8890</xdr:rowOff>
    </xdr:from>
    <xdr:to>
      <xdr:col>24</xdr:col>
      <xdr:colOff>63500</xdr:colOff>
      <xdr:row>36</xdr:row>
      <xdr:rowOff>39370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672205" y="6181090"/>
          <a:ext cx="82613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43815</xdr:rowOff>
    </xdr:from>
    <xdr:ext cx="469900" cy="25654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49140" y="58731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20955</xdr:rowOff>
    </xdr:from>
    <xdr:to>
      <xdr:col>24</xdr:col>
      <xdr:colOff>114300</xdr:colOff>
      <xdr:row>35</xdr:row>
      <xdr:rowOff>122555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4754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xdr:rowOff>
    </xdr:from>
    <xdr:to>
      <xdr:col>19</xdr:col>
      <xdr:colOff>161290</xdr:colOff>
      <xdr:row>36</xdr:row>
      <xdr:rowOff>10795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22575" y="6181090"/>
          <a:ext cx="8496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37915" y="60299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147320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59480" y="5805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159385</xdr:rowOff>
    </xdr:from>
    <xdr:to>
      <xdr:col>15</xdr:col>
      <xdr:colOff>50800</xdr:colOff>
      <xdr:row>36</xdr:row>
      <xdr:rowOff>10795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62150" y="6160135"/>
          <a:ext cx="8604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25400</xdr:rowOff>
    </xdr:from>
    <xdr:to>
      <xdr:col>15</xdr:col>
      <xdr:colOff>101600</xdr:colOff>
      <xdr:row>35</xdr:row>
      <xdr:rowOff>127000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71775"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143510</xdr:rowOff>
    </xdr:from>
    <xdr:ext cx="467360" cy="25654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593340" y="5801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34</xdr:row>
      <xdr:rowOff>98425</xdr:rowOff>
    </xdr:from>
    <xdr:to>
      <xdr:col>10</xdr:col>
      <xdr:colOff>114300</xdr:colOff>
      <xdr:row>35</xdr:row>
      <xdr:rowOff>159385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85215" y="5927725"/>
          <a:ext cx="876935"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161290</xdr:colOff>
      <xdr:row>35</xdr:row>
      <xdr:rowOff>127000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1350" y="60261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143510</xdr:rowOff>
    </xdr:from>
    <xdr:ext cx="469265" cy="25654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2915" y="58013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100965</xdr:rowOff>
    </xdr:from>
    <xdr:to>
      <xdr:col>6</xdr:col>
      <xdr:colOff>38100</xdr:colOff>
      <xdr:row>35</xdr:row>
      <xdr:rowOff>31115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0925" y="59302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22225</xdr:rowOff>
    </xdr:from>
    <xdr:ext cx="46799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2490" y="60229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4874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3779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00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160020</xdr:rowOff>
    </xdr:from>
    <xdr:to>
      <xdr:col>24</xdr:col>
      <xdr:colOff>114300</xdr:colOff>
      <xdr:row>36</xdr:row>
      <xdr:rowOff>90170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4754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138430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49140" y="6139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129540</xdr:rowOff>
    </xdr:from>
    <xdr:to>
      <xdr:col>20</xdr:col>
      <xdr:colOff>38100</xdr:colOff>
      <xdr:row>36</xdr:row>
      <xdr:rowOff>59690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37915" y="61302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50800</xdr:rowOff>
    </xdr:from>
    <xdr:ext cx="46799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59480" y="6223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132080</xdr:rowOff>
    </xdr:from>
    <xdr:to>
      <xdr:col>15</xdr:col>
      <xdr:colOff>101600</xdr:colOff>
      <xdr:row>36</xdr:row>
      <xdr:rowOff>61595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71775"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52705</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593340" y="6224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109220</xdr:rowOff>
    </xdr:from>
    <xdr:to>
      <xdr:col>10</xdr:col>
      <xdr:colOff>161290</xdr:colOff>
      <xdr:row>36</xdr:row>
      <xdr:rowOff>38735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1350" y="61099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29845</xdr:rowOff>
    </xdr:from>
    <xdr:ext cx="469265" cy="2565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2915" y="620204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47625</xdr:rowOff>
    </xdr:from>
    <xdr:to>
      <xdr:col>6</xdr:col>
      <xdr:colOff>38100</xdr:colOff>
      <xdr:row>34</xdr:row>
      <xdr:rowOff>149225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0925" y="58769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166370</xdr:rowOff>
    </xdr:from>
    <xdr:ext cx="467995" cy="25654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2490" y="56527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675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654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0165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29590"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24790" y="1001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29590"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24790"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29590" cy="2565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24790" y="9255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29590"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24790"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49</xdr:row>
      <xdr:rowOff>92710</xdr:rowOff>
    </xdr:from>
    <xdr:ext cx="595630"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129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47</xdr:row>
      <xdr:rowOff>54610</xdr:rowOff>
    </xdr:from>
    <xdr:ext cx="595630" cy="25654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129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137795</xdr:rowOff>
    </xdr:from>
    <xdr:to>
      <xdr:col>24</xdr:col>
      <xdr:colOff>62865</xdr:colOff>
      <xdr:row>59</xdr:row>
      <xdr:rowOff>3175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496435" y="888174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6985</xdr:rowOff>
    </xdr:from>
    <xdr:ext cx="534670" cy="25654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549140" y="101225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22,165</a:t>
          </a:r>
          <a:endParaRPr kumimoji="1" lang="ja-JP" altLang="en-US" sz="1000" b="1">
            <a:latin typeface="ＭＳ Ｐゴシック"/>
            <a:ea typeface="ＭＳ Ｐゴシック"/>
          </a:endParaRPr>
        </a:p>
      </xdr:txBody>
    </xdr:sp>
    <xdr:clientData/>
  </xdr:oneCellAnchor>
  <xdr:twoCellAnchor>
    <xdr:from>
      <xdr:col>23</xdr:col>
      <xdr:colOff>161290</xdr:colOff>
      <xdr:row>59</xdr:row>
      <xdr:rowOff>3175</xdr:rowOff>
    </xdr:from>
    <xdr:to>
      <xdr:col>24</xdr:col>
      <xdr:colOff>152400</xdr:colOff>
      <xdr:row>59</xdr:row>
      <xdr:rowOff>3175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411345" y="1011872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84455</xdr:rowOff>
    </xdr:from>
    <xdr:ext cx="534670" cy="259080"/>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54914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87,088</a:t>
          </a:r>
          <a:endParaRPr kumimoji="1" lang="ja-JP" altLang="en-US" sz="1000" b="1">
            <a:latin typeface="ＭＳ Ｐゴシック"/>
          </a:endParaRPr>
        </a:p>
      </xdr:txBody>
    </xdr:sp>
    <xdr:clientData/>
  </xdr:oneCellAnchor>
  <xdr:twoCellAnchor>
    <xdr:from>
      <xdr:col>23</xdr:col>
      <xdr:colOff>161290</xdr:colOff>
      <xdr:row>51</xdr:row>
      <xdr:rowOff>137795</xdr:rowOff>
    </xdr:from>
    <xdr:to>
      <xdr:col>24</xdr:col>
      <xdr:colOff>152400</xdr:colOff>
      <xdr:row>51</xdr:row>
      <xdr:rowOff>137795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11345" y="88817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57</xdr:row>
      <xdr:rowOff>118110</xdr:rowOff>
    </xdr:from>
    <xdr:to>
      <xdr:col>24</xdr:col>
      <xdr:colOff>63500</xdr:colOff>
      <xdr:row>57</xdr:row>
      <xdr:rowOff>167640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672205" y="9890760"/>
          <a:ext cx="82613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15240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549140" y="9616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163830</xdr:rowOff>
    </xdr:from>
    <xdr:to>
      <xdr:col>24</xdr:col>
      <xdr:colOff>114300</xdr:colOff>
      <xdr:row>57</xdr:row>
      <xdr:rowOff>93980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44754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90805</xdr:rowOff>
    </xdr:from>
    <xdr:to>
      <xdr:col>19</xdr:col>
      <xdr:colOff>161290</xdr:colOff>
      <xdr:row>57</xdr:row>
      <xdr:rowOff>167640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822575" y="9863455"/>
          <a:ext cx="84963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36830</xdr:rowOff>
    </xdr:from>
    <xdr:to>
      <xdr:col>20</xdr:col>
      <xdr:colOff>38100</xdr:colOff>
      <xdr:row>57</xdr:row>
      <xdr:rowOff>138430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637915" y="98094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154940</xdr:rowOff>
    </xdr:from>
    <xdr:ext cx="534035" cy="25654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27095" y="958469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90805</xdr:rowOff>
    </xdr:from>
    <xdr:to>
      <xdr:col>15</xdr:col>
      <xdr:colOff>50800</xdr:colOff>
      <xdr:row>57</xdr:row>
      <xdr:rowOff>111125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962150" y="9863455"/>
          <a:ext cx="8604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52705</xdr:rowOff>
    </xdr:from>
    <xdr:to>
      <xdr:col>15</xdr:col>
      <xdr:colOff>101600</xdr:colOff>
      <xdr:row>57</xdr:row>
      <xdr:rowOff>154940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771775"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57</xdr:row>
      <xdr:rowOff>145415</xdr:rowOff>
    </xdr:from>
    <xdr:ext cx="534670" cy="25654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563495" y="9918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57</xdr:row>
      <xdr:rowOff>46990</xdr:rowOff>
    </xdr:from>
    <xdr:to>
      <xdr:col>10</xdr:col>
      <xdr:colOff>114300</xdr:colOff>
      <xdr:row>57</xdr:row>
      <xdr:rowOff>111125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085215" y="9819640"/>
          <a:ext cx="8769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20955</xdr:rowOff>
    </xdr:from>
    <xdr:to>
      <xdr:col>10</xdr:col>
      <xdr:colOff>161290</xdr:colOff>
      <xdr:row>57</xdr:row>
      <xdr:rowOff>122555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11350" y="97936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139065</xdr:rowOff>
    </xdr:from>
    <xdr:ext cx="53276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00530" y="9568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6350</xdr:rowOff>
    </xdr:from>
    <xdr:to>
      <xdr:col>6</xdr:col>
      <xdr:colOff>38100</xdr:colOff>
      <xdr:row>57</xdr:row>
      <xdr:rowOff>107950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50925" y="97790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99060</xdr:rowOff>
    </xdr:from>
    <xdr:ext cx="534035" cy="25654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40105" y="98717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4874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63779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00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44754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45720</xdr:rowOff>
    </xdr:from>
    <xdr:ext cx="534670" cy="25908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549140"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637915" y="98894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38100</xdr:rowOff>
    </xdr:from>
    <xdr:ext cx="53403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27095" y="998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40640</xdr:rowOff>
    </xdr:from>
    <xdr:to>
      <xdr:col>15</xdr:col>
      <xdr:colOff>101600</xdr:colOff>
      <xdr:row>57</xdr:row>
      <xdr:rowOff>141605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771775"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55</xdr:row>
      <xdr:rowOff>158115</xdr:rowOff>
    </xdr:from>
    <xdr:ext cx="534670" cy="25654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563495" y="9587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60325</xdr:rowOff>
    </xdr:from>
    <xdr:to>
      <xdr:col>10</xdr:col>
      <xdr:colOff>161290</xdr:colOff>
      <xdr:row>57</xdr:row>
      <xdr:rowOff>161925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11350" y="9832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153035</xdr:rowOff>
    </xdr:from>
    <xdr:ext cx="53276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00530" y="9925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167640</xdr:rowOff>
    </xdr:from>
    <xdr:to>
      <xdr:col>6</xdr:col>
      <xdr:colOff>38100</xdr:colOff>
      <xdr:row>57</xdr:row>
      <xdr:rowOff>97790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50925" y="97688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114300</xdr:rowOff>
    </xdr:from>
    <xdr:ext cx="53403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40105" y="9544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288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06755"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29590" cy="25654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24790" y="138277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78</xdr:row>
      <xdr:rowOff>73660</xdr:rowOff>
    </xdr:from>
    <xdr:ext cx="595630"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129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76</xdr:row>
      <xdr:rowOff>35560</xdr:rowOff>
    </xdr:from>
    <xdr:ext cx="595630"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129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73</xdr:row>
      <xdr:rowOff>168910</xdr:rowOff>
    </xdr:from>
    <xdr:ext cx="595630" cy="25654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1290" y="12684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71</xdr:row>
      <xdr:rowOff>130810</xdr:rowOff>
    </xdr:from>
    <xdr:ext cx="595630"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129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69</xdr:row>
      <xdr:rowOff>92710</xdr:rowOff>
    </xdr:from>
    <xdr:ext cx="595630"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129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67</xdr:row>
      <xdr:rowOff>54610</xdr:rowOff>
    </xdr:from>
    <xdr:ext cx="595630" cy="25654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129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2540</xdr:rowOff>
    </xdr:from>
    <xdr:to>
      <xdr:col>24</xdr:col>
      <xdr:colOff>62865</xdr:colOff>
      <xdr:row>79</xdr:row>
      <xdr:rowOff>71755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496435" y="1200404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75565</xdr:rowOff>
    </xdr:from>
    <xdr:ext cx="598805" cy="25654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549140" y="136201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117,867</a:t>
          </a:r>
          <a:endParaRPr kumimoji="1" lang="ja-JP" altLang="en-US" sz="1000" b="1">
            <a:latin typeface="ＭＳ Ｐゴシック"/>
            <a:ea typeface="ＭＳ Ｐゴシック"/>
          </a:endParaRPr>
        </a:p>
      </xdr:txBody>
    </xdr:sp>
    <xdr:clientData/>
  </xdr:oneCellAnchor>
  <xdr:twoCellAnchor>
    <xdr:from>
      <xdr:col>23</xdr:col>
      <xdr:colOff>161290</xdr:colOff>
      <xdr:row>79</xdr:row>
      <xdr:rowOff>71755</xdr:rowOff>
    </xdr:from>
    <xdr:to>
      <xdr:col>24</xdr:col>
      <xdr:colOff>152400</xdr:colOff>
      <xdr:row>79</xdr:row>
      <xdr:rowOff>71755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411345" y="136163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120650</xdr:rowOff>
    </xdr:from>
    <xdr:ext cx="598805" cy="25654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549140" y="117792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244,810</a:t>
          </a:r>
          <a:endParaRPr kumimoji="1" lang="ja-JP" altLang="en-US" sz="1000" b="1">
            <a:latin typeface="ＭＳ Ｐゴシック"/>
          </a:endParaRPr>
        </a:p>
      </xdr:txBody>
    </xdr:sp>
    <xdr:clientData/>
  </xdr:oneCellAnchor>
  <xdr:twoCellAnchor>
    <xdr:from>
      <xdr:col>23</xdr:col>
      <xdr:colOff>161290</xdr:colOff>
      <xdr:row>70</xdr:row>
      <xdr:rowOff>2540</xdr:rowOff>
    </xdr:from>
    <xdr:to>
      <xdr:col>24</xdr:col>
      <xdr:colOff>152400</xdr:colOff>
      <xdr:row>70</xdr:row>
      <xdr:rowOff>2540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11345" y="120040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74</xdr:row>
      <xdr:rowOff>93345</xdr:rowOff>
    </xdr:from>
    <xdr:to>
      <xdr:col>24</xdr:col>
      <xdr:colOff>63500</xdr:colOff>
      <xdr:row>74</xdr:row>
      <xdr:rowOff>163195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672205" y="12780645"/>
          <a:ext cx="82613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40640</xdr:rowOff>
    </xdr:from>
    <xdr:ext cx="598805" cy="256540"/>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549140" y="128993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62230</xdr:rowOff>
    </xdr:from>
    <xdr:to>
      <xdr:col>24</xdr:col>
      <xdr:colOff>114300</xdr:colOff>
      <xdr:row>75</xdr:row>
      <xdr:rowOff>163830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44754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139700</xdr:rowOff>
    </xdr:from>
    <xdr:to>
      <xdr:col>19</xdr:col>
      <xdr:colOff>161290</xdr:colOff>
      <xdr:row>74</xdr:row>
      <xdr:rowOff>163195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822575" y="12827000"/>
          <a:ext cx="84963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129540</xdr:rowOff>
    </xdr:from>
    <xdr:to>
      <xdr:col>20</xdr:col>
      <xdr:colOff>38100</xdr:colOff>
      <xdr:row>76</xdr:row>
      <xdr:rowOff>59690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637915" y="129882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50800</xdr:rowOff>
    </xdr:from>
    <xdr:ext cx="598805"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394710" y="13081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139700</xdr:rowOff>
    </xdr:from>
    <xdr:to>
      <xdr:col>15</xdr:col>
      <xdr:colOff>50800</xdr:colOff>
      <xdr:row>74</xdr:row>
      <xdr:rowOff>169545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962150" y="12827000"/>
          <a:ext cx="8604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139700</xdr:rowOff>
    </xdr:from>
    <xdr:to>
      <xdr:col>15</xdr:col>
      <xdr:colOff>101600</xdr:colOff>
      <xdr:row>76</xdr:row>
      <xdr:rowOff>69850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771775"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60960</xdr:rowOff>
    </xdr:from>
    <xdr:ext cx="59690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534285" y="130911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74</xdr:row>
      <xdr:rowOff>169545</xdr:rowOff>
    </xdr:from>
    <xdr:to>
      <xdr:col>10</xdr:col>
      <xdr:colOff>114300</xdr:colOff>
      <xdr:row>75</xdr:row>
      <xdr:rowOff>95885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085215" y="12856845"/>
          <a:ext cx="87693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153035</xdr:rowOff>
    </xdr:from>
    <xdr:to>
      <xdr:col>10</xdr:col>
      <xdr:colOff>161290</xdr:colOff>
      <xdr:row>76</xdr:row>
      <xdr:rowOff>83185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11350" y="130117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74930</xdr:rowOff>
    </xdr:from>
    <xdr:ext cx="596265" cy="25654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668145" y="131051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63500</xdr:rowOff>
    </xdr:from>
    <xdr:to>
      <xdr:col>6</xdr:col>
      <xdr:colOff>38100</xdr:colOff>
      <xdr:row>76</xdr:row>
      <xdr:rowOff>164465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50925" y="1309370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156210</xdr:rowOff>
    </xdr:from>
    <xdr:ext cx="598805" cy="25654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07720" y="131864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874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3779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00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42545</xdr:rowOff>
    </xdr:from>
    <xdr:to>
      <xdr:col>24</xdr:col>
      <xdr:colOff>114300</xdr:colOff>
      <xdr:row>74</xdr:row>
      <xdr:rowOff>144145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447540" y="12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65405</xdr:rowOff>
    </xdr:from>
    <xdr:ext cx="598805" cy="25654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549140" y="125812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112395</xdr:rowOff>
    </xdr:from>
    <xdr:to>
      <xdr:col>20</xdr:col>
      <xdr:colOff>38100</xdr:colOff>
      <xdr:row>75</xdr:row>
      <xdr:rowOff>42545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637915" y="127996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59055</xdr:rowOff>
    </xdr:from>
    <xdr:ext cx="598805" cy="25908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394710" y="12574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88900</xdr:rowOff>
    </xdr:from>
    <xdr:to>
      <xdr:col>15</xdr:col>
      <xdr:colOff>101600</xdr:colOff>
      <xdr:row>75</xdr:row>
      <xdr:rowOff>19050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771775"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35560</xdr:rowOff>
    </xdr:from>
    <xdr:ext cx="5969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534285" y="12551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118745</xdr:rowOff>
    </xdr:from>
    <xdr:to>
      <xdr:col>10</xdr:col>
      <xdr:colOff>161290</xdr:colOff>
      <xdr:row>75</xdr:row>
      <xdr:rowOff>48895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11350" y="12806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65405</xdr:rowOff>
    </xdr:from>
    <xdr:ext cx="596265" cy="25654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668145" y="125812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45085</xdr:rowOff>
    </xdr:from>
    <xdr:to>
      <xdr:col>6</xdr:col>
      <xdr:colOff>38100</xdr:colOff>
      <xdr:row>75</xdr:row>
      <xdr:rowOff>146685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50925" y="129038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163195</xdr:rowOff>
    </xdr:from>
    <xdr:ext cx="598805"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07720" y="12679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288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06755"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654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0165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39140"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29590" cy="25654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24790" y="167995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39140"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29590" cy="25654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24790" y="163423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39140"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29590" cy="25654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4790" y="158851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39140"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29590" cy="25654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4790" y="15427960"/>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161290</xdr:colOff>
      <xdr:row>87</xdr:row>
      <xdr:rowOff>54610</xdr:rowOff>
    </xdr:from>
    <xdr:ext cx="595630" cy="25654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129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92710</xdr:rowOff>
    </xdr:from>
    <xdr:to>
      <xdr:col>24</xdr:col>
      <xdr:colOff>62865</xdr:colOff>
      <xdr:row>98</xdr:row>
      <xdr:rowOff>165100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496435" y="1569466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168910</xdr:rowOff>
    </xdr:from>
    <xdr:ext cx="534670" cy="256540"/>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549140" y="169710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18,882</a:t>
          </a:r>
          <a:endParaRPr kumimoji="1" lang="ja-JP" altLang="en-US" sz="1000" b="1">
            <a:latin typeface="ＭＳ Ｐゴシック"/>
            <a:ea typeface="ＭＳ Ｐゴシック"/>
          </a:endParaRPr>
        </a:p>
      </xdr:txBody>
    </xdr:sp>
    <xdr:clientData/>
  </xdr:oneCellAnchor>
  <xdr:twoCellAnchor>
    <xdr:from>
      <xdr:col>23</xdr:col>
      <xdr:colOff>161290</xdr:colOff>
      <xdr:row>98</xdr:row>
      <xdr:rowOff>165100</xdr:rowOff>
    </xdr:from>
    <xdr:to>
      <xdr:col>24</xdr:col>
      <xdr:colOff>152400</xdr:colOff>
      <xdr:row>98</xdr:row>
      <xdr:rowOff>165100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411345" y="16967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39370</xdr:rowOff>
    </xdr:from>
    <xdr:ext cx="534670" cy="259080"/>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549140" y="15469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74,557</a:t>
          </a:r>
          <a:endParaRPr kumimoji="1" lang="ja-JP" altLang="en-US" sz="1000" b="1">
            <a:latin typeface="ＭＳ Ｐゴシック"/>
          </a:endParaRPr>
        </a:p>
      </xdr:txBody>
    </xdr:sp>
    <xdr:clientData/>
  </xdr:oneCellAnchor>
  <xdr:twoCellAnchor>
    <xdr:from>
      <xdr:col>23</xdr:col>
      <xdr:colOff>161290</xdr:colOff>
      <xdr:row>91</xdr:row>
      <xdr:rowOff>92710</xdr:rowOff>
    </xdr:from>
    <xdr:to>
      <xdr:col>24</xdr:col>
      <xdr:colOff>152400</xdr:colOff>
      <xdr:row>91</xdr:row>
      <xdr:rowOff>92710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411345" y="156946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161290</xdr:colOff>
      <xdr:row>97</xdr:row>
      <xdr:rowOff>154940</xdr:rowOff>
    </xdr:from>
    <xdr:to>
      <xdr:col>24</xdr:col>
      <xdr:colOff>63500</xdr:colOff>
      <xdr:row>98</xdr:row>
      <xdr:rowOff>9525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672205" y="16785590"/>
          <a:ext cx="82613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113030</xdr:rowOff>
    </xdr:from>
    <xdr:ext cx="534670" cy="259080"/>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54914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90170</xdr:rowOff>
    </xdr:from>
    <xdr:to>
      <xdr:col>24</xdr:col>
      <xdr:colOff>114300</xdr:colOff>
      <xdr:row>97</xdr:row>
      <xdr:rowOff>20320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44754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150495</xdr:rowOff>
    </xdr:from>
    <xdr:to>
      <xdr:col>19</xdr:col>
      <xdr:colOff>161290</xdr:colOff>
      <xdr:row>98</xdr:row>
      <xdr:rowOff>9525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822575" y="16781145"/>
          <a:ext cx="84963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105410</xdr:rowOff>
    </xdr:from>
    <xdr:to>
      <xdr:col>20</xdr:col>
      <xdr:colOff>38100</xdr:colOff>
      <xdr:row>97</xdr:row>
      <xdr:rowOff>35560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637915" y="165646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52070</xdr:rowOff>
    </xdr:from>
    <xdr:ext cx="534035" cy="25654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27095" y="1633982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110490</xdr:rowOff>
    </xdr:from>
    <xdr:to>
      <xdr:col>15</xdr:col>
      <xdr:colOff>50800</xdr:colOff>
      <xdr:row>97</xdr:row>
      <xdr:rowOff>150495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962150" y="16741140"/>
          <a:ext cx="8604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146685</xdr:rowOff>
    </xdr:from>
    <xdr:to>
      <xdr:col>15</xdr:col>
      <xdr:colOff>101600</xdr:colOff>
      <xdr:row>97</xdr:row>
      <xdr:rowOff>76835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771775"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95</xdr:row>
      <xdr:rowOff>93345</xdr:rowOff>
    </xdr:from>
    <xdr:ext cx="534670"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563495" y="1638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161290</xdr:colOff>
      <xdr:row>97</xdr:row>
      <xdr:rowOff>110490</xdr:rowOff>
    </xdr:from>
    <xdr:to>
      <xdr:col>10</xdr:col>
      <xdr:colOff>114300</xdr:colOff>
      <xdr:row>97</xdr:row>
      <xdr:rowOff>119380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085215" y="16741140"/>
          <a:ext cx="8769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146685</xdr:rowOff>
    </xdr:from>
    <xdr:to>
      <xdr:col>10</xdr:col>
      <xdr:colOff>161290</xdr:colOff>
      <xdr:row>97</xdr:row>
      <xdr:rowOff>76835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11350" y="166058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93345</xdr:rowOff>
    </xdr:from>
    <xdr:ext cx="53276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00530" y="16381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116840</xdr:rowOff>
    </xdr:from>
    <xdr:to>
      <xdr:col>6</xdr:col>
      <xdr:colOff>38100</xdr:colOff>
      <xdr:row>97</xdr:row>
      <xdr:rowOff>46990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50925" y="165760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63500</xdr:rowOff>
    </xdr:from>
    <xdr:ext cx="534035" cy="25654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40105" y="1635125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161290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4874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3779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161290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00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104140</xdr:rowOff>
    </xdr:from>
    <xdr:to>
      <xdr:col>24</xdr:col>
      <xdr:colOff>114300</xdr:colOff>
      <xdr:row>98</xdr:row>
      <xdr:rowOff>34290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44754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82550</xdr:rowOff>
    </xdr:from>
    <xdr:ext cx="534670" cy="259080"/>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54914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130175</xdr:rowOff>
    </xdr:from>
    <xdr:to>
      <xdr:col>20</xdr:col>
      <xdr:colOff>38100</xdr:colOff>
      <xdr:row>98</xdr:row>
      <xdr:rowOff>60325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637915" y="167608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52070</xdr:rowOff>
    </xdr:from>
    <xdr:ext cx="534035" cy="25654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27095" y="168541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99695</xdr:rowOff>
    </xdr:from>
    <xdr:to>
      <xdr:col>15</xdr:col>
      <xdr:colOff>101600</xdr:colOff>
      <xdr:row>98</xdr:row>
      <xdr:rowOff>29845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771775"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161290</xdr:colOff>
      <xdr:row>98</xdr:row>
      <xdr:rowOff>20955</xdr:rowOff>
    </xdr:from>
    <xdr:ext cx="534670" cy="25654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563495" y="168230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59690</xdr:rowOff>
    </xdr:from>
    <xdr:to>
      <xdr:col>10</xdr:col>
      <xdr:colOff>161290</xdr:colOff>
      <xdr:row>97</xdr:row>
      <xdr:rowOff>161290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11350" y="16690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152400</xdr:rowOff>
    </xdr:from>
    <xdr:ext cx="5327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00530" y="16783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68580</xdr:rowOff>
    </xdr:from>
    <xdr:to>
      <xdr:col>6</xdr:col>
      <xdr:colOff>38100</xdr:colOff>
      <xdr:row>97</xdr:row>
      <xdr:rowOff>170180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50925" y="166992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161290</xdr:rowOff>
    </xdr:from>
    <xdr:ext cx="53403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4010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288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7159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920" cy="25654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66485" y="6512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7360" cy="25654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953760" y="6055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7360" cy="25654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53760"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7360" cy="25654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53760"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7360" cy="25654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53760"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30</xdr:row>
      <xdr:rowOff>137160</xdr:rowOff>
    </xdr:from>
    <xdr:to>
      <xdr:col>54</xdr:col>
      <xdr:colOff>161290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139680" y="528066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7015" cy="256540"/>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213975" y="66586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079990"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83820</xdr:rowOff>
    </xdr:from>
    <xdr:ext cx="467360" cy="259080"/>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213975" y="5055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54</xdr:col>
      <xdr:colOff>101600</xdr:colOff>
      <xdr:row>30</xdr:row>
      <xdr:rowOff>137160</xdr:rowOff>
    </xdr:from>
    <xdr:to>
      <xdr:col>55</xdr:col>
      <xdr:colOff>88900</xdr:colOff>
      <xdr:row>30</xdr:row>
      <xdr:rowOff>137160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079990" y="52806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11430</xdr:rowOff>
    </xdr:from>
    <xdr:to>
      <xdr:col>55</xdr:col>
      <xdr:colOff>0</xdr:colOff>
      <xdr:row>38</xdr:row>
      <xdr:rowOff>27940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3550" y="652653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133985</xdr:rowOff>
    </xdr:from>
    <xdr:ext cx="375920" cy="256540"/>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213975" y="6134735"/>
          <a:ext cx="3759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111125</xdr:rowOff>
    </xdr:from>
    <xdr:to>
      <xdr:col>55</xdr:col>
      <xdr:colOff>50800</xdr:colOff>
      <xdr:row>37</xdr:row>
      <xdr:rowOff>41275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118090" y="62833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37</xdr:row>
      <xdr:rowOff>147955</xdr:rowOff>
    </xdr:from>
    <xdr:to>
      <xdr:col>50</xdr:col>
      <xdr:colOff>114300</xdr:colOff>
      <xdr:row>38</xdr:row>
      <xdr:rowOff>11430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476615" y="6491605"/>
          <a:ext cx="87693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161290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302750" y="63068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81280</xdr:rowOff>
    </xdr:from>
    <xdr:ext cx="377825" cy="259080"/>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170035" y="60820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147955</xdr:rowOff>
    </xdr:from>
    <xdr:to>
      <xdr:col>45</xdr:col>
      <xdr:colOff>161290</xdr:colOff>
      <xdr:row>38</xdr:row>
      <xdr:rowOff>74930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626985" y="6491605"/>
          <a:ext cx="84963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128905</xdr:rowOff>
    </xdr:from>
    <xdr:to>
      <xdr:col>46</xdr:col>
      <xdr:colOff>38100</xdr:colOff>
      <xdr:row>37</xdr:row>
      <xdr:rowOff>59055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442325" y="63011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161290</xdr:colOff>
      <xdr:row>35</xdr:row>
      <xdr:rowOff>75565</xdr:rowOff>
    </xdr:from>
    <xdr:ext cx="378460" cy="25654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291830" y="60763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73660</xdr:rowOff>
    </xdr:from>
    <xdr:to>
      <xdr:col>41</xdr:col>
      <xdr:colOff>50800</xdr:colOff>
      <xdr:row>38</xdr:row>
      <xdr:rowOff>74930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766560" y="658876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117475</xdr:rowOff>
    </xdr:from>
    <xdr:to>
      <xdr:col>41</xdr:col>
      <xdr:colOff>101600</xdr:colOff>
      <xdr:row>37</xdr:row>
      <xdr:rowOff>47625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576185"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64135</xdr:rowOff>
    </xdr:from>
    <xdr:ext cx="375920" cy="25654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443470" y="606488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76200</xdr:rowOff>
    </xdr:from>
    <xdr:to>
      <xdr:col>36</xdr:col>
      <xdr:colOff>161290</xdr:colOff>
      <xdr:row>37</xdr:row>
      <xdr:rowOff>6350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715760" y="6248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22860</xdr:rowOff>
    </xdr:from>
    <xdr:ext cx="377825"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583045" y="60236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291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4422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148590</xdr:rowOff>
    </xdr:from>
    <xdr:to>
      <xdr:col>55</xdr:col>
      <xdr:colOff>50800</xdr:colOff>
      <xdr:row>38</xdr:row>
      <xdr:rowOff>78740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118090" y="64922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63500</xdr:rowOff>
    </xdr:from>
    <xdr:ext cx="375920" cy="256540"/>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213975" y="64071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132080</xdr:rowOff>
    </xdr:from>
    <xdr:to>
      <xdr:col>50</xdr:col>
      <xdr:colOff>161290</xdr:colOff>
      <xdr:row>38</xdr:row>
      <xdr:rowOff>62230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302750" y="64757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53340</xdr:rowOff>
    </xdr:from>
    <xdr:ext cx="377825" cy="25654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170035" y="656844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97790</xdr:rowOff>
    </xdr:from>
    <xdr:to>
      <xdr:col>46</xdr:col>
      <xdr:colOff>38100</xdr:colOff>
      <xdr:row>38</xdr:row>
      <xdr:rowOff>27305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442325" y="644144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161290</xdr:colOff>
      <xdr:row>38</xdr:row>
      <xdr:rowOff>18415</xdr:rowOff>
    </xdr:from>
    <xdr:ext cx="378460" cy="25654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291830" y="65335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24130</xdr:rowOff>
    </xdr:from>
    <xdr:to>
      <xdr:col>41</xdr:col>
      <xdr:colOff>101600</xdr:colOff>
      <xdr:row>38</xdr:row>
      <xdr:rowOff>125730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57618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117475</xdr:rowOff>
    </xdr:from>
    <xdr:ext cx="37592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443470" y="663257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22860</xdr:rowOff>
    </xdr:from>
    <xdr:to>
      <xdr:col>36</xdr:col>
      <xdr:colOff>161290</xdr:colOff>
      <xdr:row>38</xdr:row>
      <xdr:rowOff>124460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715760" y="65379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115570</xdr:rowOff>
    </xdr:from>
    <xdr:ext cx="377825"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83045" y="6630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288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7159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920"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35560</xdr:rowOff>
    </xdr:from>
    <xdr:ext cx="467360"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53760" y="963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53</xdr:row>
      <xdr:rowOff>168910</xdr:rowOff>
    </xdr:from>
    <xdr:ext cx="531495" cy="25654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88962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51</xdr:row>
      <xdr:rowOff>130810</xdr:rowOff>
    </xdr:from>
    <xdr:ext cx="5314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88962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49</xdr:row>
      <xdr:rowOff>92710</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88962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47</xdr:row>
      <xdr:rowOff>54610</xdr:rowOff>
    </xdr:from>
    <xdr:ext cx="531495" cy="25654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88962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51</xdr:row>
      <xdr:rowOff>1270</xdr:rowOff>
    </xdr:from>
    <xdr:to>
      <xdr:col>54</xdr:col>
      <xdr:colOff>161290</xdr:colOff>
      <xdr:row>59</xdr:row>
      <xdr:rowOff>35560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139680" y="87452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39370</xdr:rowOff>
    </xdr:from>
    <xdr:ext cx="375920" cy="259080"/>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213975" y="1015492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35560</xdr:rowOff>
    </xdr:from>
    <xdr:to>
      <xdr:col>55</xdr:col>
      <xdr:colOff>88900</xdr:colOff>
      <xdr:row>59</xdr:row>
      <xdr:rowOff>35560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079990" y="101511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119380</xdr:rowOff>
    </xdr:from>
    <xdr:ext cx="532130"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213975" y="8520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18,570</a:t>
          </a:r>
          <a:endParaRPr kumimoji="1" lang="ja-JP" altLang="en-US" sz="1000" b="1">
            <a:latin typeface="ＭＳ Ｐゴシック"/>
          </a:endParaRPr>
        </a:p>
      </xdr:txBody>
    </xdr:sp>
    <xdr:clientData/>
  </xdr:oneCellAnchor>
  <xdr:twoCellAnchor>
    <xdr:from>
      <xdr:col>54</xdr:col>
      <xdr:colOff>101600</xdr:colOff>
      <xdr:row>51</xdr:row>
      <xdr:rowOff>1270</xdr:rowOff>
    </xdr:from>
    <xdr:to>
      <xdr:col>55</xdr:col>
      <xdr:colOff>88900</xdr:colOff>
      <xdr:row>51</xdr:row>
      <xdr:rowOff>1270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079990" y="8745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64770</xdr:rowOff>
    </xdr:from>
    <xdr:to>
      <xdr:col>55</xdr:col>
      <xdr:colOff>0</xdr:colOff>
      <xdr:row>54</xdr:row>
      <xdr:rowOff>91440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353550" y="9323070"/>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78105</xdr:rowOff>
    </xdr:from>
    <xdr:ext cx="467360" cy="25654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213975" y="967930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99695</xdr:rowOff>
    </xdr:from>
    <xdr:to>
      <xdr:col>55</xdr:col>
      <xdr:colOff>50800</xdr:colOff>
      <xdr:row>57</xdr:row>
      <xdr:rowOff>29845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118090" y="97008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54</xdr:row>
      <xdr:rowOff>91440</xdr:rowOff>
    </xdr:from>
    <xdr:to>
      <xdr:col>50</xdr:col>
      <xdr:colOff>114300</xdr:colOff>
      <xdr:row>54</xdr:row>
      <xdr:rowOff>113665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476615" y="9349740"/>
          <a:ext cx="87693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104140</xdr:rowOff>
    </xdr:from>
    <xdr:to>
      <xdr:col>50</xdr:col>
      <xdr:colOff>161290</xdr:colOff>
      <xdr:row>57</xdr:row>
      <xdr:rowOff>34290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302750" y="9705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25400</xdr:rowOff>
    </xdr:from>
    <xdr:ext cx="469265"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124315" y="979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90170</xdr:rowOff>
    </xdr:from>
    <xdr:to>
      <xdr:col>45</xdr:col>
      <xdr:colOff>161290</xdr:colOff>
      <xdr:row>54</xdr:row>
      <xdr:rowOff>113665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626985" y="9348470"/>
          <a:ext cx="84963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138430</xdr:rowOff>
    </xdr:from>
    <xdr:to>
      <xdr:col>46</xdr:col>
      <xdr:colOff>38100</xdr:colOff>
      <xdr:row>57</xdr:row>
      <xdr:rowOff>68580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442325" y="97396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59690</xdr:rowOff>
    </xdr:from>
    <xdr:ext cx="46799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263890" y="9832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60960</xdr:rowOff>
    </xdr:from>
    <xdr:to>
      <xdr:col>41</xdr:col>
      <xdr:colOff>50800</xdr:colOff>
      <xdr:row>54</xdr:row>
      <xdr:rowOff>90170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766560" y="9319260"/>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126365</xdr:rowOff>
    </xdr:from>
    <xdr:to>
      <xdr:col>41</xdr:col>
      <xdr:colOff>101600</xdr:colOff>
      <xdr:row>57</xdr:row>
      <xdr:rowOff>56515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576185"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47625</xdr:rowOff>
    </xdr:from>
    <xdr:ext cx="46736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397750" y="9820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139065</xdr:rowOff>
    </xdr:from>
    <xdr:to>
      <xdr:col>36</xdr:col>
      <xdr:colOff>161290</xdr:colOff>
      <xdr:row>57</xdr:row>
      <xdr:rowOff>69215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715760" y="97402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60325</xdr:rowOff>
    </xdr:from>
    <xdr:ext cx="46926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537325" y="9832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291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4422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13970</xdr:rowOff>
    </xdr:from>
    <xdr:to>
      <xdr:col>55</xdr:col>
      <xdr:colOff>50800</xdr:colOff>
      <xdr:row>54</xdr:row>
      <xdr:rowOff>115570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118090" y="92722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36830</xdr:rowOff>
    </xdr:from>
    <xdr:ext cx="532130" cy="25908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213975" y="912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40640</xdr:rowOff>
    </xdr:from>
    <xdr:to>
      <xdr:col>50</xdr:col>
      <xdr:colOff>161290</xdr:colOff>
      <xdr:row>54</xdr:row>
      <xdr:rowOff>142240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302750" y="92989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158750</xdr:rowOff>
    </xdr:from>
    <xdr:ext cx="5327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091930" y="9074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63500</xdr:rowOff>
    </xdr:from>
    <xdr:to>
      <xdr:col>46</xdr:col>
      <xdr:colOff>38100</xdr:colOff>
      <xdr:row>54</xdr:row>
      <xdr:rowOff>164465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442325" y="932180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9525</xdr:rowOff>
    </xdr:from>
    <xdr:ext cx="534035" cy="25654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231505" y="909637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39370</xdr:rowOff>
    </xdr:from>
    <xdr:to>
      <xdr:col>41</xdr:col>
      <xdr:colOff>101600</xdr:colOff>
      <xdr:row>54</xdr:row>
      <xdr:rowOff>140970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576185" y="92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52</xdr:row>
      <xdr:rowOff>157480</xdr:rowOff>
    </xdr:from>
    <xdr:ext cx="534670" cy="25654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367905" y="9072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10160</xdr:rowOff>
    </xdr:from>
    <xdr:to>
      <xdr:col>36</xdr:col>
      <xdr:colOff>161290</xdr:colOff>
      <xdr:row>54</xdr:row>
      <xdr:rowOff>111760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715760" y="9268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128270</xdr:rowOff>
    </xdr:from>
    <xdr:ext cx="53276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04940" y="9043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288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7159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920"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76</xdr:row>
      <xdr:rowOff>144145</xdr:rowOff>
    </xdr:from>
    <xdr:ext cx="531495" cy="25654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88962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74</xdr:row>
      <xdr:rowOff>160655</xdr:rowOff>
    </xdr:from>
    <xdr:ext cx="5314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88962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73</xdr:row>
      <xdr:rowOff>6350</xdr:rowOff>
    </xdr:from>
    <xdr:ext cx="531495" cy="25654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88962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71</xdr:row>
      <xdr:rowOff>22225</xdr:rowOff>
    </xdr:from>
    <xdr:ext cx="531495"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88962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69</xdr:row>
      <xdr:rowOff>38100</xdr:rowOff>
    </xdr:from>
    <xdr:ext cx="5314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88962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67</xdr:row>
      <xdr:rowOff>54610</xdr:rowOff>
    </xdr:from>
    <xdr:ext cx="531495" cy="25654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88962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70</xdr:row>
      <xdr:rowOff>68580</xdr:rowOff>
    </xdr:from>
    <xdr:to>
      <xdr:col>54</xdr:col>
      <xdr:colOff>161290</xdr:colOff>
      <xdr:row>79</xdr:row>
      <xdr:rowOff>74930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139680" y="1207008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78740</xdr:rowOff>
    </xdr:from>
    <xdr:ext cx="37592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213975" y="1362329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74930</xdr:rowOff>
    </xdr:from>
    <xdr:to>
      <xdr:col>55</xdr:col>
      <xdr:colOff>88900</xdr:colOff>
      <xdr:row>79</xdr:row>
      <xdr:rowOff>74930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079990" y="13619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15240</xdr:rowOff>
    </xdr:from>
    <xdr:ext cx="532130" cy="25908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213975" y="11845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48,185</a:t>
          </a:r>
          <a:endParaRPr kumimoji="1" lang="ja-JP" altLang="en-US" sz="1000" b="1">
            <a:latin typeface="ＭＳ Ｐゴシック"/>
          </a:endParaRPr>
        </a:p>
      </xdr:txBody>
    </xdr:sp>
    <xdr:clientData/>
  </xdr:oneCellAnchor>
  <xdr:twoCellAnchor>
    <xdr:from>
      <xdr:col>54</xdr:col>
      <xdr:colOff>101600</xdr:colOff>
      <xdr:row>70</xdr:row>
      <xdr:rowOff>68580</xdr:rowOff>
    </xdr:from>
    <xdr:to>
      <xdr:col>55</xdr:col>
      <xdr:colOff>88900</xdr:colOff>
      <xdr:row>70</xdr:row>
      <xdr:rowOff>68580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079990" y="120700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66675</xdr:rowOff>
    </xdr:from>
    <xdr:to>
      <xdr:col>55</xdr:col>
      <xdr:colOff>0</xdr:colOff>
      <xdr:row>78</xdr:row>
      <xdr:rowOff>124460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353550" y="1343977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2130" cy="25908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213975" y="1308100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27940</xdr:rowOff>
    </xdr:from>
    <xdr:to>
      <xdr:col>55</xdr:col>
      <xdr:colOff>50800</xdr:colOff>
      <xdr:row>77</xdr:row>
      <xdr:rowOff>129540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118090" y="132295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78</xdr:row>
      <xdr:rowOff>117475</xdr:rowOff>
    </xdr:from>
    <xdr:to>
      <xdr:col>50</xdr:col>
      <xdr:colOff>114300</xdr:colOff>
      <xdr:row>78</xdr:row>
      <xdr:rowOff>124460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476615" y="13490575"/>
          <a:ext cx="8769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50800</xdr:rowOff>
    </xdr:from>
    <xdr:to>
      <xdr:col>50</xdr:col>
      <xdr:colOff>161290</xdr:colOff>
      <xdr:row>77</xdr:row>
      <xdr:rowOff>152400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302750" y="132524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168910</xdr:rowOff>
    </xdr:from>
    <xdr:ext cx="532765" cy="25654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091930" y="1302766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111125</xdr:rowOff>
    </xdr:from>
    <xdr:to>
      <xdr:col>45</xdr:col>
      <xdr:colOff>161290</xdr:colOff>
      <xdr:row>78</xdr:row>
      <xdr:rowOff>117475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626985" y="13484225"/>
          <a:ext cx="8496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41910</xdr:rowOff>
    </xdr:from>
    <xdr:to>
      <xdr:col>46</xdr:col>
      <xdr:colOff>38100</xdr:colOff>
      <xdr:row>77</xdr:row>
      <xdr:rowOff>143510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442325" y="132435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160020</xdr:rowOff>
    </xdr:from>
    <xdr:ext cx="53403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231505" y="1301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93345</xdr:rowOff>
    </xdr:from>
    <xdr:to>
      <xdr:col>41</xdr:col>
      <xdr:colOff>50800</xdr:colOff>
      <xdr:row>78</xdr:row>
      <xdr:rowOff>111125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766560" y="13466445"/>
          <a:ext cx="8604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24765</xdr:rowOff>
    </xdr:from>
    <xdr:to>
      <xdr:col>41</xdr:col>
      <xdr:colOff>101600</xdr:colOff>
      <xdr:row>77</xdr:row>
      <xdr:rowOff>126365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576185"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75</xdr:row>
      <xdr:rowOff>143510</xdr:rowOff>
    </xdr:from>
    <xdr:ext cx="534670" cy="25654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367905" y="13002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158750</xdr:rowOff>
    </xdr:from>
    <xdr:to>
      <xdr:col>36</xdr:col>
      <xdr:colOff>161290</xdr:colOff>
      <xdr:row>77</xdr:row>
      <xdr:rowOff>88900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715760" y="13188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105410</xdr:rowOff>
    </xdr:from>
    <xdr:ext cx="53276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504940" y="12964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291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4422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15875</xdr:rowOff>
    </xdr:from>
    <xdr:to>
      <xdr:col>55</xdr:col>
      <xdr:colOff>50800</xdr:colOff>
      <xdr:row>78</xdr:row>
      <xdr:rowOff>117475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118090" y="133889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166370</xdr:rowOff>
    </xdr:from>
    <xdr:ext cx="467360" cy="25654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213975" y="13368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73660</xdr:rowOff>
    </xdr:from>
    <xdr:to>
      <xdr:col>50</xdr:col>
      <xdr:colOff>161290</xdr:colOff>
      <xdr:row>79</xdr:row>
      <xdr:rowOff>3810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302750" y="134467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166370</xdr:rowOff>
    </xdr:from>
    <xdr:ext cx="469265" cy="25654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124315" y="135394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66675</xdr:rowOff>
    </xdr:from>
    <xdr:to>
      <xdr:col>46</xdr:col>
      <xdr:colOff>38100</xdr:colOff>
      <xdr:row>78</xdr:row>
      <xdr:rowOff>168275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442325" y="134397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159385</xdr:rowOff>
    </xdr:from>
    <xdr:ext cx="46799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263890" y="135324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60325</xdr:rowOff>
    </xdr:from>
    <xdr:to>
      <xdr:col>41</xdr:col>
      <xdr:colOff>101600</xdr:colOff>
      <xdr:row>78</xdr:row>
      <xdr:rowOff>161925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576185"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153035</xdr:rowOff>
    </xdr:from>
    <xdr:ext cx="46736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397750" y="13526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42545</xdr:rowOff>
    </xdr:from>
    <xdr:to>
      <xdr:col>36</xdr:col>
      <xdr:colOff>161290</xdr:colOff>
      <xdr:row>78</xdr:row>
      <xdr:rowOff>144145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715760" y="13415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135255</xdr:rowOff>
    </xdr:from>
    <xdr:ext cx="469265" cy="25654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37325" y="1350835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288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7159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654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166485" y="17256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09690" y="16941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97</xdr:row>
      <xdr:rowOff>168910</xdr:rowOff>
    </xdr:from>
    <xdr:ext cx="531495" cy="25654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88962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09690" y="16484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95</xdr:row>
      <xdr:rowOff>54610</xdr:rowOff>
    </xdr:from>
    <xdr:ext cx="531495" cy="25654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88962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09690" y="16027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92</xdr:row>
      <xdr:rowOff>111760</xdr:rowOff>
    </xdr:from>
    <xdr:ext cx="531495" cy="25654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88962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09690" y="15570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161290</xdr:colOff>
      <xdr:row>89</xdr:row>
      <xdr:rowOff>168910</xdr:rowOff>
    </xdr:from>
    <xdr:ext cx="531495" cy="25654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8962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654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31205" y="14970760"/>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161290</xdr:colOff>
      <xdr:row>90</xdr:row>
      <xdr:rowOff>105410</xdr:rowOff>
    </xdr:from>
    <xdr:to>
      <xdr:col>54</xdr:col>
      <xdr:colOff>161290</xdr:colOff>
      <xdr:row>98</xdr:row>
      <xdr:rowOff>165100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139680" y="155359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168910</xdr:rowOff>
    </xdr:from>
    <xdr:ext cx="532130" cy="256540"/>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213975" y="16971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165100</xdr:rowOff>
    </xdr:from>
    <xdr:to>
      <xdr:col>55</xdr:col>
      <xdr:colOff>88900</xdr:colOff>
      <xdr:row>98</xdr:row>
      <xdr:rowOff>165100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079990" y="16967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52070</xdr:rowOff>
    </xdr:from>
    <xdr:ext cx="532130" cy="256540"/>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213975" y="153111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81,495</a:t>
          </a:r>
          <a:endParaRPr kumimoji="1" lang="ja-JP" altLang="en-US" sz="1000" b="1">
            <a:latin typeface="ＭＳ Ｐゴシック"/>
          </a:endParaRPr>
        </a:p>
      </xdr:txBody>
    </xdr:sp>
    <xdr:clientData/>
  </xdr:oneCellAnchor>
  <xdr:twoCellAnchor>
    <xdr:from>
      <xdr:col>54</xdr:col>
      <xdr:colOff>101600</xdr:colOff>
      <xdr:row>90</xdr:row>
      <xdr:rowOff>105410</xdr:rowOff>
    </xdr:from>
    <xdr:to>
      <xdr:col>55</xdr:col>
      <xdr:colOff>88900</xdr:colOff>
      <xdr:row>90</xdr:row>
      <xdr:rowOff>105410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079990" y="155359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126365</xdr:rowOff>
    </xdr:from>
    <xdr:to>
      <xdr:col>55</xdr:col>
      <xdr:colOff>0</xdr:colOff>
      <xdr:row>95</xdr:row>
      <xdr:rowOff>158750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353550" y="1641411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86360</xdr:rowOff>
    </xdr:from>
    <xdr:ext cx="532130" cy="256540"/>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213975" y="16202660"/>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63500</xdr:rowOff>
    </xdr:from>
    <xdr:to>
      <xdr:col>55</xdr:col>
      <xdr:colOff>50800</xdr:colOff>
      <xdr:row>95</xdr:row>
      <xdr:rowOff>164465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118090" y="1635125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161290</xdr:colOff>
      <xdr:row>95</xdr:row>
      <xdr:rowOff>126365</xdr:rowOff>
    </xdr:from>
    <xdr:to>
      <xdr:col>50</xdr:col>
      <xdr:colOff>114300</xdr:colOff>
      <xdr:row>95</xdr:row>
      <xdr:rowOff>133985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476615" y="16414115"/>
          <a:ext cx="8769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69850</xdr:rowOff>
    </xdr:from>
    <xdr:to>
      <xdr:col>50</xdr:col>
      <xdr:colOff>161290</xdr:colOff>
      <xdr:row>96</xdr:row>
      <xdr:rowOff>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302750" y="163576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16510</xdr:rowOff>
    </xdr:from>
    <xdr:ext cx="532765"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091930" y="1613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94615</xdr:rowOff>
    </xdr:from>
    <xdr:to>
      <xdr:col>45</xdr:col>
      <xdr:colOff>161290</xdr:colOff>
      <xdr:row>95</xdr:row>
      <xdr:rowOff>133985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626985" y="16382365"/>
          <a:ext cx="84963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48260</xdr:rowOff>
    </xdr:from>
    <xdr:to>
      <xdr:col>46</xdr:col>
      <xdr:colOff>38100</xdr:colOff>
      <xdr:row>95</xdr:row>
      <xdr:rowOff>149860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442325" y="16336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166370</xdr:rowOff>
    </xdr:from>
    <xdr:ext cx="534035" cy="25654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231505" y="1611122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81280</xdr:rowOff>
    </xdr:from>
    <xdr:to>
      <xdr:col>41</xdr:col>
      <xdr:colOff>50800</xdr:colOff>
      <xdr:row>95</xdr:row>
      <xdr:rowOff>94615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766560" y="16369030"/>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65405</xdr:rowOff>
    </xdr:from>
    <xdr:to>
      <xdr:col>41</xdr:col>
      <xdr:colOff>101600</xdr:colOff>
      <xdr:row>95</xdr:row>
      <xdr:rowOff>167005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576185"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95</xdr:row>
      <xdr:rowOff>158115</xdr:rowOff>
    </xdr:from>
    <xdr:ext cx="534670" cy="25654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367905" y="16445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81280</xdr:rowOff>
    </xdr:from>
    <xdr:to>
      <xdr:col>36</xdr:col>
      <xdr:colOff>161290</xdr:colOff>
      <xdr:row>96</xdr:row>
      <xdr:rowOff>11430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715760" y="16369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2540</xdr:rowOff>
    </xdr:from>
    <xdr:ext cx="532765"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504940" y="16461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161290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291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4422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107950</xdr:rowOff>
    </xdr:from>
    <xdr:to>
      <xdr:col>55</xdr:col>
      <xdr:colOff>50800</xdr:colOff>
      <xdr:row>96</xdr:row>
      <xdr:rowOff>38100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118090" y="16395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86360</xdr:rowOff>
    </xdr:from>
    <xdr:ext cx="532130" cy="256540"/>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213975" y="16374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75565</xdr:rowOff>
    </xdr:from>
    <xdr:to>
      <xdr:col>50</xdr:col>
      <xdr:colOff>161290</xdr:colOff>
      <xdr:row>96</xdr:row>
      <xdr:rowOff>6350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302750" y="1636331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168275</xdr:rowOff>
    </xdr:from>
    <xdr:ext cx="532765" cy="25654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091930" y="1645602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83185</xdr:rowOff>
    </xdr:from>
    <xdr:to>
      <xdr:col>46</xdr:col>
      <xdr:colOff>38100</xdr:colOff>
      <xdr:row>96</xdr:row>
      <xdr:rowOff>13335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442325" y="163709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4445</xdr:rowOff>
    </xdr:from>
    <xdr:ext cx="53403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23150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43815</xdr:rowOff>
    </xdr:from>
    <xdr:to>
      <xdr:col>41</xdr:col>
      <xdr:colOff>101600</xdr:colOff>
      <xdr:row>95</xdr:row>
      <xdr:rowOff>145415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576185" y="163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161290</xdr:colOff>
      <xdr:row>93</xdr:row>
      <xdr:rowOff>161925</xdr:rowOff>
    </xdr:from>
    <xdr:ext cx="53467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367905" y="1610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30480</xdr:rowOff>
    </xdr:from>
    <xdr:to>
      <xdr:col>36</xdr:col>
      <xdr:colOff>161290</xdr:colOff>
      <xdr:row>95</xdr:row>
      <xdr:rowOff>132080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715760" y="163182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148590</xdr:rowOff>
    </xdr:from>
    <xdr:ext cx="53276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504940" y="1609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161290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074525" y="4000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161290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074525" y="4826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288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036425" y="4635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161290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074525" y="7112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3132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161290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074525" y="673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161290</xdr:colOff>
      <xdr:row>38</xdr:row>
      <xdr:rowOff>73660</xdr:rowOff>
    </xdr:from>
    <xdr:ext cx="467360"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617960"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161290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074525" y="635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895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560175" y="6207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161290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074525" y="596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28955" cy="25654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560175" y="5826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161290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074525" y="5588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2895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60175" y="544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161290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074525" y="5207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28955"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560175" y="506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161290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074525" y="482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654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6017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161290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074525" y="4826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163195</xdr:rowOff>
    </xdr:from>
    <xdr:to>
      <xdr:col>85</xdr:col>
      <xdr:colOff>126365</xdr:colOff>
      <xdr:row>37</xdr:row>
      <xdr:rowOff>57785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831820" y="530669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37</xdr:row>
      <xdr:rowOff>61595</xdr:rowOff>
    </xdr:from>
    <xdr:ext cx="469900" cy="25908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5868015" y="640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9,327</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57785</xdr:rowOff>
    </xdr:from>
    <xdr:to>
      <xdr:col>86</xdr:col>
      <xdr:colOff>25400</xdr:colOff>
      <xdr:row>37</xdr:row>
      <xdr:rowOff>57785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744825" y="64014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29</xdr:row>
      <xdr:rowOff>109855</xdr:rowOff>
    </xdr:from>
    <xdr:ext cx="534670" cy="25654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5868015" y="50819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23,690</a:t>
          </a:r>
          <a:endParaRPr kumimoji="1" lang="ja-JP" altLang="en-US" sz="1000" b="1">
            <a:latin typeface="ＭＳ Ｐゴシック"/>
          </a:endParaRPr>
        </a:p>
      </xdr:txBody>
    </xdr:sp>
    <xdr:clientData/>
  </xdr:oneCellAnchor>
  <xdr:twoCellAnchor>
    <xdr:from>
      <xdr:col>85</xdr:col>
      <xdr:colOff>38100</xdr:colOff>
      <xdr:row>30</xdr:row>
      <xdr:rowOff>163195</xdr:rowOff>
    </xdr:from>
    <xdr:to>
      <xdr:col>86</xdr:col>
      <xdr:colOff>25400</xdr:colOff>
      <xdr:row>30</xdr:row>
      <xdr:rowOff>163195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744825" y="53066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47625</xdr:rowOff>
    </xdr:from>
    <xdr:to>
      <xdr:col>85</xdr:col>
      <xdr:colOff>127000</xdr:colOff>
      <xdr:row>37</xdr:row>
      <xdr:rowOff>84455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018385" y="6391275"/>
          <a:ext cx="81534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34</xdr:row>
      <xdr:rowOff>146685</xdr:rowOff>
    </xdr:from>
    <xdr:ext cx="534670" cy="25654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5868015" y="59759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123825</xdr:rowOff>
    </xdr:from>
    <xdr:to>
      <xdr:col>85</xdr:col>
      <xdr:colOff>161290</xdr:colOff>
      <xdr:row>36</xdr:row>
      <xdr:rowOff>53975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782925" y="612457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84455</xdr:rowOff>
    </xdr:from>
    <xdr:to>
      <xdr:col>81</xdr:col>
      <xdr:colOff>50800</xdr:colOff>
      <xdr:row>37</xdr:row>
      <xdr:rowOff>97790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157960" y="6428105"/>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147955</xdr:rowOff>
    </xdr:from>
    <xdr:to>
      <xdr:col>81</xdr:col>
      <xdr:colOff>101600</xdr:colOff>
      <xdr:row>36</xdr:row>
      <xdr:rowOff>78105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967585"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34</xdr:row>
      <xdr:rowOff>94615</xdr:rowOff>
    </xdr:from>
    <xdr:ext cx="53467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759305" y="5923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37</xdr:row>
      <xdr:rowOff>67945</xdr:rowOff>
    </xdr:from>
    <xdr:to>
      <xdr:col>76</xdr:col>
      <xdr:colOff>114300</xdr:colOff>
      <xdr:row>37</xdr:row>
      <xdr:rowOff>97790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281025" y="641159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153035</xdr:rowOff>
    </xdr:from>
    <xdr:to>
      <xdr:col>76</xdr:col>
      <xdr:colOff>161290</xdr:colOff>
      <xdr:row>36</xdr:row>
      <xdr:rowOff>83185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107160" y="61537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99695</xdr:rowOff>
    </xdr:from>
    <xdr:ext cx="532765" cy="25654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896340" y="592899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67945</xdr:rowOff>
    </xdr:from>
    <xdr:to>
      <xdr:col>71</xdr:col>
      <xdr:colOff>161290</xdr:colOff>
      <xdr:row>37</xdr:row>
      <xdr:rowOff>125095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431395" y="6411595"/>
          <a:ext cx="84963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163195</xdr:rowOff>
    </xdr:from>
    <xdr:to>
      <xdr:col>72</xdr:col>
      <xdr:colOff>38100</xdr:colOff>
      <xdr:row>36</xdr:row>
      <xdr:rowOff>93345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246735" y="61639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109855</xdr:rowOff>
    </xdr:from>
    <xdr:ext cx="534035" cy="25654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035915" y="593915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149225</xdr:rowOff>
    </xdr:from>
    <xdr:to>
      <xdr:col>67</xdr:col>
      <xdr:colOff>101600</xdr:colOff>
      <xdr:row>36</xdr:row>
      <xdr:rowOff>79375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380595"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34</xdr:row>
      <xdr:rowOff>95885</xdr:rowOff>
    </xdr:from>
    <xdr:ext cx="53467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72315" y="592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009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64894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833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0962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2466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168275</xdr:rowOff>
    </xdr:from>
    <xdr:to>
      <xdr:col>85</xdr:col>
      <xdr:colOff>161290</xdr:colOff>
      <xdr:row>37</xdr:row>
      <xdr:rowOff>98425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782925" y="634047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36</xdr:row>
      <xdr:rowOff>83185</xdr:rowOff>
    </xdr:from>
    <xdr:ext cx="46990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5868015" y="6255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33655</xdr:rowOff>
    </xdr:from>
    <xdr:to>
      <xdr:col>81</xdr:col>
      <xdr:colOff>101600</xdr:colOff>
      <xdr:row>37</xdr:row>
      <xdr:rowOff>135255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967585"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126365</xdr:rowOff>
    </xdr:from>
    <xdr:ext cx="46736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789150" y="6470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46990</xdr:rowOff>
    </xdr:from>
    <xdr:to>
      <xdr:col>76</xdr:col>
      <xdr:colOff>161290</xdr:colOff>
      <xdr:row>37</xdr:row>
      <xdr:rowOff>148590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107160" y="6390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139700</xdr:rowOff>
    </xdr:from>
    <xdr:ext cx="46926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928725" y="648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17780</xdr:rowOff>
    </xdr:from>
    <xdr:to>
      <xdr:col>72</xdr:col>
      <xdr:colOff>38100</xdr:colOff>
      <xdr:row>37</xdr:row>
      <xdr:rowOff>118745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246735" y="636143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109855</xdr:rowOff>
    </xdr:from>
    <xdr:ext cx="467995" cy="25654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068300" y="645350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74930</xdr:rowOff>
    </xdr:from>
    <xdr:to>
      <xdr:col>67</xdr:col>
      <xdr:colOff>101600</xdr:colOff>
      <xdr:row>38</xdr:row>
      <xdr:rowOff>4445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380595"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167005</xdr:rowOff>
    </xdr:from>
    <xdr:ext cx="467360" cy="25654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202160" y="6510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161290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074525" y="7429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161290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074525" y="8255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288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036425" y="8064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161290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074525" y="10541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3132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161290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074525" y="100838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28955" cy="25654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560175" y="99415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161290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074525" y="96266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28955" cy="25654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560175" y="9484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161290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074525" y="91694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28955" cy="25654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560175" y="9027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161290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074525" y="87122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28955" cy="25654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60175" y="8569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161290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074525" y="8255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654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49604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161290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074525" y="8255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71120</xdr:rowOff>
    </xdr:from>
    <xdr:to>
      <xdr:col>85</xdr:col>
      <xdr:colOff>126365</xdr:colOff>
      <xdr:row>57</xdr:row>
      <xdr:rowOff>121920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831820" y="8643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57</xdr:row>
      <xdr:rowOff>125730</xdr:rowOff>
    </xdr:from>
    <xdr:ext cx="534670" cy="25908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5868015" y="9898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28,277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121920</xdr:rowOff>
    </xdr:from>
    <xdr:to>
      <xdr:col>86</xdr:col>
      <xdr:colOff>25400</xdr:colOff>
      <xdr:row>57</xdr:row>
      <xdr:rowOff>121920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744825" y="9894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49</xdr:row>
      <xdr:rowOff>17780</xdr:rowOff>
    </xdr:from>
    <xdr:ext cx="534670" cy="256540"/>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5868015" y="84188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82,993</a:t>
          </a:r>
          <a:endParaRPr kumimoji="1" lang="ja-JP" altLang="en-US" sz="1000" b="1">
            <a:latin typeface="ＭＳ Ｐゴシック"/>
          </a:endParaRPr>
        </a:p>
      </xdr:txBody>
    </xdr:sp>
    <xdr:clientData/>
  </xdr:oneCellAnchor>
  <xdr:twoCellAnchor>
    <xdr:from>
      <xdr:col>85</xdr:col>
      <xdr:colOff>38100</xdr:colOff>
      <xdr:row>50</xdr:row>
      <xdr:rowOff>71120</xdr:rowOff>
    </xdr:from>
    <xdr:to>
      <xdr:col>86</xdr:col>
      <xdr:colOff>25400</xdr:colOff>
      <xdr:row>50</xdr:row>
      <xdr:rowOff>71120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744825" y="86436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167640</xdr:rowOff>
    </xdr:from>
    <xdr:to>
      <xdr:col>85</xdr:col>
      <xdr:colOff>127000</xdr:colOff>
      <xdr:row>56</xdr:row>
      <xdr:rowOff>81915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018385" y="9597390"/>
          <a:ext cx="81534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54</xdr:row>
      <xdr:rowOff>63500</xdr:rowOff>
    </xdr:from>
    <xdr:ext cx="534670" cy="256540"/>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5868015" y="93218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40640</xdr:rowOff>
    </xdr:from>
    <xdr:to>
      <xdr:col>85</xdr:col>
      <xdr:colOff>161290</xdr:colOff>
      <xdr:row>55</xdr:row>
      <xdr:rowOff>141605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782925" y="9470390"/>
          <a:ext cx="850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81915</xdr:rowOff>
    </xdr:from>
    <xdr:to>
      <xdr:col>81</xdr:col>
      <xdr:colOff>50800</xdr:colOff>
      <xdr:row>56</xdr:row>
      <xdr:rowOff>102235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157960" y="9683115"/>
          <a:ext cx="8604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146685</xdr:rowOff>
    </xdr:from>
    <xdr:to>
      <xdr:col>81</xdr:col>
      <xdr:colOff>101600</xdr:colOff>
      <xdr:row>56</xdr:row>
      <xdr:rowOff>76835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967585"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54</xdr:row>
      <xdr:rowOff>93345</xdr:rowOff>
    </xdr:from>
    <xdr:ext cx="53467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759305" y="935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56</xdr:row>
      <xdr:rowOff>102235</xdr:rowOff>
    </xdr:from>
    <xdr:to>
      <xdr:col>76</xdr:col>
      <xdr:colOff>114300</xdr:colOff>
      <xdr:row>56</xdr:row>
      <xdr:rowOff>149225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281025" y="9703435"/>
          <a:ext cx="87693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113030</xdr:rowOff>
    </xdr:from>
    <xdr:to>
      <xdr:col>76</xdr:col>
      <xdr:colOff>161290</xdr:colOff>
      <xdr:row>56</xdr:row>
      <xdr:rowOff>43180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107160" y="95427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59690</xdr:rowOff>
    </xdr:from>
    <xdr:ext cx="53276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896340" y="9317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149225</xdr:rowOff>
    </xdr:from>
    <xdr:to>
      <xdr:col>71</xdr:col>
      <xdr:colOff>161290</xdr:colOff>
      <xdr:row>57</xdr:row>
      <xdr:rowOff>38100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431395" y="9750425"/>
          <a:ext cx="84963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139700</xdr:rowOff>
    </xdr:from>
    <xdr:to>
      <xdr:col>72</xdr:col>
      <xdr:colOff>38100</xdr:colOff>
      <xdr:row>56</xdr:row>
      <xdr:rowOff>69850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246735" y="95694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86360</xdr:rowOff>
    </xdr:from>
    <xdr:ext cx="534035" cy="25654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035915" y="934466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78740</xdr:rowOff>
    </xdr:from>
    <xdr:to>
      <xdr:col>67</xdr:col>
      <xdr:colOff>101600</xdr:colOff>
      <xdr:row>56</xdr:row>
      <xdr:rowOff>8890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380595"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54</xdr:row>
      <xdr:rowOff>25400</xdr:rowOff>
    </xdr:from>
    <xdr:ext cx="53467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172315" y="9283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009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64894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833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0962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2466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116840</xdr:rowOff>
    </xdr:from>
    <xdr:to>
      <xdr:col>85</xdr:col>
      <xdr:colOff>161290</xdr:colOff>
      <xdr:row>56</xdr:row>
      <xdr:rowOff>46990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782925" y="954659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55</xdr:row>
      <xdr:rowOff>95250</xdr:rowOff>
    </xdr:from>
    <xdr:ext cx="534670" cy="259080"/>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5868015"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31115</xdr:rowOff>
    </xdr:from>
    <xdr:to>
      <xdr:col>81</xdr:col>
      <xdr:colOff>101600</xdr:colOff>
      <xdr:row>56</xdr:row>
      <xdr:rowOff>132715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967585"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56</xdr:row>
      <xdr:rowOff>123825</xdr:rowOff>
    </xdr:from>
    <xdr:ext cx="534670" cy="25654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759305" y="97250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52070</xdr:rowOff>
    </xdr:from>
    <xdr:to>
      <xdr:col>76</xdr:col>
      <xdr:colOff>161290</xdr:colOff>
      <xdr:row>56</xdr:row>
      <xdr:rowOff>153035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107160" y="965327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144145</xdr:rowOff>
    </xdr:from>
    <xdr:ext cx="532765" cy="25654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896340" y="974534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98425</xdr:rowOff>
    </xdr:from>
    <xdr:to>
      <xdr:col>72</xdr:col>
      <xdr:colOff>38100</xdr:colOff>
      <xdr:row>57</xdr:row>
      <xdr:rowOff>29210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246735" y="969962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20320</xdr:rowOff>
    </xdr:from>
    <xdr:ext cx="534035" cy="25654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035915" y="979297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158750</xdr:rowOff>
    </xdr:from>
    <xdr:to>
      <xdr:col>67</xdr:col>
      <xdr:colOff>101600</xdr:colOff>
      <xdr:row>57</xdr:row>
      <xdr:rowOff>88900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380595"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57</xdr:row>
      <xdr:rowOff>80010</xdr:rowOff>
    </xdr:from>
    <xdr:ext cx="53467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72315" y="9852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161290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074525" y="10858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161290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074525" y="11684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288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036425" y="11493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161290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074525" y="13970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161290</xdr:colOff>
      <xdr:row>79</xdr:row>
      <xdr:rowOff>99060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074525" y="1364361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3132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161290</xdr:colOff>
      <xdr:row>77</xdr:row>
      <xdr:rowOff>114935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074525" y="1331658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8955" cy="25654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560175" y="13174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161290</xdr:colOff>
      <xdr:row>75</xdr:row>
      <xdr:rowOff>132080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074525" y="1299083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895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560175" y="12847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161290</xdr:colOff>
      <xdr:row>73</xdr:row>
      <xdr:rowOff>147955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074525" y="1266380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8955" cy="25654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560175" y="12522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161290</xdr:colOff>
      <xdr:row>71</xdr:row>
      <xdr:rowOff>164465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074525" y="12337415"/>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8955" cy="2584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56017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161290</xdr:colOff>
      <xdr:row>70</xdr:row>
      <xdr:rowOff>8890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074525" y="1201039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2895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560175" y="11868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161290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074525" y="11684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8955" cy="25654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56017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161290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074525" y="11684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129540</xdr:rowOff>
    </xdr:from>
    <xdr:to>
      <xdr:col>85</xdr:col>
      <xdr:colOff>126365</xdr:colOff>
      <xdr:row>79</xdr:row>
      <xdr:rowOff>99060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831820" y="12131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79</xdr:row>
      <xdr:rowOff>102870</xdr:rowOff>
    </xdr:from>
    <xdr:ext cx="249555" cy="25908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5868015"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744825" y="13643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69</xdr:row>
      <xdr:rowOff>76200</xdr:rowOff>
    </xdr:from>
    <xdr:ext cx="534670" cy="25654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5868015" y="11906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46,318</a:t>
          </a:r>
          <a:endParaRPr kumimoji="1" lang="ja-JP" altLang="en-US" sz="1000" b="1">
            <a:latin typeface="ＭＳ Ｐゴシック"/>
          </a:endParaRPr>
        </a:p>
      </xdr:txBody>
    </xdr:sp>
    <xdr:clientData/>
  </xdr:oneCellAnchor>
  <xdr:twoCellAnchor>
    <xdr:from>
      <xdr:col>85</xdr:col>
      <xdr:colOff>38100</xdr:colOff>
      <xdr:row>70</xdr:row>
      <xdr:rowOff>129540</xdr:rowOff>
    </xdr:from>
    <xdr:to>
      <xdr:col>86</xdr:col>
      <xdr:colOff>25400</xdr:colOff>
      <xdr:row>70</xdr:row>
      <xdr:rowOff>129540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744825" y="12131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159385</xdr:rowOff>
    </xdr:from>
    <xdr:to>
      <xdr:col>85</xdr:col>
      <xdr:colOff>127000</xdr:colOff>
      <xdr:row>79</xdr:row>
      <xdr:rowOff>35560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018385" y="13532485"/>
          <a:ext cx="8153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78</xdr:row>
      <xdr:rowOff>113665</xdr:rowOff>
    </xdr:from>
    <xdr:ext cx="469900" cy="2584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5868015" y="13486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135255</xdr:rowOff>
    </xdr:from>
    <xdr:to>
      <xdr:col>85</xdr:col>
      <xdr:colOff>161290</xdr:colOff>
      <xdr:row>79</xdr:row>
      <xdr:rowOff>65405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782925" y="1350835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35560</xdr:rowOff>
    </xdr:from>
    <xdr:to>
      <xdr:col>81</xdr:col>
      <xdr:colOff>50800</xdr:colOff>
      <xdr:row>79</xdr:row>
      <xdr:rowOff>36195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157960" y="1358011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149225</xdr:rowOff>
    </xdr:from>
    <xdr:to>
      <xdr:col>81</xdr:col>
      <xdr:colOff>101600</xdr:colOff>
      <xdr:row>79</xdr:row>
      <xdr:rowOff>79375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967585"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95885</xdr:rowOff>
    </xdr:from>
    <xdr:ext cx="46736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789150" y="13297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79</xdr:row>
      <xdr:rowOff>36195</xdr:rowOff>
    </xdr:from>
    <xdr:to>
      <xdr:col>76</xdr:col>
      <xdr:colOff>114300</xdr:colOff>
      <xdr:row>79</xdr:row>
      <xdr:rowOff>66040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281025" y="13580745"/>
          <a:ext cx="87693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3175</xdr:rowOff>
    </xdr:from>
    <xdr:to>
      <xdr:col>76</xdr:col>
      <xdr:colOff>161290</xdr:colOff>
      <xdr:row>79</xdr:row>
      <xdr:rowOff>104775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107160" y="135477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95885</xdr:rowOff>
    </xdr:from>
    <xdr:ext cx="46926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928725" y="13640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66040</xdr:rowOff>
    </xdr:from>
    <xdr:to>
      <xdr:col>71</xdr:col>
      <xdr:colOff>161290</xdr:colOff>
      <xdr:row>79</xdr:row>
      <xdr:rowOff>93345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431395" y="13610590"/>
          <a:ext cx="84963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3175</xdr:rowOff>
    </xdr:from>
    <xdr:to>
      <xdr:col>72</xdr:col>
      <xdr:colOff>38100</xdr:colOff>
      <xdr:row>79</xdr:row>
      <xdr:rowOff>104775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246735" y="135477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121285</xdr:rowOff>
    </xdr:from>
    <xdr:ext cx="467995" cy="25654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068300" y="133229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14605</xdr:rowOff>
    </xdr:from>
    <xdr:to>
      <xdr:col>67</xdr:col>
      <xdr:colOff>101600</xdr:colOff>
      <xdr:row>79</xdr:row>
      <xdr:rowOff>116205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380595" y="1355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132715</xdr:rowOff>
    </xdr:from>
    <xdr:ext cx="467360" cy="25654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202160" y="13334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009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64894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833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0962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2466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109220</xdr:rowOff>
    </xdr:from>
    <xdr:to>
      <xdr:col>85</xdr:col>
      <xdr:colOff>161290</xdr:colOff>
      <xdr:row>79</xdr:row>
      <xdr:rowOff>38735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782925" y="1348232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77</xdr:row>
      <xdr:rowOff>67945</xdr:rowOff>
    </xdr:from>
    <xdr:ext cx="469900" cy="2584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5868015"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156210</xdr:rowOff>
    </xdr:from>
    <xdr:to>
      <xdr:col>81</xdr:col>
      <xdr:colOff>101600</xdr:colOff>
      <xdr:row>79</xdr:row>
      <xdr:rowOff>86360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967585"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77470</xdr:rowOff>
    </xdr:from>
    <xdr:ext cx="467360" cy="2565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789150" y="13622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156845</xdr:rowOff>
    </xdr:from>
    <xdr:to>
      <xdr:col>76</xdr:col>
      <xdr:colOff>161290</xdr:colOff>
      <xdr:row>79</xdr:row>
      <xdr:rowOff>86995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107160" y="13529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103505</xdr:rowOff>
    </xdr:from>
    <xdr:ext cx="46926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928725" y="13305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15240</xdr:rowOff>
    </xdr:from>
    <xdr:to>
      <xdr:col>72</xdr:col>
      <xdr:colOff>38100</xdr:colOff>
      <xdr:row>79</xdr:row>
      <xdr:rowOff>116840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246735" y="13559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107950</xdr:rowOff>
    </xdr:from>
    <xdr:ext cx="46799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068300" y="13652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42545</xdr:rowOff>
    </xdr:from>
    <xdr:to>
      <xdr:col>67</xdr:col>
      <xdr:colOff>101600</xdr:colOff>
      <xdr:row>79</xdr:row>
      <xdr:rowOff>144145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380595"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135255</xdr:rowOff>
    </xdr:from>
    <xdr:ext cx="375920" cy="25654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247880" y="1367980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161290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074525" y="14287500"/>
          <a:ext cx="45326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161290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074525" y="15113000"/>
          <a:ext cx="453263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288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036425" y="149225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161290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074525" y="17399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6380" cy="25654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3132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139700</xdr:rowOff>
    </xdr:from>
    <xdr:to>
      <xdr:col>89</xdr:col>
      <xdr:colOff>161290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074525" y="17113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168910</xdr:rowOff>
    </xdr:from>
    <xdr:ext cx="528955" cy="25654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560175" y="16971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161290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074525" y="16827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28955" cy="25654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560175" y="16685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161290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074525" y="16541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28955" cy="25654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560175" y="16399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161290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074525" y="16256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654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560175" y="1611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161290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074525" y="159702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28955" cy="25654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560175" y="158280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161290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074525" y="156845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28955" cy="25654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560175" y="155422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161290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074525" y="1539875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88</xdr:row>
      <xdr:rowOff>168910</xdr:rowOff>
    </xdr:from>
    <xdr:ext cx="528955" cy="25654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560175" y="1525651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161290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074525" y="15113000"/>
          <a:ext cx="453263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28955" cy="25654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560175" y="14970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161290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074525" y="15113000"/>
          <a:ext cx="453263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161290</xdr:rowOff>
    </xdr:from>
    <xdr:to>
      <xdr:col>85</xdr:col>
      <xdr:colOff>126365</xdr:colOff>
      <xdr:row>98</xdr:row>
      <xdr:rowOff>128905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831820" y="1559179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98</xdr:row>
      <xdr:rowOff>132715</xdr:rowOff>
    </xdr:from>
    <xdr:ext cx="534670" cy="256540"/>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5868015" y="169348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16,371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128905</xdr:rowOff>
    </xdr:from>
    <xdr:to>
      <xdr:col>86</xdr:col>
      <xdr:colOff>25400</xdr:colOff>
      <xdr:row>98</xdr:row>
      <xdr:rowOff>128905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744825" y="169310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89</xdr:row>
      <xdr:rowOff>107950</xdr:rowOff>
    </xdr:from>
    <xdr:ext cx="534670" cy="259080"/>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5868015" y="15367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63,241</a:t>
          </a:r>
          <a:endParaRPr kumimoji="1" lang="ja-JP" altLang="en-US" sz="1000" b="1">
            <a:latin typeface="ＭＳ Ｐゴシック"/>
          </a:endParaRPr>
        </a:p>
      </xdr:txBody>
    </xdr:sp>
    <xdr:clientData/>
  </xdr:oneCellAnchor>
  <xdr:twoCellAnchor>
    <xdr:from>
      <xdr:col>85</xdr:col>
      <xdr:colOff>38100</xdr:colOff>
      <xdr:row>90</xdr:row>
      <xdr:rowOff>161290</xdr:rowOff>
    </xdr:from>
    <xdr:to>
      <xdr:col>86</xdr:col>
      <xdr:colOff>25400</xdr:colOff>
      <xdr:row>90</xdr:row>
      <xdr:rowOff>161290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744825" y="155917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73025</xdr:rowOff>
    </xdr:from>
    <xdr:to>
      <xdr:col>85</xdr:col>
      <xdr:colOff>127000</xdr:colOff>
      <xdr:row>93</xdr:row>
      <xdr:rowOff>139065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018385" y="16017875"/>
          <a:ext cx="81534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161290</xdr:colOff>
      <xdr:row>94</xdr:row>
      <xdr:rowOff>140970</xdr:rowOff>
    </xdr:from>
    <xdr:ext cx="534670" cy="25908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5868015"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162560</xdr:rowOff>
    </xdr:from>
    <xdr:to>
      <xdr:col>85</xdr:col>
      <xdr:colOff>161290</xdr:colOff>
      <xdr:row>95</xdr:row>
      <xdr:rowOff>92710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782925" y="1627886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168275</xdr:rowOff>
    </xdr:from>
    <xdr:to>
      <xdr:col>81</xdr:col>
      <xdr:colOff>50800</xdr:colOff>
      <xdr:row>93</xdr:row>
      <xdr:rowOff>73025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157960" y="15941675"/>
          <a:ext cx="8604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146050</xdr:rowOff>
    </xdr:from>
    <xdr:to>
      <xdr:col>81</xdr:col>
      <xdr:colOff>101600</xdr:colOff>
      <xdr:row>95</xdr:row>
      <xdr:rowOff>76200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967585"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95</xdr:row>
      <xdr:rowOff>67310</xdr:rowOff>
    </xdr:from>
    <xdr:ext cx="53467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759305"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161290</xdr:colOff>
      <xdr:row>92</xdr:row>
      <xdr:rowOff>99695</xdr:rowOff>
    </xdr:from>
    <xdr:to>
      <xdr:col>76</xdr:col>
      <xdr:colOff>114300</xdr:colOff>
      <xdr:row>92</xdr:row>
      <xdr:rowOff>168275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281025" y="15873095"/>
          <a:ext cx="8769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144780</xdr:rowOff>
    </xdr:from>
    <xdr:to>
      <xdr:col>76</xdr:col>
      <xdr:colOff>161290</xdr:colOff>
      <xdr:row>95</xdr:row>
      <xdr:rowOff>74930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107160" y="162610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66040</xdr:rowOff>
    </xdr:from>
    <xdr:ext cx="532765" cy="25654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896340" y="163537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86360</xdr:rowOff>
    </xdr:from>
    <xdr:to>
      <xdr:col>71</xdr:col>
      <xdr:colOff>161290</xdr:colOff>
      <xdr:row>92</xdr:row>
      <xdr:rowOff>99695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431395" y="15859760"/>
          <a:ext cx="8496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133985</xdr:rowOff>
    </xdr:from>
    <xdr:to>
      <xdr:col>72</xdr:col>
      <xdr:colOff>38100</xdr:colOff>
      <xdr:row>95</xdr:row>
      <xdr:rowOff>64135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246735" y="162502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55245</xdr:rowOff>
    </xdr:from>
    <xdr:ext cx="534035" cy="25654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035915" y="1634299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128905</xdr:rowOff>
    </xdr:from>
    <xdr:to>
      <xdr:col>67</xdr:col>
      <xdr:colOff>101600</xdr:colOff>
      <xdr:row>95</xdr:row>
      <xdr:rowOff>59055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380595"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95</xdr:row>
      <xdr:rowOff>50165</xdr:rowOff>
    </xdr:from>
    <xdr:ext cx="53467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172315" y="1633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009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648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833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161290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0962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2466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88265</xdr:rowOff>
    </xdr:from>
    <xdr:to>
      <xdr:col>85</xdr:col>
      <xdr:colOff>161290</xdr:colOff>
      <xdr:row>94</xdr:row>
      <xdr:rowOff>18415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782925" y="1603311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161290</xdr:colOff>
      <xdr:row>92</xdr:row>
      <xdr:rowOff>111125</xdr:rowOff>
    </xdr:from>
    <xdr:ext cx="534670" cy="256540"/>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5868015" y="158845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22225</xdr:rowOff>
    </xdr:from>
    <xdr:to>
      <xdr:col>81</xdr:col>
      <xdr:colOff>101600</xdr:colOff>
      <xdr:row>93</xdr:row>
      <xdr:rowOff>123825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967585" y="15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161290</xdr:colOff>
      <xdr:row>91</xdr:row>
      <xdr:rowOff>140335</xdr:rowOff>
    </xdr:from>
    <xdr:ext cx="53467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759305" y="1574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117475</xdr:rowOff>
    </xdr:from>
    <xdr:to>
      <xdr:col>76</xdr:col>
      <xdr:colOff>161290</xdr:colOff>
      <xdr:row>93</xdr:row>
      <xdr:rowOff>47625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107160" y="15890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64135</xdr:rowOff>
    </xdr:from>
    <xdr:ext cx="532765" cy="25654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896340" y="1566608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48895</xdr:rowOff>
    </xdr:from>
    <xdr:to>
      <xdr:col>72</xdr:col>
      <xdr:colOff>38100</xdr:colOff>
      <xdr:row>92</xdr:row>
      <xdr:rowOff>150495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246735" y="158222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167005</xdr:rowOff>
    </xdr:from>
    <xdr:ext cx="534035" cy="25654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035915" y="1559750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34925</xdr:rowOff>
    </xdr:from>
    <xdr:to>
      <xdr:col>67</xdr:col>
      <xdr:colOff>101600</xdr:colOff>
      <xdr:row>92</xdr:row>
      <xdr:rowOff>136525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380595" y="15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161290</xdr:colOff>
      <xdr:row>90</xdr:row>
      <xdr:rowOff>153035</xdr:rowOff>
    </xdr:from>
    <xdr:ext cx="53467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172315" y="1558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288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06975"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654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50187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7360" cy="25654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289145" y="6055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7360" cy="25654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289145"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7360" cy="25654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289145" y="514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654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289145"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40640</xdr:rowOff>
    </xdr:from>
    <xdr:to>
      <xdr:col>116</xdr:col>
      <xdr:colOff>62865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496655" y="53555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654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154936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161290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411565" y="66548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159385</xdr:rowOff>
    </xdr:from>
    <xdr:ext cx="469900" cy="2584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1549360" y="5131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2,841</a:t>
          </a:r>
          <a:endParaRPr kumimoji="1" lang="ja-JP" altLang="en-US" sz="1000" b="1">
            <a:latin typeface="ＭＳ Ｐゴシック"/>
          </a:endParaRPr>
        </a:p>
      </xdr:txBody>
    </xdr:sp>
    <xdr:clientData/>
  </xdr:oneCellAnchor>
  <xdr:twoCellAnchor>
    <xdr:from>
      <xdr:col>115</xdr:col>
      <xdr:colOff>161290</xdr:colOff>
      <xdr:row>31</xdr:row>
      <xdr:rowOff>40640</xdr:rowOff>
    </xdr:from>
    <xdr:to>
      <xdr:col>116</xdr:col>
      <xdr:colOff>152400</xdr:colOff>
      <xdr:row>31</xdr:row>
      <xdr:rowOff>40640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411565" y="53555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672425" y="66548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11430</xdr:rowOff>
    </xdr:from>
    <xdr:ext cx="37846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154936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160020</xdr:rowOff>
    </xdr:from>
    <xdr:to>
      <xdr:col>116</xdr:col>
      <xdr:colOff>114300</xdr:colOff>
      <xdr:row>38</xdr:row>
      <xdr:rowOff>90170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44776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161290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822795" y="66548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127000</xdr:rowOff>
    </xdr:from>
    <xdr:to>
      <xdr:col>112</xdr:col>
      <xdr:colOff>38100</xdr:colOff>
      <xdr:row>38</xdr:row>
      <xdr:rowOff>57150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638135" y="6470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161290</xdr:colOff>
      <xdr:row>36</xdr:row>
      <xdr:rowOff>73660</xdr:rowOff>
    </xdr:from>
    <xdr:ext cx="37846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487640" y="6245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962370"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59055</xdr:rowOff>
    </xdr:from>
    <xdr:to>
      <xdr:col>107</xdr:col>
      <xdr:colOff>101600</xdr:colOff>
      <xdr:row>37</xdr:row>
      <xdr:rowOff>160655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771995"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6350</xdr:rowOff>
    </xdr:from>
    <xdr:ext cx="375920" cy="25654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639280" y="617855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085435" y="66548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141605</xdr:rowOff>
    </xdr:from>
    <xdr:to>
      <xdr:col>102</xdr:col>
      <xdr:colOff>161290</xdr:colOff>
      <xdr:row>38</xdr:row>
      <xdr:rowOff>71755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911570" y="6485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88265</xdr:rowOff>
    </xdr:from>
    <xdr:ext cx="377825" cy="25654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778855" y="626046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76835</xdr:rowOff>
    </xdr:from>
    <xdr:to>
      <xdr:col>98</xdr:col>
      <xdr:colOff>38100</xdr:colOff>
      <xdr:row>38</xdr:row>
      <xdr:rowOff>6985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051145" y="6420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161290</xdr:colOff>
      <xdr:row>36</xdr:row>
      <xdr:rowOff>23495</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790065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4876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638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90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154936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56447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7719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70405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161290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911570" y="6604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161290</xdr:colOff>
      <xdr:row>39</xdr:row>
      <xdr:rowOff>10160</xdr:rowOff>
    </xdr:from>
    <xdr:ext cx="24955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824575"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05114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748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288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06975"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654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501870" y="9255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654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50187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4966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1549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161290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411565" y="9398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15493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161290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411565" y="93980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161290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672425" y="9398000"/>
          <a:ext cx="826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15493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4477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161290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822795" y="93980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6381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56447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96237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7719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70405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161290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085435" y="9398000"/>
          <a:ext cx="8769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161290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911570" y="9347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161290</xdr:colOff>
      <xdr:row>55</xdr:row>
      <xdr:rowOff>10160</xdr:rowOff>
    </xdr:from>
    <xdr:ext cx="24955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82457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05114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977485"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161290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4876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638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161290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90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4477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15493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6381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56447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7719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70405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161290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911570" y="9347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161290</xdr:colOff>
      <xdr:row>53</xdr:row>
      <xdr:rowOff>35560</xdr:rowOff>
    </xdr:from>
    <xdr:ext cx="24955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82457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05114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7977485"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類似団体平均と比べると「公債費」、「農林水産業費」、「民生費」において、住民一人当たりのコストが特に高くなっている。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「公債費」が高い要因としては、過去の大型プロジェクト事業分の起債償還や合併特例債の償還が続くことが</a:t>
          </a:r>
          <a:r>
            <a:rPr kumimoji="1" lang="ja-JP" altLang="ja-JP" sz="1300" b="0" i="0" baseline="0">
              <a:solidFill>
                <a:sysClr val="windowText" lastClr="000000"/>
              </a:solidFill>
              <a:effectLst/>
              <a:latin typeface="ＭＳ Ｐゴシック"/>
              <a:ea typeface="ＭＳ Ｐゴシック"/>
              <a:cs typeface="+mn-cs"/>
            </a:rPr>
            <a:t>挙げられ</a:t>
          </a:r>
          <a:r>
            <a:rPr kumimoji="1" lang="ja-JP" altLang="en-US" sz="1300" b="0" i="0" baseline="0">
              <a:solidFill>
                <a:sysClr val="windowText" lastClr="000000"/>
              </a:solidFill>
              <a:effectLst/>
              <a:latin typeface="ＭＳ Ｐゴシック"/>
              <a:ea typeface="ＭＳ Ｐゴシック"/>
              <a:cs typeface="+mn-cs"/>
            </a:rPr>
            <a:t>る。</a:t>
          </a:r>
          <a:r>
            <a:rPr kumimoji="1" lang="ja-JP" altLang="ja-JP" sz="1300" b="0" i="0" baseline="0">
              <a:solidFill>
                <a:schemeClr val="dk1"/>
              </a:solidFill>
              <a:effectLst/>
              <a:latin typeface="ＭＳ Ｐゴシック"/>
              <a:ea typeface="ＭＳ Ｐゴシック"/>
              <a:cs typeface="+mn-cs"/>
            </a:rPr>
            <a:t>今後、宮崎市中期財政計画（期間：平成</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年度～令和</a:t>
          </a:r>
          <a:r>
            <a:rPr kumimoji="1" lang="en-US" altLang="ja-JP" sz="1300" b="0" i="0" baseline="0">
              <a:solidFill>
                <a:schemeClr val="dk1"/>
              </a:solidFill>
              <a:effectLst/>
              <a:latin typeface="ＭＳ Ｐゴシック"/>
              <a:ea typeface="ＭＳ Ｐゴシック"/>
              <a:cs typeface="+mn-cs"/>
            </a:rPr>
            <a:t>4</a:t>
          </a:r>
          <a:r>
            <a:rPr kumimoji="1" lang="ja-JP" altLang="ja-JP" sz="1300" b="0" i="0" baseline="0">
              <a:solidFill>
                <a:schemeClr val="dk1"/>
              </a:solidFill>
              <a:effectLst/>
              <a:latin typeface="ＭＳ Ｐゴシック"/>
              <a:ea typeface="ＭＳ Ｐゴシック"/>
              <a:cs typeface="+mn-cs"/>
            </a:rPr>
            <a:t>年度）に基づき市全体として地方債の計画的な償還と起債の抑制により、市債残高の圧縮に努めいていく。</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「農林水産業費」が高い要因としては、本市の特色である農林水産業を中心とした「ブランド力」の向上に重点的に取組んでいることが挙げられる。</a:t>
          </a:r>
          <a:endParaRPr lang="ja-JP" altLang="ja-JP" sz="1300">
            <a:effectLst/>
            <a:latin typeface="ＭＳ Ｐゴシック"/>
            <a:ea typeface="ＭＳ Ｐゴシック"/>
          </a:endParaRPr>
        </a:p>
        <a:p>
          <a:pPr eaLnBrk="1" fontAlgn="auto" latinLnBrk="0" hangingPunct="1"/>
          <a:r>
            <a:rPr kumimoji="1" lang="ja-JP" altLang="ja-JP" sz="1300" b="0" i="0" baseline="0">
              <a:solidFill>
                <a:schemeClr val="dk1"/>
              </a:solidFill>
              <a:effectLst/>
              <a:latin typeface="ＭＳ Ｐゴシック"/>
              <a:ea typeface="ＭＳ Ｐゴシック"/>
              <a:cs typeface="+mn-cs"/>
            </a:rPr>
            <a:t>「民生費」については、子ども子育て関係費、障がい福祉関係費の増による児童福祉費、社会福祉費の増など</a:t>
          </a:r>
          <a:r>
            <a:rPr kumimoji="1" lang="ja-JP" altLang="en-US" sz="1300" b="0" i="0" baseline="0">
              <a:solidFill>
                <a:schemeClr val="dk1"/>
              </a:solidFill>
              <a:effectLst/>
              <a:latin typeface="ＭＳ Ｐゴシック"/>
              <a:ea typeface="ＭＳ Ｐゴシック"/>
              <a:cs typeface="+mn-cs"/>
            </a:rPr>
            <a:t>により</a:t>
          </a:r>
          <a:r>
            <a:rPr kumimoji="1" lang="ja-JP" altLang="ja-JP" sz="1300" b="0" i="0" baseline="0">
              <a:solidFill>
                <a:schemeClr val="dk1"/>
              </a:solidFill>
              <a:effectLst/>
              <a:latin typeface="ＭＳ Ｐゴシック"/>
              <a:ea typeface="ＭＳ Ｐゴシック"/>
              <a:cs typeface="+mn-cs"/>
            </a:rPr>
            <a:t>、依然として類似団体より高い傾向にある。</a:t>
          </a:r>
          <a:endParaRPr lang="ja-JP" altLang="ja-JP" sz="13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104140</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44225" y="9601835"/>
          <a:ext cx="89090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104140</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49134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934085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39045" y="285750"/>
          <a:ext cx="25260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687070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060045" y="285750"/>
          <a:ext cx="37979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歳入歳出ともに平成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年度と比較して増となっているが、歳入の伸びが歳出よりも小さかったことから収支が悪化し</a:t>
          </a:r>
          <a:r>
            <a:rPr kumimoji="1" lang="ja-JP" altLang="en-US" sz="1300">
              <a:solidFill>
                <a:schemeClr val="dk1"/>
              </a:solidFill>
              <a:effectLst/>
              <a:latin typeface="ＭＳ Ｐゴシック"/>
              <a:ea typeface="ＭＳ Ｐゴシック"/>
              <a:cs typeface="+mn-cs"/>
            </a:rPr>
            <a:t>た。</a:t>
          </a:r>
          <a:r>
            <a:rPr kumimoji="1" lang="ja-JP" altLang="ja-JP" sz="1300">
              <a:solidFill>
                <a:schemeClr val="dk1"/>
              </a:solidFill>
              <a:effectLst/>
              <a:latin typeface="ＭＳ Ｐゴシック"/>
              <a:ea typeface="ＭＳ Ｐゴシック"/>
              <a:cs typeface="+mn-cs"/>
            </a:rPr>
            <a:t>また、翌年度に繰り越すべき財源</a:t>
          </a:r>
          <a:r>
            <a:rPr kumimoji="1" lang="ja-JP" altLang="en-US" sz="1300">
              <a:solidFill>
                <a:schemeClr val="dk1"/>
              </a:solidFill>
              <a:effectLst/>
              <a:latin typeface="ＭＳ Ｐゴシック"/>
              <a:ea typeface="ＭＳ Ｐゴシック"/>
              <a:cs typeface="+mn-cs"/>
            </a:rPr>
            <a:t>は減</a:t>
          </a:r>
          <a:r>
            <a:rPr kumimoji="1" lang="ja-JP" altLang="ja-JP" sz="1300">
              <a:solidFill>
                <a:schemeClr val="dk1"/>
              </a:solidFill>
              <a:effectLst/>
              <a:latin typeface="ＭＳ Ｐゴシック"/>
              <a:ea typeface="ＭＳ Ｐゴシック"/>
              <a:cs typeface="+mn-cs"/>
            </a:rPr>
            <a:t>となった</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、実質収支額は</a:t>
          </a:r>
          <a:r>
            <a:rPr kumimoji="1" lang="ja-JP" altLang="en-US"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年度と比較し</a:t>
          </a:r>
          <a:r>
            <a:rPr kumimoji="1" lang="en-US" altLang="ja-JP" sz="1300">
              <a:solidFill>
                <a:schemeClr val="dk1"/>
              </a:solidFill>
              <a:effectLst/>
              <a:latin typeface="ＭＳ Ｐゴシック"/>
              <a:ea typeface="ＭＳ Ｐゴシック"/>
              <a:cs typeface="+mn-cs"/>
            </a:rPr>
            <a:t>0.73</a:t>
          </a:r>
          <a:r>
            <a:rPr kumimoji="1" lang="ja-JP" altLang="ja-JP" sz="1300">
              <a:solidFill>
                <a:schemeClr val="dk1"/>
              </a:solidFill>
              <a:effectLst/>
              <a:latin typeface="ＭＳ Ｐゴシック"/>
              <a:ea typeface="ＭＳ Ｐゴシック"/>
              <a:cs typeface="+mn-cs"/>
            </a:rPr>
            <a:t>ポイント悪化した。それに伴い、財政調整基金の取り崩し額も増となり、基金残高が</a:t>
          </a:r>
          <a:r>
            <a:rPr kumimoji="1" lang="en-US" altLang="ja-JP" sz="1300">
              <a:solidFill>
                <a:schemeClr val="dk1"/>
              </a:solidFill>
              <a:effectLst/>
              <a:latin typeface="ＭＳ Ｐゴシック"/>
              <a:ea typeface="ＭＳ Ｐゴシック"/>
              <a:cs typeface="+mn-cs"/>
            </a:rPr>
            <a:t>1.03</a:t>
          </a:r>
          <a:r>
            <a:rPr kumimoji="1" lang="ja-JP" altLang="ja-JP" sz="1300">
              <a:solidFill>
                <a:schemeClr val="dk1"/>
              </a:solidFill>
              <a:effectLst/>
              <a:latin typeface="ＭＳ Ｐゴシック"/>
              <a:ea typeface="ＭＳ Ｐゴシック"/>
              <a:cs typeface="+mn-cs"/>
            </a:rPr>
            <a:t>ポイント悪化した。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結果として、実質単年度収支も</a:t>
          </a:r>
          <a:r>
            <a:rPr kumimoji="1" lang="en-US" altLang="ja-JP" sz="1300">
              <a:solidFill>
                <a:schemeClr val="dk1"/>
              </a:solidFill>
              <a:effectLst/>
              <a:latin typeface="ＭＳ Ｐゴシック"/>
              <a:ea typeface="ＭＳ Ｐゴシック"/>
              <a:cs typeface="+mn-cs"/>
            </a:rPr>
            <a:t>3.82</a:t>
          </a:r>
          <a:r>
            <a:rPr kumimoji="1" lang="ja-JP" altLang="ja-JP" sz="1300">
              <a:solidFill>
                <a:schemeClr val="dk1"/>
              </a:solidFill>
              <a:effectLst/>
              <a:latin typeface="ＭＳ Ｐゴシック"/>
              <a:ea typeface="ＭＳ Ｐゴシック"/>
              <a:cs typeface="+mn-cs"/>
            </a:rPr>
            <a:t>ポイント悪化した。</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437515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466090</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3983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534035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07775" y="6925310"/>
          <a:ext cx="152273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722630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1049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730865" y="238125"/>
          <a:ext cx="25996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a:ea typeface="ＭＳ Ｐゴシック"/>
              <a:cs typeface="+mn-cs"/>
            </a:rPr>
            <a:t>全ての会計において黒字であり、全体として健全な財政運営が行われていると考えるが、今後も引き続き適正な財政運営に努める。</a:t>
          </a:r>
          <a:endParaRPr lang="ja-JP" altLang="ja-JP" sz="13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05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4%20&#12304;&#27770;&#12288;&#31639;&#12305;&#36001;&#25919;&#29366;&#27841;&#36039;&#26009;&#38598;(H24&#65374;)/&#36001;&#25919;&#29366;&#27841;&#36039;&#26009;&#38598;(R01&#24180;&#24230;&#27770;&#31639;&#20998;)/04%20&#25552;&#20986;&#65288;&#24066;&#30010;&#26449;&#8594;&#30476;&#65289;/&#20462;&#27491;/&#31532;&#65297;&#24382;&#65288;01&#65374;09&#65289;/&#12304;&#12304;&#20316;&#26989;&#20013;&#12305;&#12305;/&#12304;&#20196;&#21644;&#65299;&#24180;&#65299;&#26376;&#65299;&#26085;&#65288;&#27700;&#65289;&#12294;&#12305;&#20196;&#21644;&#20803;&#24180;&#24230;&#36001;&#25919;&#29366;&#27841;&#36039;&#26009;&#38598;&#12398;&#20316;&#25104;&#12395;&#12388;&#12356;&#12390;&#65288;&#20381;&#38972;&#65289;/&#22238;&#31572;&#20316;&#25104;/&#65288;&#22522;&#37329;&#25285;&#24403;&#20381;&#38972;&#65289;&#22522;&#37329;&#27531;&#39640;&#12395;&#20418;&#12427;&#32076;&#24180;&#20998;&#26512;/&#65288;&#22522;&#37329;&#20998;&#65289;&#12304;&#36001;&#25919;&#29366;&#27841;&#36039;&#26009;&#38598;&#12305;_452017_&#23470;&#23822;&#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10453</v>
          </cell>
          <cell r="C72">
            <v>11049</v>
          </cell>
          <cell r="D72">
            <v>10079</v>
          </cell>
        </row>
        <row r="73">
          <cell r="A73" t="str">
            <v>減債基金</v>
          </cell>
          <cell r="B73">
            <v>8580</v>
          </cell>
          <cell r="C73">
            <v>7705</v>
          </cell>
          <cell r="D73">
            <v>7226</v>
          </cell>
        </row>
        <row r="74">
          <cell r="A74" t="str">
            <v>その他特定目的基金</v>
          </cell>
          <cell r="B74">
            <v>13630</v>
          </cell>
          <cell r="C74">
            <v>13041</v>
          </cell>
          <cell r="D74">
            <v>12498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 customWidth="1"/>
    <col min="12" max="12" width="2.33203125" style="1" customWidth="1"/>
    <col min="13" max="17" width="2.44140625" style="1" customWidth="1"/>
    <col min="18" max="119" width="2.109375" style="1" customWidth="1"/>
    <col min="120" max="120" width="0" style="1" hidden="1" customWidth="1"/>
    <col min="121" max="16384" width="0" style="1" hidden="1"/>
  </cols>
  <sheetData>
    <row r="1" spans="1:119" ht="33" customHeight="1" x14ac:dyDescent="0.2">
      <c r="B1" s="576" t="s">
        <v>229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2"/>
      <c r="DK1" s="2"/>
      <c r="DL1" s="2"/>
      <c r="DM1" s="2"/>
      <c r="DN1" s="2"/>
      <c r="DO1" s="2"/>
    </row>
    <row r="2" spans="1:119" ht="23.4" x14ac:dyDescent="0.2">
      <c r="B2" s="3" t="s">
        <v>231</v>
      </c>
      <c r="C2" s="3"/>
      <c r="D2" s="12"/>
    </row>
    <row r="3" spans="1:119" ht="18.75" customHeight="1" x14ac:dyDescent="0.2">
      <c r="A3" s="2"/>
      <c r="B3" s="399" t="s">
        <v>234</v>
      </c>
      <c r="C3" s="400"/>
      <c r="D3" s="400"/>
      <c r="E3" s="401"/>
      <c r="F3" s="401"/>
      <c r="G3" s="401"/>
      <c r="H3" s="401"/>
      <c r="I3" s="401"/>
      <c r="J3" s="401"/>
      <c r="K3" s="401"/>
      <c r="L3" s="401" t="s">
        <v>236</v>
      </c>
      <c r="M3" s="401"/>
      <c r="N3" s="401"/>
      <c r="O3" s="401"/>
      <c r="P3" s="401"/>
      <c r="Q3" s="401"/>
      <c r="R3" s="407"/>
      <c r="S3" s="407"/>
      <c r="T3" s="407"/>
      <c r="U3" s="407"/>
      <c r="V3" s="408"/>
      <c r="W3" s="363" t="s">
        <v>237</v>
      </c>
      <c r="X3" s="364"/>
      <c r="Y3" s="364"/>
      <c r="Z3" s="364"/>
      <c r="AA3" s="364"/>
      <c r="AB3" s="400"/>
      <c r="AC3" s="407" t="s">
        <v>239</v>
      </c>
      <c r="AD3" s="364"/>
      <c r="AE3" s="364"/>
      <c r="AF3" s="364"/>
      <c r="AG3" s="364"/>
      <c r="AH3" s="364"/>
      <c r="AI3" s="364"/>
      <c r="AJ3" s="364"/>
      <c r="AK3" s="364"/>
      <c r="AL3" s="415"/>
      <c r="AM3" s="363" t="s">
        <v>246</v>
      </c>
      <c r="AN3" s="364"/>
      <c r="AO3" s="364"/>
      <c r="AP3" s="364"/>
      <c r="AQ3" s="364"/>
      <c r="AR3" s="364"/>
      <c r="AS3" s="364"/>
      <c r="AT3" s="364"/>
      <c r="AU3" s="364"/>
      <c r="AV3" s="364"/>
      <c r="AW3" s="364"/>
      <c r="AX3" s="415"/>
      <c r="AY3" s="436" t="s">
        <v>29</v>
      </c>
      <c r="AZ3" s="437"/>
      <c r="BA3" s="437"/>
      <c r="BB3" s="437"/>
      <c r="BC3" s="437"/>
      <c r="BD3" s="437"/>
      <c r="BE3" s="437"/>
      <c r="BF3" s="437"/>
      <c r="BG3" s="437"/>
      <c r="BH3" s="437"/>
      <c r="BI3" s="437"/>
      <c r="BJ3" s="437"/>
      <c r="BK3" s="437"/>
      <c r="BL3" s="437"/>
      <c r="BM3" s="577"/>
      <c r="BN3" s="363" t="s">
        <v>251</v>
      </c>
      <c r="BO3" s="364"/>
      <c r="BP3" s="364"/>
      <c r="BQ3" s="364"/>
      <c r="BR3" s="364"/>
      <c r="BS3" s="364"/>
      <c r="BT3" s="364"/>
      <c r="BU3" s="415"/>
      <c r="BV3" s="363" t="s">
        <v>252</v>
      </c>
      <c r="BW3" s="364"/>
      <c r="BX3" s="364"/>
      <c r="BY3" s="364"/>
      <c r="BZ3" s="364"/>
      <c r="CA3" s="364"/>
      <c r="CB3" s="364"/>
      <c r="CC3" s="415"/>
      <c r="CD3" s="436" t="s">
        <v>29</v>
      </c>
      <c r="CE3" s="437"/>
      <c r="CF3" s="437"/>
      <c r="CG3" s="437"/>
      <c r="CH3" s="437"/>
      <c r="CI3" s="437"/>
      <c r="CJ3" s="437"/>
      <c r="CK3" s="437"/>
      <c r="CL3" s="437"/>
      <c r="CM3" s="437"/>
      <c r="CN3" s="437"/>
      <c r="CO3" s="437"/>
      <c r="CP3" s="437"/>
      <c r="CQ3" s="437"/>
      <c r="CR3" s="437"/>
      <c r="CS3" s="577"/>
      <c r="CT3" s="363" t="s">
        <v>255</v>
      </c>
      <c r="CU3" s="364"/>
      <c r="CV3" s="364"/>
      <c r="CW3" s="364"/>
      <c r="CX3" s="364"/>
      <c r="CY3" s="364"/>
      <c r="CZ3" s="364"/>
      <c r="DA3" s="415"/>
      <c r="DB3" s="363" t="s">
        <v>261</v>
      </c>
      <c r="DC3" s="364"/>
      <c r="DD3" s="364"/>
      <c r="DE3" s="364"/>
      <c r="DF3" s="364"/>
      <c r="DG3" s="364"/>
      <c r="DH3" s="364"/>
      <c r="DI3" s="415"/>
    </row>
    <row r="4" spans="1:119" ht="18.75" customHeight="1" x14ac:dyDescent="0.2">
      <c r="A4" s="2"/>
      <c r="B4" s="402"/>
      <c r="C4" s="403"/>
      <c r="D4" s="403"/>
      <c r="E4" s="404"/>
      <c r="F4" s="404"/>
      <c r="G4" s="404"/>
      <c r="H4" s="404"/>
      <c r="I4" s="404"/>
      <c r="J4" s="404"/>
      <c r="K4" s="404"/>
      <c r="L4" s="404"/>
      <c r="M4" s="404"/>
      <c r="N4" s="404"/>
      <c r="O4" s="404"/>
      <c r="P4" s="404"/>
      <c r="Q4" s="404"/>
      <c r="R4" s="409"/>
      <c r="S4" s="409"/>
      <c r="T4" s="409"/>
      <c r="U4" s="409"/>
      <c r="V4" s="410"/>
      <c r="W4" s="412"/>
      <c r="X4" s="413"/>
      <c r="Y4" s="413"/>
      <c r="Z4" s="413"/>
      <c r="AA4" s="413"/>
      <c r="AB4" s="403"/>
      <c r="AC4" s="409"/>
      <c r="AD4" s="413"/>
      <c r="AE4" s="413"/>
      <c r="AF4" s="413"/>
      <c r="AG4" s="413"/>
      <c r="AH4" s="413"/>
      <c r="AI4" s="413"/>
      <c r="AJ4" s="413"/>
      <c r="AK4" s="413"/>
      <c r="AL4" s="416"/>
      <c r="AM4" s="414"/>
      <c r="AN4" s="371"/>
      <c r="AO4" s="371"/>
      <c r="AP4" s="371"/>
      <c r="AQ4" s="371"/>
      <c r="AR4" s="371"/>
      <c r="AS4" s="371"/>
      <c r="AT4" s="371"/>
      <c r="AU4" s="371"/>
      <c r="AV4" s="371"/>
      <c r="AW4" s="371"/>
      <c r="AX4" s="417"/>
      <c r="AY4" s="488" t="s">
        <v>263</v>
      </c>
      <c r="AZ4" s="489"/>
      <c r="BA4" s="489"/>
      <c r="BB4" s="489"/>
      <c r="BC4" s="489"/>
      <c r="BD4" s="489"/>
      <c r="BE4" s="489"/>
      <c r="BF4" s="489"/>
      <c r="BG4" s="489"/>
      <c r="BH4" s="489"/>
      <c r="BI4" s="489"/>
      <c r="BJ4" s="489"/>
      <c r="BK4" s="489"/>
      <c r="BL4" s="489"/>
      <c r="BM4" s="490"/>
      <c r="BN4" s="472">
        <v>166731088</v>
      </c>
      <c r="BO4" s="473"/>
      <c r="BP4" s="473"/>
      <c r="BQ4" s="473"/>
      <c r="BR4" s="473"/>
      <c r="BS4" s="473"/>
      <c r="BT4" s="473"/>
      <c r="BU4" s="474"/>
      <c r="BV4" s="472">
        <v>162579638</v>
      </c>
      <c r="BW4" s="473"/>
      <c r="BX4" s="473"/>
      <c r="BY4" s="473"/>
      <c r="BZ4" s="473"/>
      <c r="CA4" s="473"/>
      <c r="CB4" s="473"/>
      <c r="CC4" s="474"/>
      <c r="CD4" s="544" t="s">
        <v>266</v>
      </c>
      <c r="CE4" s="545"/>
      <c r="CF4" s="545"/>
      <c r="CG4" s="545"/>
      <c r="CH4" s="545"/>
      <c r="CI4" s="545"/>
      <c r="CJ4" s="545"/>
      <c r="CK4" s="545"/>
      <c r="CL4" s="545"/>
      <c r="CM4" s="545"/>
      <c r="CN4" s="545"/>
      <c r="CO4" s="545"/>
      <c r="CP4" s="545"/>
      <c r="CQ4" s="545"/>
      <c r="CR4" s="545"/>
      <c r="CS4" s="546"/>
      <c r="CT4" s="578">
        <v>3</v>
      </c>
      <c r="CU4" s="579"/>
      <c r="CV4" s="579"/>
      <c r="CW4" s="579"/>
      <c r="CX4" s="579"/>
      <c r="CY4" s="579"/>
      <c r="CZ4" s="579"/>
      <c r="DA4" s="580"/>
      <c r="DB4" s="578">
        <v>3.8</v>
      </c>
      <c r="DC4" s="579"/>
      <c r="DD4" s="579"/>
      <c r="DE4" s="579"/>
      <c r="DF4" s="579"/>
      <c r="DG4" s="579"/>
      <c r="DH4" s="579"/>
      <c r="DI4" s="580"/>
    </row>
    <row r="5" spans="1:119" ht="18.75" customHeight="1" x14ac:dyDescent="0.2">
      <c r="A5" s="2"/>
      <c r="B5" s="405"/>
      <c r="C5" s="372"/>
      <c r="D5" s="372"/>
      <c r="E5" s="406"/>
      <c r="F5" s="406"/>
      <c r="G5" s="406"/>
      <c r="H5" s="406"/>
      <c r="I5" s="406"/>
      <c r="J5" s="406"/>
      <c r="K5" s="406"/>
      <c r="L5" s="406"/>
      <c r="M5" s="406"/>
      <c r="N5" s="406"/>
      <c r="O5" s="406"/>
      <c r="P5" s="406"/>
      <c r="Q5" s="406"/>
      <c r="R5" s="370"/>
      <c r="S5" s="370"/>
      <c r="T5" s="370"/>
      <c r="U5" s="370"/>
      <c r="V5" s="411"/>
      <c r="W5" s="414"/>
      <c r="X5" s="371"/>
      <c r="Y5" s="371"/>
      <c r="Z5" s="371"/>
      <c r="AA5" s="371"/>
      <c r="AB5" s="372"/>
      <c r="AC5" s="370"/>
      <c r="AD5" s="371"/>
      <c r="AE5" s="371"/>
      <c r="AF5" s="371"/>
      <c r="AG5" s="371"/>
      <c r="AH5" s="371"/>
      <c r="AI5" s="371"/>
      <c r="AJ5" s="371"/>
      <c r="AK5" s="371"/>
      <c r="AL5" s="417"/>
      <c r="AM5" s="515" t="s">
        <v>267</v>
      </c>
      <c r="AN5" s="476"/>
      <c r="AO5" s="476"/>
      <c r="AP5" s="476"/>
      <c r="AQ5" s="476"/>
      <c r="AR5" s="476"/>
      <c r="AS5" s="476"/>
      <c r="AT5" s="477"/>
      <c r="AU5" s="516" t="s">
        <v>128</v>
      </c>
      <c r="AV5" s="517"/>
      <c r="AW5" s="517"/>
      <c r="AX5" s="517"/>
      <c r="AY5" s="482" t="s">
        <v>4</v>
      </c>
      <c r="AZ5" s="483"/>
      <c r="BA5" s="483"/>
      <c r="BB5" s="483"/>
      <c r="BC5" s="483"/>
      <c r="BD5" s="483"/>
      <c r="BE5" s="483"/>
      <c r="BF5" s="483"/>
      <c r="BG5" s="483"/>
      <c r="BH5" s="483"/>
      <c r="BI5" s="483"/>
      <c r="BJ5" s="483"/>
      <c r="BK5" s="483"/>
      <c r="BL5" s="483"/>
      <c r="BM5" s="484"/>
      <c r="BN5" s="485">
        <v>163312091</v>
      </c>
      <c r="BO5" s="486"/>
      <c r="BP5" s="486"/>
      <c r="BQ5" s="486"/>
      <c r="BR5" s="486"/>
      <c r="BS5" s="486"/>
      <c r="BT5" s="486"/>
      <c r="BU5" s="487"/>
      <c r="BV5" s="485">
        <v>158209887</v>
      </c>
      <c r="BW5" s="486"/>
      <c r="BX5" s="486"/>
      <c r="BY5" s="486"/>
      <c r="BZ5" s="486"/>
      <c r="CA5" s="486"/>
      <c r="CB5" s="486"/>
      <c r="CC5" s="487"/>
      <c r="CD5" s="496" t="s">
        <v>111</v>
      </c>
      <c r="CE5" s="497"/>
      <c r="CF5" s="497"/>
      <c r="CG5" s="497"/>
      <c r="CH5" s="497"/>
      <c r="CI5" s="497"/>
      <c r="CJ5" s="497"/>
      <c r="CK5" s="497"/>
      <c r="CL5" s="497"/>
      <c r="CM5" s="497"/>
      <c r="CN5" s="497"/>
      <c r="CO5" s="497"/>
      <c r="CP5" s="497"/>
      <c r="CQ5" s="497"/>
      <c r="CR5" s="497"/>
      <c r="CS5" s="498"/>
      <c r="CT5" s="351">
        <v>93.4</v>
      </c>
      <c r="CU5" s="352"/>
      <c r="CV5" s="352"/>
      <c r="CW5" s="352"/>
      <c r="CX5" s="352"/>
      <c r="CY5" s="352"/>
      <c r="CZ5" s="352"/>
      <c r="DA5" s="353"/>
      <c r="DB5" s="351">
        <v>91.2</v>
      </c>
      <c r="DC5" s="352"/>
      <c r="DD5" s="352"/>
      <c r="DE5" s="352"/>
      <c r="DF5" s="352"/>
      <c r="DG5" s="352"/>
      <c r="DH5" s="352"/>
      <c r="DI5" s="353"/>
    </row>
    <row r="6" spans="1:119" ht="18.75" customHeight="1" x14ac:dyDescent="0.2">
      <c r="A6" s="2"/>
      <c r="B6" s="418" t="s">
        <v>271</v>
      </c>
      <c r="C6" s="369"/>
      <c r="D6" s="369"/>
      <c r="E6" s="419"/>
      <c r="F6" s="419"/>
      <c r="G6" s="419"/>
      <c r="H6" s="419"/>
      <c r="I6" s="419"/>
      <c r="J6" s="419"/>
      <c r="K6" s="419"/>
      <c r="L6" s="419" t="s">
        <v>274</v>
      </c>
      <c r="M6" s="419"/>
      <c r="N6" s="419"/>
      <c r="O6" s="419"/>
      <c r="P6" s="419"/>
      <c r="Q6" s="419"/>
      <c r="R6" s="367"/>
      <c r="S6" s="367"/>
      <c r="T6" s="367"/>
      <c r="U6" s="367"/>
      <c r="V6" s="423"/>
      <c r="W6" s="426" t="s">
        <v>276</v>
      </c>
      <c r="X6" s="368"/>
      <c r="Y6" s="368"/>
      <c r="Z6" s="368"/>
      <c r="AA6" s="368"/>
      <c r="AB6" s="369"/>
      <c r="AC6" s="427" t="s">
        <v>277</v>
      </c>
      <c r="AD6" s="428"/>
      <c r="AE6" s="428"/>
      <c r="AF6" s="428"/>
      <c r="AG6" s="428"/>
      <c r="AH6" s="428"/>
      <c r="AI6" s="428"/>
      <c r="AJ6" s="428"/>
      <c r="AK6" s="428"/>
      <c r="AL6" s="429"/>
      <c r="AM6" s="515" t="s">
        <v>135</v>
      </c>
      <c r="AN6" s="476"/>
      <c r="AO6" s="476"/>
      <c r="AP6" s="476"/>
      <c r="AQ6" s="476"/>
      <c r="AR6" s="476"/>
      <c r="AS6" s="476"/>
      <c r="AT6" s="477"/>
      <c r="AU6" s="516" t="s">
        <v>128</v>
      </c>
      <c r="AV6" s="517"/>
      <c r="AW6" s="517"/>
      <c r="AX6" s="517"/>
      <c r="AY6" s="482" t="s">
        <v>279</v>
      </c>
      <c r="AZ6" s="483"/>
      <c r="BA6" s="483"/>
      <c r="BB6" s="483"/>
      <c r="BC6" s="483"/>
      <c r="BD6" s="483"/>
      <c r="BE6" s="483"/>
      <c r="BF6" s="483"/>
      <c r="BG6" s="483"/>
      <c r="BH6" s="483"/>
      <c r="BI6" s="483"/>
      <c r="BJ6" s="483"/>
      <c r="BK6" s="483"/>
      <c r="BL6" s="483"/>
      <c r="BM6" s="484"/>
      <c r="BN6" s="485">
        <v>3418997</v>
      </c>
      <c r="BO6" s="486"/>
      <c r="BP6" s="486"/>
      <c r="BQ6" s="486"/>
      <c r="BR6" s="486"/>
      <c r="BS6" s="486"/>
      <c r="BT6" s="486"/>
      <c r="BU6" s="487"/>
      <c r="BV6" s="485">
        <v>4369751</v>
      </c>
      <c r="BW6" s="486"/>
      <c r="BX6" s="486"/>
      <c r="BY6" s="486"/>
      <c r="BZ6" s="486"/>
      <c r="CA6" s="486"/>
      <c r="CB6" s="486"/>
      <c r="CC6" s="487"/>
      <c r="CD6" s="496" t="s">
        <v>281</v>
      </c>
      <c r="CE6" s="497"/>
      <c r="CF6" s="497"/>
      <c r="CG6" s="497"/>
      <c r="CH6" s="497"/>
      <c r="CI6" s="497"/>
      <c r="CJ6" s="497"/>
      <c r="CK6" s="497"/>
      <c r="CL6" s="497"/>
      <c r="CM6" s="497"/>
      <c r="CN6" s="497"/>
      <c r="CO6" s="497"/>
      <c r="CP6" s="497"/>
      <c r="CQ6" s="497"/>
      <c r="CR6" s="497"/>
      <c r="CS6" s="498"/>
      <c r="CT6" s="573">
        <v>99.1</v>
      </c>
      <c r="CU6" s="574"/>
      <c r="CV6" s="574"/>
      <c r="CW6" s="574"/>
      <c r="CX6" s="574"/>
      <c r="CY6" s="574"/>
      <c r="CZ6" s="574"/>
      <c r="DA6" s="575"/>
      <c r="DB6" s="573">
        <v>98.1</v>
      </c>
      <c r="DC6" s="574"/>
      <c r="DD6" s="574"/>
      <c r="DE6" s="574"/>
      <c r="DF6" s="574"/>
      <c r="DG6" s="574"/>
      <c r="DH6" s="574"/>
      <c r="DI6" s="575"/>
    </row>
    <row r="7" spans="1:119" ht="18.75" customHeight="1" x14ac:dyDescent="0.2">
      <c r="A7" s="2"/>
      <c r="B7" s="402"/>
      <c r="C7" s="403"/>
      <c r="D7" s="403"/>
      <c r="E7" s="404"/>
      <c r="F7" s="404"/>
      <c r="G7" s="404"/>
      <c r="H7" s="404"/>
      <c r="I7" s="404"/>
      <c r="J7" s="404"/>
      <c r="K7" s="404"/>
      <c r="L7" s="404"/>
      <c r="M7" s="404"/>
      <c r="N7" s="404"/>
      <c r="O7" s="404"/>
      <c r="P7" s="404"/>
      <c r="Q7" s="404"/>
      <c r="R7" s="409"/>
      <c r="S7" s="409"/>
      <c r="T7" s="409"/>
      <c r="U7" s="409"/>
      <c r="V7" s="410"/>
      <c r="W7" s="412"/>
      <c r="X7" s="413"/>
      <c r="Y7" s="413"/>
      <c r="Z7" s="413"/>
      <c r="AA7" s="413"/>
      <c r="AB7" s="403"/>
      <c r="AC7" s="430"/>
      <c r="AD7" s="431"/>
      <c r="AE7" s="431"/>
      <c r="AF7" s="431"/>
      <c r="AG7" s="431"/>
      <c r="AH7" s="431"/>
      <c r="AI7" s="431"/>
      <c r="AJ7" s="431"/>
      <c r="AK7" s="431"/>
      <c r="AL7" s="432"/>
      <c r="AM7" s="515" t="s">
        <v>282</v>
      </c>
      <c r="AN7" s="476"/>
      <c r="AO7" s="476"/>
      <c r="AP7" s="476"/>
      <c r="AQ7" s="476"/>
      <c r="AR7" s="476"/>
      <c r="AS7" s="476"/>
      <c r="AT7" s="477"/>
      <c r="AU7" s="516" t="s">
        <v>128</v>
      </c>
      <c r="AV7" s="517"/>
      <c r="AW7" s="517"/>
      <c r="AX7" s="517"/>
      <c r="AY7" s="482" t="s">
        <v>139</v>
      </c>
      <c r="AZ7" s="483"/>
      <c r="BA7" s="483"/>
      <c r="BB7" s="483"/>
      <c r="BC7" s="483"/>
      <c r="BD7" s="483"/>
      <c r="BE7" s="483"/>
      <c r="BF7" s="483"/>
      <c r="BG7" s="483"/>
      <c r="BH7" s="483"/>
      <c r="BI7" s="483"/>
      <c r="BJ7" s="483"/>
      <c r="BK7" s="483"/>
      <c r="BL7" s="483"/>
      <c r="BM7" s="484"/>
      <c r="BN7" s="485">
        <v>727016</v>
      </c>
      <c r="BO7" s="486"/>
      <c r="BP7" s="486"/>
      <c r="BQ7" s="486"/>
      <c r="BR7" s="486"/>
      <c r="BS7" s="486"/>
      <c r="BT7" s="486"/>
      <c r="BU7" s="487"/>
      <c r="BV7" s="485">
        <v>1013709</v>
      </c>
      <c r="BW7" s="486"/>
      <c r="BX7" s="486"/>
      <c r="BY7" s="486"/>
      <c r="BZ7" s="486"/>
      <c r="CA7" s="486"/>
      <c r="CB7" s="486"/>
      <c r="CC7" s="487"/>
      <c r="CD7" s="496" t="s">
        <v>285</v>
      </c>
      <c r="CE7" s="497"/>
      <c r="CF7" s="497"/>
      <c r="CG7" s="497"/>
      <c r="CH7" s="497"/>
      <c r="CI7" s="497"/>
      <c r="CJ7" s="497"/>
      <c r="CK7" s="497"/>
      <c r="CL7" s="497"/>
      <c r="CM7" s="497"/>
      <c r="CN7" s="497"/>
      <c r="CO7" s="497"/>
      <c r="CP7" s="497"/>
      <c r="CQ7" s="497"/>
      <c r="CR7" s="497"/>
      <c r="CS7" s="498"/>
      <c r="CT7" s="485">
        <v>88466269</v>
      </c>
      <c r="CU7" s="486"/>
      <c r="CV7" s="486"/>
      <c r="CW7" s="486"/>
      <c r="CX7" s="486"/>
      <c r="CY7" s="486"/>
      <c r="CZ7" s="486"/>
      <c r="DA7" s="487"/>
      <c r="DB7" s="485">
        <v>88982232</v>
      </c>
      <c r="DC7" s="486"/>
      <c r="DD7" s="486"/>
      <c r="DE7" s="486"/>
      <c r="DF7" s="486"/>
      <c r="DG7" s="486"/>
      <c r="DH7" s="486"/>
      <c r="DI7" s="487"/>
    </row>
    <row r="8" spans="1:119" ht="18.75" customHeight="1" x14ac:dyDescent="0.2">
      <c r="A8" s="2"/>
      <c r="B8" s="420"/>
      <c r="C8" s="421"/>
      <c r="D8" s="421"/>
      <c r="E8" s="422"/>
      <c r="F8" s="422"/>
      <c r="G8" s="422"/>
      <c r="H8" s="422"/>
      <c r="I8" s="422"/>
      <c r="J8" s="422"/>
      <c r="K8" s="422"/>
      <c r="L8" s="422"/>
      <c r="M8" s="422"/>
      <c r="N8" s="422"/>
      <c r="O8" s="422"/>
      <c r="P8" s="422"/>
      <c r="Q8" s="422"/>
      <c r="R8" s="424"/>
      <c r="S8" s="424"/>
      <c r="T8" s="424"/>
      <c r="U8" s="424"/>
      <c r="V8" s="425"/>
      <c r="W8" s="365"/>
      <c r="X8" s="366"/>
      <c r="Y8" s="366"/>
      <c r="Z8" s="366"/>
      <c r="AA8" s="366"/>
      <c r="AB8" s="421"/>
      <c r="AC8" s="433"/>
      <c r="AD8" s="434"/>
      <c r="AE8" s="434"/>
      <c r="AF8" s="434"/>
      <c r="AG8" s="434"/>
      <c r="AH8" s="434"/>
      <c r="AI8" s="434"/>
      <c r="AJ8" s="434"/>
      <c r="AK8" s="434"/>
      <c r="AL8" s="435"/>
      <c r="AM8" s="515" t="s">
        <v>286</v>
      </c>
      <c r="AN8" s="476"/>
      <c r="AO8" s="476"/>
      <c r="AP8" s="476"/>
      <c r="AQ8" s="476"/>
      <c r="AR8" s="476"/>
      <c r="AS8" s="476"/>
      <c r="AT8" s="477"/>
      <c r="AU8" s="516" t="s">
        <v>128</v>
      </c>
      <c r="AV8" s="517"/>
      <c r="AW8" s="517"/>
      <c r="AX8" s="517"/>
      <c r="AY8" s="482" t="s">
        <v>291</v>
      </c>
      <c r="AZ8" s="483"/>
      <c r="BA8" s="483"/>
      <c r="BB8" s="483"/>
      <c r="BC8" s="483"/>
      <c r="BD8" s="483"/>
      <c r="BE8" s="483"/>
      <c r="BF8" s="483"/>
      <c r="BG8" s="483"/>
      <c r="BH8" s="483"/>
      <c r="BI8" s="483"/>
      <c r="BJ8" s="483"/>
      <c r="BK8" s="483"/>
      <c r="BL8" s="483"/>
      <c r="BM8" s="484"/>
      <c r="BN8" s="485">
        <v>2691981</v>
      </c>
      <c r="BO8" s="486"/>
      <c r="BP8" s="486"/>
      <c r="BQ8" s="486"/>
      <c r="BR8" s="486"/>
      <c r="BS8" s="486"/>
      <c r="BT8" s="486"/>
      <c r="BU8" s="487"/>
      <c r="BV8" s="485">
        <v>3356042</v>
      </c>
      <c r="BW8" s="486"/>
      <c r="BX8" s="486"/>
      <c r="BY8" s="486"/>
      <c r="BZ8" s="486"/>
      <c r="CA8" s="486"/>
      <c r="CB8" s="486"/>
      <c r="CC8" s="487"/>
      <c r="CD8" s="496" t="s">
        <v>292</v>
      </c>
      <c r="CE8" s="497"/>
      <c r="CF8" s="497"/>
      <c r="CG8" s="497"/>
      <c r="CH8" s="497"/>
      <c r="CI8" s="497"/>
      <c r="CJ8" s="497"/>
      <c r="CK8" s="497"/>
      <c r="CL8" s="497"/>
      <c r="CM8" s="497"/>
      <c r="CN8" s="497"/>
      <c r="CO8" s="497"/>
      <c r="CP8" s="497"/>
      <c r="CQ8" s="497"/>
      <c r="CR8" s="497"/>
      <c r="CS8" s="498"/>
      <c r="CT8" s="549">
        <v>0.68</v>
      </c>
      <c r="CU8" s="550"/>
      <c r="CV8" s="550"/>
      <c r="CW8" s="550"/>
      <c r="CX8" s="550"/>
      <c r="CY8" s="550"/>
      <c r="CZ8" s="550"/>
      <c r="DA8" s="551"/>
      <c r="DB8" s="549">
        <v>0.68</v>
      </c>
      <c r="DC8" s="550"/>
      <c r="DD8" s="550"/>
      <c r="DE8" s="550"/>
      <c r="DF8" s="550"/>
      <c r="DG8" s="550"/>
      <c r="DH8" s="550"/>
      <c r="DI8" s="551"/>
    </row>
    <row r="9" spans="1:119" ht="18.75" customHeight="1" x14ac:dyDescent="0.2">
      <c r="A9" s="2"/>
      <c r="B9" s="436" t="s">
        <v>52</v>
      </c>
      <c r="C9" s="437"/>
      <c r="D9" s="437"/>
      <c r="E9" s="437"/>
      <c r="F9" s="437"/>
      <c r="G9" s="437"/>
      <c r="H9" s="437"/>
      <c r="I9" s="437"/>
      <c r="J9" s="437"/>
      <c r="K9" s="438"/>
      <c r="L9" s="567" t="s">
        <v>262</v>
      </c>
      <c r="M9" s="568"/>
      <c r="N9" s="568"/>
      <c r="O9" s="568"/>
      <c r="P9" s="568"/>
      <c r="Q9" s="569"/>
      <c r="R9" s="570">
        <v>401138</v>
      </c>
      <c r="S9" s="571"/>
      <c r="T9" s="571"/>
      <c r="U9" s="571"/>
      <c r="V9" s="572"/>
      <c r="W9" s="363" t="s">
        <v>74</v>
      </c>
      <c r="X9" s="364"/>
      <c r="Y9" s="364"/>
      <c r="Z9" s="364"/>
      <c r="AA9" s="364"/>
      <c r="AB9" s="364"/>
      <c r="AC9" s="364"/>
      <c r="AD9" s="364"/>
      <c r="AE9" s="364"/>
      <c r="AF9" s="364"/>
      <c r="AG9" s="364"/>
      <c r="AH9" s="364"/>
      <c r="AI9" s="364"/>
      <c r="AJ9" s="364"/>
      <c r="AK9" s="364"/>
      <c r="AL9" s="415"/>
      <c r="AM9" s="515" t="s">
        <v>299</v>
      </c>
      <c r="AN9" s="476"/>
      <c r="AO9" s="476"/>
      <c r="AP9" s="476"/>
      <c r="AQ9" s="476"/>
      <c r="AR9" s="476"/>
      <c r="AS9" s="476"/>
      <c r="AT9" s="477"/>
      <c r="AU9" s="516" t="s">
        <v>128</v>
      </c>
      <c r="AV9" s="517"/>
      <c r="AW9" s="517"/>
      <c r="AX9" s="517"/>
      <c r="AY9" s="482" t="s">
        <v>131</v>
      </c>
      <c r="AZ9" s="483"/>
      <c r="BA9" s="483"/>
      <c r="BB9" s="483"/>
      <c r="BC9" s="483"/>
      <c r="BD9" s="483"/>
      <c r="BE9" s="483"/>
      <c r="BF9" s="483"/>
      <c r="BG9" s="483"/>
      <c r="BH9" s="483"/>
      <c r="BI9" s="483"/>
      <c r="BJ9" s="483"/>
      <c r="BK9" s="483"/>
      <c r="BL9" s="483"/>
      <c r="BM9" s="484"/>
      <c r="BN9" s="485">
        <v>-664061</v>
      </c>
      <c r="BO9" s="486"/>
      <c r="BP9" s="486"/>
      <c r="BQ9" s="486"/>
      <c r="BR9" s="486"/>
      <c r="BS9" s="486"/>
      <c r="BT9" s="486"/>
      <c r="BU9" s="487"/>
      <c r="BV9" s="485">
        <v>647121</v>
      </c>
      <c r="BW9" s="486"/>
      <c r="BX9" s="486"/>
      <c r="BY9" s="486"/>
      <c r="BZ9" s="486"/>
      <c r="CA9" s="486"/>
      <c r="CB9" s="486"/>
      <c r="CC9" s="487"/>
      <c r="CD9" s="496" t="s">
        <v>121</v>
      </c>
      <c r="CE9" s="497"/>
      <c r="CF9" s="497"/>
      <c r="CG9" s="497"/>
      <c r="CH9" s="497"/>
      <c r="CI9" s="497"/>
      <c r="CJ9" s="497"/>
      <c r="CK9" s="497"/>
      <c r="CL9" s="497"/>
      <c r="CM9" s="497"/>
      <c r="CN9" s="497"/>
      <c r="CO9" s="497"/>
      <c r="CP9" s="497"/>
      <c r="CQ9" s="497"/>
      <c r="CR9" s="497"/>
      <c r="CS9" s="498"/>
      <c r="CT9" s="351">
        <v>18</v>
      </c>
      <c r="CU9" s="352"/>
      <c r="CV9" s="352"/>
      <c r="CW9" s="352"/>
      <c r="CX9" s="352"/>
      <c r="CY9" s="352"/>
      <c r="CZ9" s="352"/>
      <c r="DA9" s="353"/>
      <c r="DB9" s="351">
        <v>19.100000000000001</v>
      </c>
      <c r="DC9" s="352"/>
      <c r="DD9" s="352"/>
      <c r="DE9" s="352"/>
      <c r="DF9" s="352"/>
      <c r="DG9" s="352"/>
      <c r="DH9" s="352"/>
      <c r="DI9" s="353"/>
    </row>
    <row r="10" spans="1:119" ht="18.75" customHeight="1" x14ac:dyDescent="0.2">
      <c r="A10" s="2"/>
      <c r="B10" s="436"/>
      <c r="C10" s="437"/>
      <c r="D10" s="437"/>
      <c r="E10" s="437"/>
      <c r="F10" s="437"/>
      <c r="G10" s="437"/>
      <c r="H10" s="437"/>
      <c r="I10" s="437"/>
      <c r="J10" s="437"/>
      <c r="K10" s="438"/>
      <c r="L10" s="475" t="s">
        <v>227</v>
      </c>
      <c r="M10" s="476"/>
      <c r="N10" s="476"/>
      <c r="O10" s="476"/>
      <c r="P10" s="476"/>
      <c r="Q10" s="477"/>
      <c r="R10" s="478">
        <v>400583</v>
      </c>
      <c r="S10" s="479"/>
      <c r="T10" s="479"/>
      <c r="U10" s="479"/>
      <c r="V10" s="481"/>
      <c r="W10" s="412"/>
      <c r="X10" s="413"/>
      <c r="Y10" s="413"/>
      <c r="Z10" s="413"/>
      <c r="AA10" s="413"/>
      <c r="AB10" s="413"/>
      <c r="AC10" s="413"/>
      <c r="AD10" s="413"/>
      <c r="AE10" s="413"/>
      <c r="AF10" s="413"/>
      <c r="AG10" s="413"/>
      <c r="AH10" s="413"/>
      <c r="AI10" s="413"/>
      <c r="AJ10" s="413"/>
      <c r="AK10" s="413"/>
      <c r="AL10" s="416"/>
      <c r="AM10" s="515" t="s">
        <v>203</v>
      </c>
      <c r="AN10" s="476"/>
      <c r="AO10" s="476"/>
      <c r="AP10" s="476"/>
      <c r="AQ10" s="476"/>
      <c r="AR10" s="476"/>
      <c r="AS10" s="476"/>
      <c r="AT10" s="477"/>
      <c r="AU10" s="516" t="s">
        <v>128</v>
      </c>
      <c r="AV10" s="517"/>
      <c r="AW10" s="517"/>
      <c r="AX10" s="517"/>
      <c r="AY10" s="482" t="s">
        <v>305</v>
      </c>
      <c r="AZ10" s="483"/>
      <c r="BA10" s="483"/>
      <c r="BB10" s="483"/>
      <c r="BC10" s="483"/>
      <c r="BD10" s="483"/>
      <c r="BE10" s="483"/>
      <c r="BF10" s="483"/>
      <c r="BG10" s="483"/>
      <c r="BH10" s="483"/>
      <c r="BI10" s="483"/>
      <c r="BJ10" s="483"/>
      <c r="BK10" s="483"/>
      <c r="BL10" s="483"/>
      <c r="BM10" s="484"/>
      <c r="BN10" s="485">
        <v>40083</v>
      </c>
      <c r="BO10" s="486"/>
      <c r="BP10" s="486"/>
      <c r="BQ10" s="486"/>
      <c r="BR10" s="486"/>
      <c r="BS10" s="486"/>
      <c r="BT10" s="486"/>
      <c r="BU10" s="487"/>
      <c r="BV10" s="485">
        <v>42878</v>
      </c>
      <c r="BW10" s="486"/>
      <c r="BX10" s="486"/>
      <c r="BY10" s="486"/>
      <c r="BZ10" s="486"/>
      <c r="CA10" s="486"/>
      <c r="CB10" s="486"/>
      <c r="CC10" s="487"/>
      <c r="CD10" s="25" t="s">
        <v>85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6"/>
      <c r="C11" s="437"/>
      <c r="D11" s="437"/>
      <c r="E11" s="437"/>
      <c r="F11" s="437"/>
      <c r="G11" s="437"/>
      <c r="H11" s="437"/>
      <c r="I11" s="437"/>
      <c r="J11" s="437"/>
      <c r="K11" s="438"/>
      <c r="L11" s="449" t="s">
        <v>94</v>
      </c>
      <c r="M11" s="450"/>
      <c r="N11" s="450"/>
      <c r="O11" s="450"/>
      <c r="P11" s="450"/>
      <c r="Q11" s="451"/>
      <c r="R11" s="564" t="s">
        <v>310</v>
      </c>
      <c r="S11" s="565"/>
      <c r="T11" s="565"/>
      <c r="U11" s="565"/>
      <c r="V11" s="566"/>
      <c r="W11" s="412"/>
      <c r="X11" s="413"/>
      <c r="Y11" s="413"/>
      <c r="Z11" s="413"/>
      <c r="AA11" s="413"/>
      <c r="AB11" s="413"/>
      <c r="AC11" s="413"/>
      <c r="AD11" s="413"/>
      <c r="AE11" s="413"/>
      <c r="AF11" s="413"/>
      <c r="AG11" s="413"/>
      <c r="AH11" s="413"/>
      <c r="AI11" s="413"/>
      <c r="AJ11" s="413"/>
      <c r="AK11" s="413"/>
      <c r="AL11" s="416"/>
      <c r="AM11" s="515" t="s">
        <v>312</v>
      </c>
      <c r="AN11" s="476"/>
      <c r="AO11" s="476"/>
      <c r="AP11" s="476"/>
      <c r="AQ11" s="476"/>
      <c r="AR11" s="476"/>
      <c r="AS11" s="476"/>
      <c r="AT11" s="477"/>
      <c r="AU11" s="516" t="s">
        <v>128</v>
      </c>
      <c r="AV11" s="517"/>
      <c r="AW11" s="517"/>
      <c r="AX11" s="517"/>
      <c r="AY11" s="482" t="s">
        <v>313</v>
      </c>
      <c r="AZ11" s="483"/>
      <c r="BA11" s="483"/>
      <c r="BB11" s="483"/>
      <c r="BC11" s="483"/>
      <c r="BD11" s="483"/>
      <c r="BE11" s="483"/>
      <c r="BF11" s="483"/>
      <c r="BG11" s="483"/>
      <c r="BH11" s="483"/>
      <c r="BI11" s="483"/>
      <c r="BJ11" s="483"/>
      <c r="BK11" s="483"/>
      <c r="BL11" s="483"/>
      <c r="BM11" s="484"/>
      <c r="BN11" s="485">
        <v>0</v>
      </c>
      <c r="BO11" s="486"/>
      <c r="BP11" s="486"/>
      <c r="BQ11" s="486"/>
      <c r="BR11" s="486"/>
      <c r="BS11" s="486"/>
      <c r="BT11" s="486"/>
      <c r="BU11" s="487"/>
      <c r="BV11" s="485">
        <v>0</v>
      </c>
      <c r="BW11" s="486"/>
      <c r="BX11" s="486"/>
      <c r="BY11" s="486"/>
      <c r="BZ11" s="486"/>
      <c r="CA11" s="486"/>
      <c r="CB11" s="486"/>
      <c r="CC11" s="487"/>
      <c r="CD11" s="496" t="s">
        <v>320</v>
      </c>
      <c r="CE11" s="497"/>
      <c r="CF11" s="497"/>
      <c r="CG11" s="497"/>
      <c r="CH11" s="497"/>
      <c r="CI11" s="497"/>
      <c r="CJ11" s="497"/>
      <c r="CK11" s="497"/>
      <c r="CL11" s="497"/>
      <c r="CM11" s="497"/>
      <c r="CN11" s="497"/>
      <c r="CO11" s="497"/>
      <c r="CP11" s="497"/>
      <c r="CQ11" s="497"/>
      <c r="CR11" s="497"/>
      <c r="CS11" s="498"/>
      <c r="CT11" s="549" t="s">
        <v>293</v>
      </c>
      <c r="CU11" s="550"/>
      <c r="CV11" s="550"/>
      <c r="CW11" s="550"/>
      <c r="CX11" s="550"/>
      <c r="CY11" s="550"/>
      <c r="CZ11" s="550"/>
      <c r="DA11" s="551"/>
      <c r="DB11" s="549" t="s">
        <v>293</v>
      </c>
      <c r="DC11" s="550"/>
      <c r="DD11" s="550"/>
      <c r="DE11" s="550"/>
      <c r="DF11" s="550"/>
      <c r="DG11" s="550"/>
      <c r="DH11" s="550"/>
      <c r="DI11" s="551"/>
    </row>
    <row r="12" spans="1:119" ht="18.75" customHeight="1" x14ac:dyDescent="0.2">
      <c r="A12" s="2"/>
      <c r="B12" s="439" t="s">
        <v>321</v>
      </c>
      <c r="C12" s="440"/>
      <c r="D12" s="440"/>
      <c r="E12" s="440"/>
      <c r="F12" s="440"/>
      <c r="G12" s="440"/>
      <c r="H12" s="440"/>
      <c r="I12" s="440"/>
      <c r="J12" s="440"/>
      <c r="K12" s="441"/>
      <c r="L12" s="552" t="s">
        <v>323</v>
      </c>
      <c r="M12" s="553"/>
      <c r="N12" s="553"/>
      <c r="O12" s="553"/>
      <c r="P12" s="553"/>
      <c r="Q12" s="554"/>
      <c r="R12" s="555">
        <v>402632</v>
      </c>
      <c r="S12" s="556"/>
      <c r="T12" s="556"/>
      <c r="U12" s="556"/>
      <c r="V12" s="557"/>
      <c r="W12" s="558" t="s">
        <v>29</v>
      </c>
      <c r="X12" s="517"/>
      <c r="Y12" s="517"/>
      <c r="Z12" s="517"/>
      <c r="AA12" s="517"/>
      <c r="AB12" s="559"/>
      <c r="AC12" s="560" t="s">
        <v>328</v>
      </c>
      <c r="AD12" s="561"/>
      <c r="AE12" s="561"/>
      <c r="AF12" s="561"/>
      <c r="AG12" s="562"/>
      <c r="AH12" s="560" t="s">
        <v>332</v>
      </c>
      <c r="AI12" s="561"/>
      <c r="AJ12" s="561"/>
      <c r="AK12" s="561"/>
      <c r="AL12" s="563"/>
      <c r="AM12" s="515" t="s">
        <v>142</v>
      </c>
      <c r="AN12" s="476"/>
      <c r="AO12" s="476"/>
      <c r="AP12" s="476"/>
      <c r="AQ12" s="476"/>
      <c r="AR12" s="476"/>
      <c r="AS12" s="476"/>
      <c r="AT12" s="477"/>
      <c r="AU12" s="516" t="s">
        <v>340</v>
      </c>
      <c r="AV12" s="517"/>
      <c r="AW12" s="517"/>
      <c r="AX12" s="517"/>
      <c r="AY12" s="482" t="s">
        <v>249</v>
      </c>
      <c r="AZ12" s="483"/>
      <c r="BA12" s="483"/>
      <c r="BB12" s="483"/>
      <c r="BC12" s="483"/>
      <c r="BD12" s="483"/>
      <c r="BE12" s="483"/>
      <c r="BF12" s="483"/>
      <c r="BG12" s="483"/>
      <c r="BH12" s="483"/>
      <c r="BI12" s="483"/>
      <c r="BJ12" s="483"/>
      <c r="BK12" s="483"/>
      <c r="BL12" s="483"/>
      <c r="BM12" s="484"/>
      <c r="BN12" s="485">
        <v>3010657</v>
      </c>
      <c r="BO12" s="486"/>
      <c r="BP12" s="486"/>
      <c r="BQ12" s="486"/>
      <c r="BR12" s="486"/>
      <c r="BS12" s="486"/>
      <c r="BT12" s="486"/>
      <c r="BU12" s="487"/>
      <c r="BV12" s="485">
        <v>946000</v>
      </c>
      <c r="BW12" s="486"/>
      <c r="BX12" s="486"/>
      <c r="BY12" s="486"/>
      <c r="BZ12" s="486"/>
      <c r="CA12" s="486"/>
      <c r="CB12" s="486"/>
      <c r="CC12" s="487"/>
      <c r="CD12" s="496" t="s">
        <v>341</v>
      </c>
      <c r="CE12" s="497"/>
      <c r="CF12" s="497"/>
      <c r="CG12" s="497"/>
      <c r="CH12" s="497"/>
      <c r="CI12" s="497"/>
      <c r="CJ12" s="497"/>
      <c r="CK12" s="497"/>
      <c r="CL12" s="497"/>
      <c r="CM12" s="497"/>
      <c r="CN12" s="497"/>
      <c r="CO12" s="497"/>
      <c r="CP12" s="497"/>
      <c r="CQ12" s="497"/>
      <c r="CR12" s="497"/>
      <c r="CS12" s="498"/>
      <c r="CT12" s="549" t="s">
        <v>293</v>
      </c>
      <c r="CU12" s="550"/>
      <c r="CV12" s="550"/>
      <c r="CW12" s="550"/>
      <c r="CX12" s="550"/>
      <c r="CY12" s="550"/>
      <c r="CZ12" s="550"/>
      <c r="DA12" s="551"/>
      <c r="DB12" s="549" t="s">
        <v>293</v>
      </c>
      <c r="DC12" s="550"/>
      <c r="DD12" s="550"/>
      <c r="DE12" s="550"/>
      <c r="DF12" s="550"/>
      <c r="DG12" s="550"/>
      <c r="DH12" s="550"/>
      <c r="DI12" s="551"/>
    </row>
    <row r="13" spans="1:119" ht="18.75" customHeight="1" x14ac:dyDescent="0.2">
      <c r="A13" s="2"/>
      <c r="B13" s="442"/>
      <c r="C13" s="443"/>
      <c r="D13" s="443"/>
      <c r="E13" s="443"/>
      <c r="F13" s="443"/>
      <c r="G13" s="443"/>
      <c r="H13" s="443"/>
      <c r="I13" s="443"/>
      <c r="J13" s="443"/>
      <c r="K13" s="444"/>
      <c r="L13" s="16"/>
      <c r="M13" s="538" t="s">
        <v>345</v>
      </c>
      <c r="N13" s="539"/>
      <c r="O13" s="539"/>
      <c r="P13" s="539"/>
      <c r="Q13" s="540"/>
      <c r="R13" s="541">
        <v>400052</v>
      </c>
      <c r="S13" s="542"/>
      <c r="T13" s="542"/>
      <c r="U13" s="542"/>
      <c r="V13" s="543"/>
      <c r="W13" s="426" t="s">
        <v>347</v>
      </c>
      <c r="X13" s="368"/>
      <c r="Y13" s="368"/>
      <c r="Z13" s="368"/>
      <c r="AA13" s="368"/>
      <c r="AB13" s="369"/>
      <c r="AC13" s="478">
        <v>9661</v>
      </c>
      <c r="AD13" s="479"/>
      <c r="AE13" s="479"/>
      <c r="AF13" s="479"/>
      <c r="AG13" s="480"/>
      <c r="AH13" s="478">
        <v>9614</v>
      </c>
      <c r="AI13" s="479"/>
      <c r="AJ13" s="479"/>
      <c r="AK13" s="479"/>
      <c r="AL13" s="481"/>
      <c r="AM13" s="515" t="s">
        <v>351</v>
      </c>
      <c r="AN13" s="476"/>
      <c r="AO13" s="476"/>
      <c r="AP13" s="476"/>
      <c r="AQ13" s="476"/>
      <c r="AR13" s="476"/>
      <c r="AS13" s="476"/>
      <c r="AT13" s="477"/>
      <c r="AU13" s="516" t="s">
        <v>340</v>
      </c>
      <c r="AV13" s="517"/>
      <c r="AW13" s="517"/>
      <c r="AX13" s="517"/>
      <c r="AY13" s="482" t="s">
        <v>243</v>
      </c>
      <c r="AZ13" s="483"/>
      <c r="BA13" s="483"/>
      <c r="BB13" s="483"/>
      <c r="BC13" s="483"/>
      <c r="BD13" s="483"/>
      <c r="BE13" s="483"/>
      <c r="BF13" s="483"/>
      <c r="BG13" s="483"/>
      <c r="BH13" s="483"/>
      <c r="BI13" s="483"/>
      <c r="BJ13" s="483"/>
      <c r="BK13" s="483"/>
      <c r="BL13" s="483"/>
      <c r="BM13" s="484"/>
      <c r="BN13" s="485">
        <v>-3634635</v>
      </c>
      <c r="BO13" s="486"/>
      <c r="BP13" s="486"/>
      <c r="BQ13" s="486"/>
      <c r="BR13" s="486"/>
      <c r="BS13" s="486"/>
      <c r="BT13" s="486"/>
      <c r="BU13" s="487"/>
      <c r="BV13" s="485">
        <v>-256001</v>
      </c>
      <c r="BW13" s="486"/>
      <c r="BX13" s="486"/>
      <c r="BY13" s="486"/>
      <c r="BZ13" s="486"/>
      <c r="CA13" s="486"/>
      <c r="CB13" s="486"/>
      <c r="CC13" s="487"/>
      <c r="CD13" s="496" t="s">
        <v>95</v>
      </c>
      <c r="CE13" s="497"/>
      <c r="CF13" s="497"/>
      <c r="CG13" s="497"/>
      <c r="CH13" s="497"/>
      <c r="CI13" s="497"/>
      <c r="CJ13" s="497"/>
      <c r="CK13" s="497"/>
      <c r="CL13" s="497"/>
      <c r="CM13" s="497"/>
      <c r="CN13" s="497"/>
      <c r="CO13" s="497"/>
      <c r="CP13" s="497"/>
      <c r="CQ13" s="497"/>
      <c r="CR13" s="497"/>
      <c r="CS13" s="498"/>
      <c r="CT13" s="351">
        <v>6.8</v>
      </c>
      <c r="CU13" s="352"/>
      <c r="CV13" s="352"/>
      <c r="CW13" s="352"/>
      <c r="CX13" s="352"/>
      <c r="CY13" s="352"/>
      <c r="CZ13" s="352"/>
      <c r="DA13" s="353"/>
      <c r="DB13" s="351">
        <v>7.6</v>
      </c>
      <c r="DC13" s="352"/>
      <c r="DD13" s="352"/>
      <c r="DE13" s="352"/>
      <c r="DF13" s="352"/>
      <c r="DG13" s="352"/>
      <c r="DH13" s="352"/>
      <c r="DI13" s="353"/>
    </row>
    <row r="14" spans="1:119" ht="18.75" customHeight="1" x14ac:dyDescent="0.2">
      <c r="A14" s="2"/>
      <c r="B14" s="442"/>
      <c r="C14" s="443"/>
      <c r="D14" s="443"/>
      <c r="E14" s="443"/>
      <c r="F14" s="443"/>
      <c r="G14" s="443"/>
      <c r="H14" s="443"/>
      <c r="I14" s="443"/>
      <c r="J14" s="443"/>
      <c r="K14" s="444"/>
      <c r="L14" s="528" t="s">
        <v>352</v>
      </c>
      <c r="M14" s="547"/>
      <c r="N14" s="547"/>
      <c r="O14" s="547"/>
      <c r="P14" s="547"/>
      <c r="Q14" s="548"/>
      <c r="R14" s="541">
        <v>403238</v>
      </c>
      <c r="S14" s="542"/>
      <c r="T14" s="542"/>
      <c r="U14" s="542"/>
      <c r="V14" s="543"/>
      <c r="W14" s="414"/>
      <c r="X14" s="371"/>
      <c r="Y14" s="371"/>
      <c r="Z14" s="371"/>
      <c r="AA14" s="371"/>
      <c r="AB14" s="372"/>
      <c r="AC14" s="531">
        <v>5.4</v>
      </c>
      <c r="AD14" s="532"/>
      <c r="AE14" s="532"/>
      <c r="AF14" s="532"/>
      <c r="AG14" s="533"/>
      <c r="AH14" s="531">
        <v>5.4</v>
      </c>
      <c r="AI14" s="532"/>
      <c r="AJ14" s="532"/>
      <c r="AK14" s="532"/>
      <c r="AL14" s="534"/>
      <c r="AM14" s="515"/>
      <c r="AN14" s="476"/>
      <c r="AO14" s="476"/>
      <c r="AP14" s="476"/>
      <c r="AQ14" s="476"/>
      <c r="AR14" s="476"/>
      <c r="AS14" s="476"/>
      <c r="AT14" s="477"/>
      <c r="AU14" s="516"/>
      <c r="AV14" s="517"/>
      <c r="AW14" s="517"/>
      <c r="AX14" s="517"/>
      <c r="AY14" s="482"/>
      <c r="AZ14" s="483"/>
      <c r="BA14" s="483"/>
      <c r="BB14" s="483"/>
      <c r="BC14" s="483"/>
      <c r="BD14" s="483"/>
      <c r="BE14" s="483"/>
      <c r="BF14" s="483"/>
      <c r="BG14" s="483"/>
      <c r="BH14" s="483"/>
      <c r="BI14" s="483"/>
      <c r="BJ14" s="483"/>
      <c r="BK14" s="483"/>
      <c r="BL14" s="483"/>
      <c r="BM14" s="484"/>
      <c r="BN14" s="485"/>
      <c r="BO14" s="486"/>
      <c r="BP14" s="486"/>
      <c r="BQ14" s="486"/>
      <c r="BR14" s="486"/>
      <c r="BS14" s="486"/>
      <c r="BT14" s="486"/>
      <c r="BU14" s="487"/>
      <c r="BV14" s="485"/>
      <c r="BW14" s="486"/>
      <c r="BX14" s="486"/>
      <c r="BY14" s="486"/>
      <c r="BZ14" s="486"/>
      <c r="CA14" s="486"/>
      <c r="CB14" s="486"/>
      <c r="CC14" s="487"/>
      <c r="CD14" s="491" t="s">
        <v>355</v>
      </c>
      <c r="CE14" s="492"/>
      <c r="CF14" s="492"/>
      <c r="CG14" s="492"/>
      <c r="CH14" s="492"/>
      <c r="CI14" s="492"/>
      <c r="CJ14" s="492"/>
      <c r="CK14" s="492"/>
      <c r="CL14" s="492"/>
      <c r="CM14" s="492"/>
      <c r="CN14" s="492"/>
      <c r="CO14" s="492"/>
      <c r="CP14" s="492"/>
      <c r="CQ14" s="492"/>
      <c r="CR14" s="492"/>
      <c r="CS14" s="493"/>
      <c r="CT14" s="535">
        <v>40.299999999999997</v>
      </c>
      <c r="CU14" s="536"/>
      <c r="CV14" s="536"/>
      <c r="CW14" s="536"/>
      <c r="CX14" s="536"/>
      <c r="CY14" s="536"/>
      <c r="CZ14" s="536"/>
      <c r="DA14" s="537"/>
      <c r="DB14" s="535">
        <v>47.9</v>
      </c>
      <c r="DC14" s="536"/>
      <c r="DD14" s="536"/>
      <c r="DE14" s="536"/>
      <c r="DF14" s="536"/>
      <c r="DG14" s="536"/>
      <c r="DH14" s="536"/>
      <c r="DI14" s="537"/>
    </row>
    <row r="15" spans="1:119" ht="18.75" customHeight="1" x14ac:dyDescent="0.2">
      <c r="A15" s="2"/>
      <c r="B15" s="442"/>
      <c r="C15" s="443"/>
      <c r="D15" s="443"/>
      <c r="E15" s="443"/>
      <c r="F15" s="443"/>
      <c r="G15" s="443"/>
      <c r="H15" s="443"/>
      <c r="I15" s="443"/>
      <c r="J15" s="443"/>
      <c r="K15" s="444"/>
      <c r="L15" s="16"/>
      <c r="M15" s="538" t="s">
        <v>345</v>
      </c>
      <c r="N15" s="539"/>
      <c r="O15" s="539"/>
      <c r="P15" s="539"/>
      <c r="Q15" s="540"/>
      <c r="R15" s="541">
        <v>401023</v>
      </c>
      <c r="S15" s="542"/>
      <c r="T15" s="542"/>
      <c r="U15" s="542"/>
      <c r="V15" s="543"/>
      <c r="W15" s="426" t="s">
        <v>13</v>
      </c>
      <c r="X15" s="368"/>
      <c r="Y15" s="368"/>
      <c r="Z15" s="368"/>
      <c r="AA15" s="368"/>
      <c r="AB15" s="369"/>
      <c r="AC15" s="478">
        <v>28871</v>
      </c>
      <c r="AD15" s="479"/>
      <c r="AE15" s="479"/>
      <c r="AF15" s="479"/>
      <c r="AG15" s="480"/>
      <c r="AH15" s="478">
        <v>29161</v>
      </c>
      <c r="AI15" s="479"/>
      <c r="AJ15" s="479"/>
      <c r="AK15" s="479"/>
      <c r="AL15" s="481"/>
      <c r="AM15" s="515"/>
      <c r="AN15" s="476"/>
      <c r="AO15" s="476"/>
      <c r="AP15" s="476"/>
      <c r="AQ15" s="476"/>
      <c r="AR15" s="476"/>
      <c r="AS15" s="476"/>
      <c r="AT15" s="477"/>
      <c r="AU15" s="516"/>
      <c r="AV15" s="517"/>
      <c r="AW15" s="517"/>
      <c r="AX15" s="517"/>
      <c r="AY15" s="488" t="s">
        <v>359</v>
      </c>
      <c r="AZ15" s="489"/>
      <c r="BA15" s="489"/>
      <c r="BB15" s="489"/>
      <c r="BC15" s="489"/>
      <c r="BD15" s="489"/>
      <c r="BE15" s="489"/>
      <c r="BF15" s="489"/>
      <c r="BG15" s="489"/>
      <c r="BH15" s="489"/>
      <c r="BI15" s="489"/>
      <c r="BJ15" s="489"/>
      <c r="BK15" s="489"/>
      <c r="BL15" s="489"/>
      <c r="BM15" s="490"/>
      <c r="BN15" s="472">
        <v>47748506</v>
      </c>
      <c r="BO15" s="473"/>
      <c r="BP15" s="473"/>
      <c r="BQ15" s="473"/>
      <c r="BR15" s="473"/>
      <c r="BS15" s="473"/>
      <c r="BT15" s="473"/>
      <c r="BU15" s="474"/>
      <c r="BV15" s="472">
        <v>47130997</v>
      </c>
      <c r="BW15" s="473"/>
      <c r="BX15" s="473"/>
      <c r="BY15" s="473"/>
      <c r="BZ15" s="473"/>
      <c r="CA15" s="473"/>
      <c r="CB15" s="473"/>
      <c r="CC15" s="474"/>
      <c r="CD15" s="544" t="s">
        <v>344</v>
      </c>
      <c r="CE15" s="545"/>
      <c r="CF15" s="545"/>
      <c r="CG15" s="545"/>
      <c r="CH15" s="545"/>
      <c r="CI15" s="545"/>
      <c r="CJ15" s="545"/>
      <c r="CK15" s="545"/>
      <c r="CL15" s="545"/>
      <c r="CM15" s="545"/>
      <c r="CN15" s="545"/>
      <c r="CO15" s="545"/>
      <c r="CP15" s="545"/>
      <c r="CQ15" s="545"/>
      <c r="CR15" s="545"/>
      <c r="CS15" s="546"/>
      <c r="CT15" s="31"/>
      <c r="CU15" s="34"/>
      <c r="CV15" s="34"/>
      <c r="CW15" s="34"/>
      <c r="CX15" s="34"/>
      <c r="CY15" s="34"/>
      <c r="CZ15" s="34"/>
      <c r="DA15" s="37"/>
      <c r="DB15" s="31"/>
      <c r="DC15" s="34"/>
      <c r="DD15" s="34"/>
      <c r="DE15" s="34"/>
      <c r="DF15" s="34"/>
      <c r="DG15" s="34"/>
      <c r="DH15" s="34"/>
      <c r="DI15" s="37"/>
    </row>
    <row r="16" spans="1:119" ht="18.75" customHeight="1" x14ac:dyDescent="0.2">
      <c r="A16" s="2"/>
      <c r="B16" s="442"/>
      <c r="C16" s="443"/>
      <c r="D16" s="443"/>
      <c r="E16" s="443"/>
      <c r="F16" s="443"/>
      <c r="G16" s="443"/>
      <c r="H16" s="443"/>
      <c r="I16" s="443"/>
      <c r="J16" s="443"/>
      <c r="K16" s="444"/>
      <c r="L16" s="528" t="s">
        <v>28</v>
      </c>
      <c r="M16" s="529"/>
      <c r="N16" s="529"/>
      <c r="O16" s="529"/>
      <c r="P16" s="529"/>
      <c r="Q16" s="530"/>
      <c r="R16" s="525" t="s">
        <v>141</v>
      </c>
      <c r="S16" s="526"/>
      <c r="T16" s="526"/>
      <c r="U16" s="526"/>
      <c r="V16" s="527"/>
      <c r="W16" s="414"/>
      <c r="X16" s="371"/>
      <c r="Y16" s="371"/>
      <c r="Z16" s="371"/>
      <c r="AA16" s="371"/>
      <c r="AB16" s="372"/>
      <c r="AC16" s="531">
        <v>16</v>
      </c>
      <c r="AD16" s="532"/>
      <c r="AE16" s="532"/>
      <c r="AF16" s="532"/>
      <c r="AG16" s="533"/>
      <c r="AH16" s="531">
        <v>16.5</v>
      </c>
      <c r="AI16" s="532"/>
      <c r="AJ16" s="532"/>
      <c r="AK16" s="532"/>
      <c r="AL16" s="534"/>
      <c r="AM16" s="515"/>
      <c r="AN16" s="476"/>
      <c r="AO16" s="476"/>
      <c r="AP16" s="476"/>
      <c r="AQ16" s="476"/>
      <c r="AR16" s="476"/>
      <c r="AS16" s="476"/>
      <c r="AT16" s="477"/>
      <c r="AU16" s="516"/>
      <c r="AV16" s="517"/>
      <c r="AW16" s="517"/>
      <c r="AX16" s="517"/>
      <c r="AY16" s="482" t="s">
        <v>362</v>
      </c>
      <c r="AZ16" s="483"/>
      <c r="BA16" s="483"/>
      <c r="BB16" s="483"/>
      <c r="BC16" s="483"/>
      <c r="BD16" s="483"/>
      <c r="BE16" s="483"/>
      <c r="BF16" s="483"/>
      <c r="BG16" s="483"/>
      <c r="BH16" s="483"/>
      <c r="BI16" s="483"/>
      <c r="BJ16" s="483"/>
      <c r="BK16" s="483"/>
      <c r="BL16" s="483"/>
      <c r="BM16" s="484"/>
      <c r="BN16" s="485">
        <v>69091208</v>
      </c>
      <c r="BO16" s="486"/>
      <c r="BP16" s="486"/>
      <c r="BQ16" s="486"/>
      <c r="BR16" s="486"/>
      <c r="BS16" s="486"/>
      <c r="BT16" s="486"/>
      <c r="BU16" s="487"/>
      <c r="BV16" s="485">
        <v>68546924</v>
      </c>
      <c r="BW16" s="486"/>
      <c r="BX16" s="486"/>
      <c r="BY16" s="486"/>
      <c r="BZ16" s="486"/>
      <c r="CA16" s="486"/>
      <c r="CB16" s="486"/>
      <c r="CC16" s="487"/>
      <c r="CD16" s="24"/>
      <c r="CE16" s="349"/>
      <c r="CF16" s="349"/>
      <c r="CG16" s="349"/>
      <c r="CH16" s="349"/>
      <c r="CI16" s="349"/>
      <c r="CJ16" s="349"/>
      <c r="CK16" s="349"/>
      <c r="CL16" s="349"/>
      <c r="CM16" s="349"/>
      <c r="CN16" s="349"/>
      <c r="CO16" s="349"/>
      <c r="CP16" s="349"/>
      <c r="CQ16" s="349"/>
      <c r="CR16" s="349"/>
      <c r="CS16" s="350"/>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445"/>
      <c r="C17" s="446"/>
      <c r="D17" s="446"/>
      <c r="E17" s="446"/>
      <c r="F17" s="446"/>
      <c r="G17" s="446"/>
      <c r="H17" s="446"/>
      <c r="I17" s="446"/>
      <c r="J17" s="446"/>
      <c r="K17" s="447"/>
      <c r="L17" s="17"/>
      <c r="M17" s="522" t="s">
        <v>193</v>
      </c>
      <c r="N17" s="523"/>
      <c r="O17" s="523"/>
      <c r="P17" s="523"/>
      <c r="Q17" s="524"/>
      <c r="R17" s="525" t="s">
        <v>141</v>
      </c>
      <c r="S17" s="526"/>
      <c r="T17" s="526"/>
      <c r="U17" s="526"/>
      <c r="V17" s="527"/>
      <c r="W17" s="426" t="s">
        <v>185</v>
      </c>
      <c r="X17" s="368"/>
      <c r="Y17" s="368"/>
      <c r="Z17" s="368"/>
      <c r="AA17" s="368"/>
      <c r="AB17" s="369"/>
      <c r="AC17" s="478">
        <v>141376</v>
      </c>
      <c r="AD17" s="479"/>
      <c r="AE17" s="479"/>
      <c r="AF17" s="479"/>
      <c r="AG17" s="480"/>
      <c r="AH17" s="478">
        <v>138209</v>
      </c>
      <c r="AI17" s="479"/>
      <c r="AJ17" s="479"/>
      <c r="AK17" s="479"/>
      <c r="AL17" s="481"/>
      <c r="AM17" s="515"/>
      <c r="AN17" s="476"/>
      <c r="AO17" s="476"/>
      <c r="AP17" s="476"/>
      <c r="AQ17" s="476"/>
      <c r="AR17" s="476"/>
      <c r="AS17" s="476"/>
      <c r="AT17" s="477"/>
      <c r="AU17" s="516"/>
      <c r="AV17" s="517"/>
      <c r="AW17" s="517"/>
      <c r="AX17" s="517"/>
      <c r="AY17" s="482" t="s">
        <v>129</v>
      </c>
      <c r="AZ17" s="483"/>
      <c r="BA17" s="483"/>
      <c r="BB17" s="483"/>
      <c r="BC17" s="483"/>
      <c r="BD17" s="483"/>
      <c r="BE17" s="483"/>
      <c r="BF17" s="483"/>
      <c r="BG17" s="483"/>
      <c r="BH17" s="483"/>
      <c r="BI17" s="483"/>
      <c r="BJ17" s="483"/>
      <c r="BK17" s="483"/>
      <c r="BL17" s="483"/>
      <c r="BM17" s="484"/>
      <c r="BN17" s="485">
        <v>61110336</v>
      </c>
      <c r="BO17" s="486"/>
      <c r="BP17" s="486"/>
      <c r="BQ17" s="486"/>
      <c r="BR17" s="486"/>
      <c r="BS17" s="486"/>
      <c r="BT17" s="486"/>
      <c r="BU17" s="487"/>
      <c r="BV17" s="485">
        <v>60339679</v>
      </c>
      <c r="BW17" s="486"/>
      <c r="BX17" s="486"/>
      <c r="BY17" s="486"/>
      <c r="BZ17" s="486"/>
      <c r="CA17" s="486"/>
      <c r="CB17" s="486"/>
      <c r="CC17" s="487"/>
      <c r="CD17" s="24"/>
      <c r="CE17" s="349"/>
      <c r="CF17" s="349"/>
      <c r="CG17" s="349"/>
      <c r="CH17" s="349"/>
      <c r="CI17" s="349"/>
      <c r="CJ17" s="349"/>
      <c r="CK17" s="349"/>
      <c r="CL17" s="349"/>
      <c r="CM17" s="349"/>
      <c r="CN17" s="349"/>
      <c r="CO17" s="349"/>
      <c r="CP17" s="349"/>
      <c r="CQ17" s="349"/>
      <c r="CR17" s="349"/>
      <c r="CS17" s="350"/>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502" t="s">
        <v>368</v>
      </c>
      <c r="C18" s="438"/>
      <c r="D18" s="438"/>
      <c r="E18" s="503"/>
      <c r="F18" s="503"/>
      <c r="G18" s="503"/>
      <c r="H18" s="503"/>
      <c r="I18" s="503"/>
      <c r="J18" s="503"/>
      <c r="K18" s="503"/>
      <c r="L18" s="518">
        <v>643.66999999999996</v>
      </c>
      <c r="M18" s="518"/>
      <c r="N18" s="518"/>
      <c r="O18" s="518"/>
      <c r="P18" s="518"/>
      <c r="Q18" s="518"/>
      <c r="R18" s="519"/>
      <c r="S18" s="519"/>
      <c r="T18" s="519"/>
      <c r="U18" s="519"/>
      <c r="V18" s="520"/>
      <c r="W18" s="365"/>
      <c r="X18" s="366"/>
      <c r="Y18" s="366"/>
      <c r="Z18" s="366"/>
      <c r="AA18" s="366"/>
      <c r="AB18" s="421"/>
      <c r="AC18" s="458">
        <v>78.599999999999994</v>
      </c>
      <c r="AD18" s="459"/>
      <c r="AE18" s="459"/>
      <c r="AF18" s="459"/>
      <c r="AG18" s="521"/>
      <c r="AH18" s="458">
        <v>78.099999999999994</v>
      </c>
      <c r="AI18" s="459"/>
      <c r="AJ18" s="459"/>
      <c r="AK18" s="459"/>
      <c r="AL18" s="460"/>
      <c r="AM18" s="515"/>
      <c r="AN18" s="476"/>
      <c r="AO18" s="476"/>
      <c r="AP18" s="476"/>
      <c r="AQ18" s="476"/>
      <c r="AR18" s="476"/>
      <c r="AS18" s="476"/>
      <c r="AT18" s="477"/>
      <c r="AU18" s="516"/>
      <c r="AV18" s="517"/>
      <c r="AW18" s="517"/>
      <c r="AX18" s="517"/>
      <c r="AY18" s="482" t="s">
        <v>370</v>
      </c>
      <c r="AZ18" s="483"/>
      <c r="BA18" s="483"/>
      <c r="BB18" s="483"/>
      <c r="BC18" s="483"/>
      <c r="BD18" s="483"/>
      <c r="BE18" s="483"/>
      <c r="BF18" s="483"/>
      <c r="BG18" s="483"/>
      <c r="BH18" s="483"/>
      <c r="BI18" s="483"/>
      <c r="BJ18" s="483"/>
      <c r="BK18" s="483"/>
      <c r="BL18" s="483"/>
      <c r="BM18" s="484"/>
      <c r="BN18" s="485">
        <v>83632242</v>
      </c>
      <c r="BO18" s="486"/>
      <c r="BP18" s="486"/>
      <c r="BQ18" s="486"/>
      <c r="BR18" s="486"/>
      <c r="BS18" s="486"/>
      <c r="BT18" s="486"/>
      <c r="BU18" s="487"/>
      <c r="BV18" s="485">
        <v>82425318</v>
      </c>
      <c r="BW18" s="486"/>
      <c r="BX18" s="486"/>
      <c r="BY18" s="486"/>
      <c r="BZ18" s="486"/>
      <c r="CA18" s="486"/>
      <c r="CB18" s="486"/>
      <c r="CC18" s="487"/>
      <c r="CD18" s="24"/>
      <c r="CE18" s="349"/>
      <c r="CF18" s="349"/>
      <c r="CG18" s="349"/>
      <c r="CH18" s="349"/>
      <c r="CI18" s="349"/>
      <c r="CJ18" s="349"/>
      <c r="CK18" s="349"/>
      <c r="CL18" s="349"/>
      <c r="CM18" s="349"/>
      <c r="CN18" s="349"/>
      <c r="CO18" s="349"/>
      <c r="CP18" s="349"/>
      <c r="CQ18" s="349"/>
      <c r="CR18" s="349"/>
      <c r="CS18" s="350"/>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502" t="s">
        <v>119</v>
      </c>
      <c r="C19" s="438"/>
      <c r="D19" s="438"/>
      <c r="E19" s="503"/>
      <c r="F19" s="503"/>
      <c r="G19" s="503"/>
      <c r="H19" s="503"/>
      <c r="I19" s="503"/>
      <c r="J19" s="503"/>
      <c r="K19" s="503"/>
      <c r="L19" s="504">
        <v>623</v>
      </c>
      <c r="M19" s="504"/>
      <c r="N19" s="504"/>
      <c r="O19" s="504"/>
      <c r="P19" s="504"/>
      <c r="Q19" s="504"/>
      <c r="R19" s="505"/>
      <c r="S19" s="505"/>
      <c r="T19" s="505"/>
      <c r="U19" s="505"/>
      <c r="V19" s="506"/>
      <c r="W19" s="363"/>
      <c r="X19" s="364"/>
      <c r="Y19" s="364"/>
      <c r="Z19" s="364"/>
      <c r="AA19" s="364"/>
      <c r="AB19" s="364"/>
      <c r="AC19" s="513"/>
      <c r="AD19" s="513"/>
      <c r="AE19" s="513"/>
      <c r="AF19" s="513"/>
      <c r="AG19" s="513"/>
      <c r="AH19" s="513"/>
      <c r="AI19" s="513"/>
      <c r="AJ19" s="513"/>
      <c r="AK19" s="513"/>
      <c r="AL19" s="514"/>
      <c r="AM19" s="515"/>
      <c r="AN19" s="476"/>
      <c r="AO19" s="476"/>
      <c r="AP19" s="476"/>
      <c r="AQ19" s="476"/>
      <c r="AR19" s="476"/>
      <c r="AS19" s="476"/>
      <c r="AT19" s="477"/>
      <c r="AU19" s="516"/>
      <c r="AV19" s="517"/>
      <c r="AW19" s="517"/>
      <c r="AX19" s="517"/>
      <c r="AY19" s="482" t="s">
        <v>373</v>
      </c>
      <c r="AZ19" s="483"/>
      <c r="BA19" s="483"/>
      <c r="BB19" s="483"/>
      <c r="BC19" s="483"/>
      <c r="BD19" s="483"/>
      <c r="BE19" s="483"/>
      <c r="BF19" s="483"/>
      <c r="BG19" s="483"/>
      <c r="BH19" s="483"/>
      <c r="BI19" s="483"/>
      <c r="BJ19" s="483"/>
      <c r="BK19" s="483"/>
      <c r="BL19" s="483"/>
      <c r="BM19" s="484"/>
      <c r="BN19" s="485">
        <v>99573937</v>
      </c>
      <c r="BO19" s="486"/>
      <c r="BP19" s="486"/>
      <c r="BQ19" s="486"/>
      <c r="BR19" s="486"/>
      <c r="BS19" s="486"/>
      <c r="BT19" s="486"/>
      <c r="BU19" s="487"/>
      <c r="BV19" s="485">
        <v>98576333</v>
      </c>
      <c r="BW19" s="486"/>
      <c r="BX19" s="486"/>
      <c r="BY19" s="486"/>
      <c r="BZ19" s="486"/>
      <c r="CA19" s="486"/>
      <c r="CB19" s="486"/>
      <c r="CC19" s="487"/>
      <c r="CD19" s="24"/>
      <c r="CE19" s="349"/>
      <c r="CF19" s="349"/>
      <c r="CG19" s="349"/>
      <c r="CH19" s="349"/>
      <c r="CI19" s="349"/>
      <c r="CJ19" s="349"/>
      <c r="CK19" s="349"/>
      <c r="CL19" s="349"/>
      <c r="CM19" s="349"/>
      <c r="CN19" s="349"/>
      <c r="CO19" s="349"/>
      <c r="CP19" s="349"/>
      <c r="CQ19" s="349"/>
      <c r="CR19" s="349"/>
      <c r="CS19" s="350"/>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502" t="s">
        <v>331</v>
      </c>
      <c r="C20" s="438"/>
      <c r="D20" s="438"/>
      <c r="E20" s="503"/>
      <c r="F20" s="503"/>
      <c r="G20" s="503"/>
      <c r="H20" s="503"/>
      <c r="I20" s="503"/>
      <c r="J20" s="503"/>
      <c r="K20" s="503"/>
      <c r="L20" s="504">
        <v>175408</v>
      </c>
      <c r="M20" s="504"/>
      <c r="N20" s="504"/>
      <c r="O20" s="504"/>
      <c r="P20" s="504"/>
      <c r="Q20" s="504"/>
      <c r="R20" s="505"/>
      <c r="S20" s="505"/>
      <c r="T20" s="505"/>
      <c r="U20" s="505"/>
      <c r="V20" s="506"/>
      <c r="W20" s="365"/>
      <c r="X20" s="366"/>
      <c r="Y20" s="366"/>
      <c r="Z20" s="366"/>
      <c r="AA20" s="366"/>
      <c r="AB20" s="366"/>
      <c r="AC20" s="507"/>
      <c r="AD20" s="507"/>
      <c r="AE20" s="507"/>
      <c r="AF20" s="507"/>
      <c r="AG20" s="507"/>
      <c r="AH20" s="507"/>
      <c r="AI20" s="507"/>
      <c r="AJ20" s="507"/>
      <c r="AK20" s="507"/>
      <c r="AL20" s="508"/>
      <c r="AM20" s="509"/>
      <c r="AN20" s="450"/>
      <c r="AO20" s="450"/>
      <c r="AP20" s="450"/>
      <c r="AQ20" s="450"/>
      <c r="AR20" s="450"/>
      <c r="AS20" s="450"/>
      <c r="AT20" s="451"/>
      <c r="AU20" s="510"/>
      <c r="AV20" s="511"/>
      <c r="AW20" s="511"/>
      <c r="AX20" s="512"/>
      <c r="AY20" s="482"/>
      <c r="AZ20" s="483"/>
      <c r="BA20" s="483"/>
      <c r="BB20" s="483"/>
      <c r="BC20" s="483"/>
      <c r="BD20" s="483"/>
      <c r="BE20" s="483"/>
      <c r="BF20" s="483"/>
      <c r="BG20" s="483"/>
      <c r="BH20" s="483"/>
      <c r="BI20" s="483"/>
      <c r="BJ20" s="483"/>
      <c r="BK20" s="483"/>
      <c r="BL20" s="483"/>
      <c r="BM20" s="484"/>
      <c r="BN20" s="485"/>
      <c r="BO20" s="486"/>
      <c r="BP20" s="486"/>
      <c r="BQ20" s="486"/>
      <c r="BR20" s="486"/>
      <c r="BS20" s="486"/>
      <c r="BT20" s="486"/>
      <c r="BU20" s="487"/>
      <c r="BV20" s="485"/>
      <c r="BW20" s="486"/>
      <c r="BX20" s="486"/>
      <c r="BY20" s="486"/>
      <c r="BZ20" s="486"/>
      <c r="CA20" s="486"/>
      <c r="CB20" s="486"/>
      <c r="CC20" s="487"/>
      <c r="CD20" s="24"/>
      <c r="CE20" s="349"/>
      <c r="CF20" s="349"/>
      <c r="CG20" s="349"/>
      <c r="CH20" s="349"/>
      <c r="CI20" s="349"/>
      <c r="CJ20" s="349"/>
      <c r="CK20" s="349"/>
      <c r="CL20" s="349"/>
      <c r="CM20" s="349"/>
      <c r="CN20" s="349"/>
      <c r="CO20" s="349"/>
      <c r="CP20" s="349"/>
      <c r="CQ20" s="349"/>
      <c r="CR20" s="349"/>
      <c r="CS20" s="350"/>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99" t="s">
        <v>379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82"/>
      <c r="AZ21" s="483"/>
      <c r="BA21" s="483"/>
      <c r="BB21" s="483"/>
      <c r="BC21" s="483"/>
      <c r="BD21" s="483"/>
      <c r="BE21" s="483"/>
      <c r="BF21" s="483"/>
      <c r="BG21" s="483"/>
      <c r="BH21" s="483"/>
      <c r="BI21" s="483"/>
      <c r="BJ21" s="483"/>
      <c r="BK21" s="483"/>
      <c r="BL21" s="483"/>
      <c r="BM21" s="484"/>
      <c r="BN21" s="485"/>
      <c r="BO21" s="486"/>
      <c r="BP21" s="486"/>
      <c r="BQ21" s="486"/>
      <c r="BR21" s="486"/>
      <c r="BS21" s="486"/>
      <c r="BT21" s="486"/>
      <c r="BU21" s="487"/>
      <c r="BV21" s="485"/>
      <c r="BW21" s="486"/>
      <c r="BX21" s="486"/>
      <c r="BY21" s="486"/>
      <c r="BZ21" s="486"/>
      <c r="CA21" s="486"/>
      <c r="CB21" s="486"/>
      <c r="CC21" s="487"/>
      <c r="CD21" s="24"/>
      <c r="CE21" s="349"/>
      <c r="CF21" s="349"/>
      <c r="CG21" s="349"/>
      <c r="CH21" s="349"/>
      <c r="CI21" s="349"/>
      <c r="CJ21" s="349"/>
      <c r="CK21" s="349"/>
      <c r="CL21" s="349"/>
      <c r="CM21" s="349"/>
      <c r="CN21" s="349"/>
      <c r="CO21" s="349"/>
      <c r="CP21" s="349"/>
      <c r="CQ21" s="349"/>
      <c r="CR21" s="349"/>
      <c r="CS21" s="350"/>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67" t="s">
        <v>380</v>
      </c>
      <c r="C22" s="388"/>
      <c r="D22" s="389"/>
      <c r="E22" s="367" t="s">
        <v>29</v>
      </c>
      <c r="F22" s="368"/>
      <c r="G22" s="368"/>
      <c r="H22" s="368"/>
      <c r="I22" s="368"/>
      <c r="J22" s="368"/>
      <c r="K22" s="369"/>
      <c r="L22" s="367" t="s">
        <v>335</v>
      </c>
      <c r="M22" s="368"/>
      <c r="N22" s="368"/>
      <c r="O22" s="368"/>
      <c r="P22" s="369"/>
      <c r="Q22" s="373" t="s">
        <v>381</v>
      </c>
      <c r="R22" s="374"/>
      <c r="S22" s="374"/>
      <c r="T22" s="374"/>
      <c r="U22" s="374"/>
      <c r="V22" s="375"/>
      <c r="W22" s="387" t="s">
        <v>382</v>
      </c>
      <c r="X22" s="388"/>
      <c r="Y22" s="389"/>
      <c r="Z22" s="367" t="s">
        <v>29</v>
      </c>
      <c r="AA22" s="368"/>
      <c r="AB22" s="368"/>
      <c r="AC22" s="368"/>
      <c r="AD22" s="368"/>
      <c r="AE22" s="368"/>
      <c r="AF22" s="368"/>
      <c r="AG22" s="369"/>
      <c r="AH22" s="379" t="s">
        <v>302</v>
      </c>
      <c r="AI22" s="368"/>
      <c r="AJ22" s="368"/>
      <c r="AK22" s="368"/>
      <c r="AL22" s="369"/>
      <c r="AM22" s="379" t="s">
        <v>384</v>
      </c>
      <c r="AN22" s="380"/>
      <c r="AO22" s="380"/>
      <c r="AP22" s="380"/>
      <c r="AQ22" s="380"/>
      <c r="AR22" s="381"/>
      <c r="AS22" s="373" t="s">
        <v>381</v>
      </c>
      <c r="AT22" s="374"/>
      <c r="AU22" s="374"/>
      <c r="AV22" s="374"/>
      <c r="AW22" s="374"/>
      <c r="AX22" s="385"/>
      <c r="AY22" s="461"/>
      <c r="AZ22" s="462"/>
      <c r="BA22" s="462"/>
      <c r="BB22" s="462"/>
      <c r="BC22" s="462"/>
      <c r="BD22" s="462"/>
      <c r="BE22" s="462"/>
      <c r="BF22" s="462"/>
      <c r="BG22" s="462"/>
      <c r="BH22" s="462"/>
      <c r="BI22" s="462"/>
      <c r="BJ22" s="462"/>
      <c r="BK22" s="462"/>
      <c r="BL22" s="462"/>
      <c r="BM22" s="463"/>
      <c r="BN22" s="464"/>
      <c r="BO22" s="465"/>
      <c r="BP22" s="465"/>
      <c r="BQ22" s="465"/>
      <c r="BR22" s="465"/>
      <c r="BS22" s="465"/>
      <c r="BT22" s="465"/>
      <c r="BU22" s="466"/>
      <c r="BV22" s="464"/>
      <c r="BW22" s="465"/>
      <c r="BX22" s="465"/>
      <c r="BY22" s="465"/>
      <c r="BZ22" s="465"/>
      <c r="CA22" s="465"/>
      <c r="CB22" s="465"/>
      <c r="CC22" s="466"/>
      <c r="CD22" s="24"/>
      <c r="CE22" s="349"/>
      <c r="CF22" s="349"/>
      <c r="CG22" s="349"/>
      <c r="CH22" s="349"/>
      <c r="CI22" s="349"/>
      <c r="CJ22" s="349"/>
      <c r="CK22" s="349"/>
      <c r="CL22" s="349"/>
      <c r="CM22" s="349"/>
      <c r="CN22" s="349"/>
      <c r="CO22" s="349"/>
      <c r="CP22" s="349"/>
      <c r="CQ22" s="349"/>
      <c r="CR22" s="349"/>
      <c r="CS22" s="350"/>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8"/>
      <c r="C23" s="391"/>
      <c r="D23" s="392"/>
      <c r="E23" s="370"/>
      <c r="F23" s="371"/>
      <c r="G23" s="371"/>
      <c r="H23" s="371"/>
      <c r="I23" s="371"/>
      <c r="J23" s="371"/>
      <c r="K23" s="372"/>
      <c r="L23" s="370"/>
      <c r="M23" s="371"/>
      <c r="N23" s="371"/>
      <c r="O23" s="371"/>
      <c r="P23" s="372"/>
      <c r="Q23" s="376"/>
      <c r="R23" s="377"/>
      <c r="S23" s="377"/>
      <c r="T23" s="377"/>
      <c r="U23" s="377"/>
      <c r="V23" s="378"/>
      <c r="W23" s="390"/>
      <c r="X23" s="391"/>
      <c r="Y23" s="392"/>
      <c r="Z23" s="370"/>
      <c r="AA23" s="371"/>
      <c r="AB23" s="371"/>
      <c r="AC23" s="371"/>
      <c r="AD23" s="371"/>
      <c r="AE23" s="371"/>
      <c r="AF23" s="371"/>
      <c r="AG23" s="372"/>
      <c r="AH23" s="370"/>
      <c r="AI23" s="371"/>
      <c r="AJ23" s="371"/>
      <c r="AK23" s="371"/>
      <c r="AL23" s="372"/>
      <c r="AM23" s="382"/>
      <c r="AN23" s="383"/>
      <c r="AO23" s="383"/>
      <c r="AP23" s="383"/>
      <c r="AQ23" s="383"/>
      <c r="AR23" s="384"/>
      <c r="AS23" s="376"/>
      <c r="AT23" s="377"/>
      <c r="AU23" s="377"/>
      <c r="AV23" s="377"/>
      <c r="AW23" s="377"/>
      <c r="AX23" s="386"/>
      <c r="AY23" s="488" t="s">
        <v>387</v>
      </c>
      <c r="AZ23" s="489"/>
      <c r="BA23" s="489"/>
      <c r="BB23" s="489"/>
      <c r="BC23" s="489"/>
      <c r="BD23" s="489"/>
      <c r="BE23" s="489"/>
      <c r="BF23" s="489"/>
      <c r="BG23" s="489"/>
      <c r="BH23" s="489"/>
      <c r="BI23" s="489"/>
      <c r="BJ23" s="489"/>
      <c r="BK23" s="489"/>
      <c r="BL23" s="489"/>
      <c r="BM23" s="490"/>
      <c r="BN23" s="485">
        <v>177714773</v>
      </c>
      <c r="BO23" s="486"/>
      <c r="BP23" s="486"/>
      <c r="BQ23" s="486"/>
      <c r="BR23" s="486"/>
      <c r="BS23" s="486"/>
      <c r="BT23" s="486"/>
      <c r="BU23" s="487"/>
      <c r="BV23" s="485">
        <v>181432876</v>
      </c>
      <c r="BW23" s="486"/>
      <c r="BX23" s="486"/>
      <c r="BY23" s="486"/>
      <c r="BZ23" s="486"/>
      <c r="CA23" s="486"/>
      <c r="CB23" s="486"/>
      <c r="CC23" s="487"/>
      <c r="CD23" s="24"/>
      <c r="CE23" s="349"/>
      <c r="CF23" s="349"/>
      <c r="CG23" s="349"/>
      <c r="CH23" s="349"/>
      <c r="CI23" s="349"/>
      <c r="CJ23" s="349"/>
      <c r="CK23" s="349"/>
      <c r="CL23" s="349"/>
      <c r="CM23" s="349"/>
      <c r="CN23" s="349"/>
      <c r="CO23" s="349"/>
      <c r="CP23" s="349"/>
      <c r="CQ23" s="349"/>
      <c r="CR23" s="349"/>
      <c r="CS23" s="350"/>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8"/>
      <c r="C24" s="391"/>
      <c r="D24" s="392"/>
      <c r="E24" s="475" t="s">
        <v>63</v>
      </c>
      <c r="F24" s="476"/>
      <c r="G24" s="476"/>
      <c r="H24" s="476"/>
      <c r="I24" s="476"/>
      <c r="J24" s="476"/>
      <c r="K24" s="477"/>
      <c r="L24" s="478">
        <v>1</v>
      </c>
      <c r="M24" s="479"/>
      <c r="N24" s="479"/>
      <c r="O24" s="479"/>
      <c r="P24" s="480"/>
      <c r="Q24" s="478">
        <v>10530</v>
      </c>
      <c r="R24" s="479"/>
      <c r="S24" s="479"/>
      <c r="T24" s="479"/>
      <c r="U24" s="479"/>
      <c r="V24" s="480"/>
      <c r="W24" s="390"/>
      <c r="X24" s="391"/>
      <c r="Y24" s="392"/>
      <c r="Z24" s="475" t="s">
        <v>396</v>
      </c>
      <c r="AA24" s="476"/>
      <c r="AB24" s="476"/>
      <c r="AC24" s="476"/>
      <c r="AD24" s="476"/>
      <c r="AE24" s="476"/>
      <c r="AF24" s="476"/>
      <c r="AG24" s="477"/>
      <c r="AH24" s="478">
        <v>2089</v>
      </c>
      <c r="AI24" s="479"/>
      <c r="AJ24" s="479"/>
      <c r="AK24" s="479"/>
      <c r="AL24" s="480"/>
      <c r="AM24" s="478">
        <v>6404874</v>
      </c>
      <c r="AN24" s="479"/>
      <c r="AO24" s="479"/>
      <c r="AP24" s="479"/>
      <c r="AQ24" s="479"/>
      <c r="AR24" s="480"/>
      <c r="AS24" s="478">
        <v>3066</v>
      </c>
      <c r="AT24" s="479"/>
      <c r="AU24" s="479"/>
      <c r="AV24" s="479"/>
      <c r="AW24" s="479"/>
      <c r="AX24" s="481"/>
      <c r="AY24" s="461" t="s">
        <v>298</v>
      </c>
      <c r="AZ24" s="462"/>
      <c r="BA24" s="462"/>
      <c r="BB24" s="462"/>
      <c r="BC24" s="462"/>
      <c r="BD24" s="462"/>
      <c r="BE24" s="462"/>
      <c r="BF24" s="462"/>
      <c r="BG24" s="462"/>
      <c r="BH24" s="462"/>
      <c r="BI24" s="462"/>
      <c r="BJ24" s="462"/>
      <c r="BK24" s="462"/>
      <c r="BL24" s="462"/>
      <c r="BM24" s="463"/>
      <c r="BN24" s="485">
        <v>29318689</v>
      </c>
      <c r="BO24" s="486"/>
      <c r="BP24" s="486"/>
      <c r="BQ24" s="486"/>
      <c r="BR24" s="486"/>
      <c r="BS24" s="486"/>
      <c r="BT24" s="486"/>
      <c r="BU24" s="487"/>
      <c r="BV24" s="485">
        <v>29174216</v>
      </c>
      <c r="BW24" s="486"/>
      <c r="BX24" s="486"/>
      <c r="BY24" s="486"/>
      <c r="BZ24" s="486"/>
      <c r="CA24" s="486"/>
      <c r="CB24" s="486"/>
      <c r="CC24" s="487"/>
      <c r="CD24" s="24"/>
      <c r="CE24" s="349"/>
      <c r="CF24" s="349"/>
      <c r="CG24" s="349"/>
      <c r="CH24" s="349"/>
      <c r="CI24" s="349"/>
      <c r="CJ24" s="349"/>
      <c r="CK24" s="349"/>
      <c r="CL24" s="349"/>
      <c r="CM24" s="349"/>
      <c r="CN24" s="349"/>
      <c r="CO24" s="349"/>
      <c r="CP24" s="349"/>
      <c r="CQ24" s="349"/>
      <c r="CR24" s="349"/>
      <c r="CS24" s="350"/>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8"/>
      <c r="C25" s="391"/>
      <c r="D25" s="392"/>
      <c r="E25" s="475" t="s">
        <v>397</v>
      </c>
      <c r="F25" s="476"/>
      <c r="G25" s="476"/>
      <c r="H25" s="476"/>
      <c r="I25" s="476"/>
      <c r="J25" s="476"/>
      <c r="K25" s="477"/>
      <c r="L25" s="478">
        <v>2</v>
      </c>
      <c r="M25" s="479"/>
      <c r="N25" s="479"/>
      <c r="O25" s="479"/>
      <c r="P25" s="480"/>
      <c r="Q25" s="478">
        <v>8400</v>
      </c>
      <c r="R25" s="479"/>
      <c r="S25" s="479"/>
      <c r="T25" s="479"/>
      <c r="U25" s="479"/>
      <c r="V25" s="480"/>
      <c r="W25" s="390"/>
      <c r="X25" s="391"/>
      <c r="Y25" s="392"/>
      <c r="Z25" s="475" t="s">
        <v>102</v>
      </c>
      <c r="AA25" s="476"/>
      <c r="AB25" s="476"/>
      <c r="AC25" s="476"/>
      <c r="AD25" s="476"/>
      <c r="AE25" s="476"/>
      <c r="AF25" s="476"/>
      <c r="AG25" s="477"/>
      <c r="AH25" s="478">
        <v>332</v>
      </c>
      <c r="AI25" s="479"/>
      <c r="AJ25" s="479"/>
      <c r="AK25" s="479"/>
      <c r="AL25" s="480"/>
      <c r="AM25" s="478">
        <v>925948</v>
      </c>
      <c r="AN25" s="479"/>
      <c r="AO25" s="479"/>
      <c r="AP25" s="479"/>
      <c r="AQ25" s="479"/>
      <c r="AR25" s="480"/>
      <c r="AS25" s="478">
        <v>2789</v>
      </c>
      <c r="AT25" s="479"/>
      <c r="AU25" s="479"/>
      <c r="AV25" s="479"/>
      <c r="AW25" s="479"/>
      <c r="AX25" s="481"/>
      <c r="AY25" s="488" t="s">
        <v>78</v>
      </c>
      <c r="AZ25" s="489"/>
      <c r="BA25" s="489"/>
      <c r="BB25" s="489"/>
      <c r="BC25" s="489"/>
      <c r="BD25" s="489"/>
      <c r="BE25" s="489"/>
      <c r="BF25" s="489"/>
      <c r="BG25" s="489"/>
      <c r="BH25" s="489"/>
      <c r="BI25" s="489"/>
      <c r="BJ25" s="489"/>
      <c r="BK25" s="489"/>
      <c r="BL25" s="489"/>
      <c r="BM25" s="490"/>
      <c r="BN25" s="472">
        <v>39847222</v>
      </c>
      <c r="BO25" s="473"/>
      <c r="BP25" s="473"/>
      <c r="BQ25" s="473"/>
      <c r="BR25" s="473"/>
      <c r="BS25" s="473"/>
      <c r="BT25" s="473"/>
      <c r="BU25" s="474"/>
      <c r="BV25" s="472">
        <v>37502182</v>
      </c>
      <c r="BW25" s="473"/>
      <c r="BX25" s="473"/>
      <c r="BY25" s="473"/>
      <c r="BZ25" s="473"/>
      <c r="CA25" s="473"/>
      <c r="CB25" s="473"/>
      <c r="CC25" s="474"/>
      <c r="CD25" s="24"/>
      <c r="CE25" s="349"/>
      <c r="CF25" s="349"/>
      <c r="CG25" s="349"/>
      <c r="CH25" s="349"/>
      <c r="CI25" s="349"/>
      <c r="CJ25" s="349"/>
      <c r="CK25" s="349"/>
      <c r="CL25" s="349"/>
      <c r="CM25" s="349"/>
      <c r="CN25" s="349"/>
      <c r="CO25" s="349"/>
      <c r="CP25" s="349"/>
      <c r="CQ25" s="349"/>
      <c r="CR25" s="349"/>
      <c r="CS25" s="350"/>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8"/>
      <c r="C26" s="391"/>
      <c r="D26" s="392"/>
      <c r="E26" s="475" t="s">
        <v>399</v>
      </c>
      <c r="F26" s="476"/>
      <c r="G26" s="476"/>
      <c r="H26" s="476"/>
      <c r="I26" s="476"/>
      <c r="J26" s="476"/>
      <c r="K26" s="477"/>
      <c r="L26" s="478">
        <v>1</v>
      </c>
      <c r="M26" s="479"/>
      <c r="N26" s="479"/>
      <c r="O26" s="479"/>
      <c r="P26" s="480"/>
      <c r="Q26" s="478">
        <v>7130</v>
      </c>
      <c r="R26" s="479"/>
      <c r="S26" s="479"/>
      <c r="T26" s="479"/>
      <c r="U26" s="479"/>
      <c r="V26" s="480"/>
      <c r="W26" s="390"/>
      <c r="X26" s="391"/>
      <c r="Y26" s="392"/>
      <c r="Z26" s="475" t="s">
        <v>211</v>
      </c>
      <c r="AA26" s="494"/>
      <c r="AB26" s="494"/>
      <c r="AC26" s="494"/>
      <c r="AD26" s="494"/>
      <c r="AE26" s="494"/>
      <c r="AF26" s="494"/>
      <c r="AG26" s="495"/>
      <c r="AH26" s="478">
        <v>53</v>
      </c>
      <c r="AI26" s="479"/>
      <c r="AJ26" s="479"/>
      <c r="AK26" s="479"/>
      <c r="AL26" s="480"/>
      <c r="AM26" s="478">
        <v>197637</v>
      </c>
      <c r="AN26" s="479"/>
      <c r="AO26" s="479"/>
      <c r="AP26" s="479"/>
      <c r="AQ26" s="479"/>
      <c r="AR26" s="480"/>
      <c r="AS26" s="478">
        <v>3729</v>
      </c>
      <c r="AT26" s="479"/>
      <c r="AU26" s="479"/>
      <c r="AV26" s="479"/>
      <c r="AW26" s="479"/>
      <c r="AX26" s="481"/>
      <c r="AY26" s="496" t="s">
        <v>15</v>
      </c>
      <c r="AZ26" s="497"/>
      <c r="BA26" s="497"/>
      <c r="BB26" s="497"/>
      <c r="BC26" s="497"/>
      <c r="BD26" s="497"/>
      <c r="BE26" s="497"/>
      <c r="BF26" s="497"/>
      <c r="BG26" s="497"/>
      <c r="BH26" s="497"/>
      <c r="BI26" s="497"/>
      <c r="BJ26" s="497"/>
      <c r="BK26" s="497"/>
      <c r="BL26" s="497"/>
      <c r="BM26" s="498"/>
      <c r="BN26" s="485" t="s">
        <v>293</v>
      </c>
      <c r="BO26" s="486"/>
      <c r="BP26" s="486"/>
      <c r="BQ26" s="486"/>
      <c r="BR26" s="486"/>
      <c r="BS26" s="486"/>
      <c r="BT26" s="486"/>
      <c r="BU26" s="487"/>
      <c r="BV26" s="485" t="s">
        <v>293</v>
      </c>
      <c r="BW26" s="486"/>
      <c r="BX26" s="486"/>
      <c r="BY26" s="486"/>
      <c r="BZ26" s="486"/>
      <c r="CA26" s="486"/>
      <c r="CB26" s="486"/>
      <c r="CC26" s="487"/>
      <c r="CD26" s="24"/>
      <c r="CE26" s="349"/>
      <c r="CF26" s="349"/>
      <c r="CG26" s="349"/>
      <c r="CH26" s="349"/>
      <c r="CI26" s="349"/>
      <c r="CJ26" s="349"/>
      <c r="CK26" s="349"/>
      <c r="CL26" s="349"/>
      <c r="CM26" s="349"/>
      <c r="CN26" s="349"/>
      <c r="CO26" s="349"/>
      <c r="CP26" s="349"/>
      <c r="CQ26" s="349"/>
      <c r="CR26" s="349"/>
      <c r="CS26" s="350"/>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8"/>
      <c r="C27" s="391"/>
      <c r="D27" s="392"/>
      <c r="E27" s="475" t="s">
        <v>303</v>
      </c>
      <c r="F27" s="476"/>
      <c r="G27" s="476"/>
      <c r="H27" s="476"/>
      <c r="I27" s="476"/>
      <c r="J27" s="476"/>
      <c r="K27" s="477"/>
      <c r="L27" s="478">
        <v>1</v>
      </c>
      <c r="M27" s="479"/>
      <c r="N27" s="479"/>
      <c r="O27" s="479"/>
      <c r="P27" s="480"/>
      <c r="Q27" s="478">
        <v>6960</v>
      </c>
      <c r="R27" s="479"/>
      <c r="S27" s="479"/>
      <c r="T27" s="479"/>
      <c r="U27" s="479"/>
      <c r="V27" s="480"/>
      <c r="W27" s="390"/>
      <c r="X27" s="391"/>
      <c r="Y27" s="392"/>
      <c r="Z27" s="475" t="s">
        <v>110</v>
      </c>
      <c r="AA27" s="476"/>
      <c r="AB27" s="476"/>
      <c r="AC27" s="476"/>
      <c r="AD27" s="476"/>
      <c r="AE27" s="476"/>
      <c r="AF27" s="476"/>
      <c r="AG27" s="477"/>
      <c r="AH27" s="478">
        <v>26</v>
      </c>
      <c r="AI27" s="479"/>
      <c r="AJ27" s="479"/>
      <c r="AK27" s="479"/>
      <c r="AL27" s="480"/>
      <c r="AM27" s="478">
        <v>92452</v>
      </c>
      <c r="AN27" s="479"/>
      <c r="AO27" s="479"/>
      <c r="AP27" s="479"/>
      <c r="AQ27" s="479"/>
      <c r="AR27" s="480"/>
      <c r="AS27" s="478">
        <v>3556</v>
      </c>
      <c r="AT27" s="479"/>
      <c r="AU27" s="479"/>
      <c r="AV27" s="479"/>
      <c r="AW27" s="479"/>
      <c r="AX27" s="481"/>
      <c r="AY27" s="491" t="s">
        <v>404</v>
      </c>
      <c r="AZ27" s="492"/>
      <c r="BA27" s="492"/>
      <c r="BB27" s="492"/>
      <c r="BC27" s="492"/>
      <c r="BD27" s="492"/>
      <c r="BE27" s="492"/>
      <c r="BF27" s="492"/>
      <c r="BG27" s="492"/>
      <c r="BH27" s="492"/>
      <c r="BI27" s="492"/>
      <c r="BJ27" s="492"/>
      <c r="BK27" s="492"/>
      <c r="BL27" s="492"/>
      <c r="BM27" s="493"/>
      <c r="BN27" s="464">
        <v>3500000</v>
      </c>
      <c r="BO27" s="465"/>
      <c r="BP27" s="465"/>
      <c r="BQ27" s="465"/>
      <c r="BR27" s="465"/>
      <c r="BS27" s="465"/>
      <c r="BT27" s="465"/>
      <c r="BU27" s="466"/>
      <c r="BV27" s="464">
        <v>3500000</v>
      </c>
      <c r="BW27" s="465"/>
      <c r="BX27" s="465"/>
      <c r="BY27" s="465"/>
      <c r="BZ27" s="465"/>
      <c r="CA27" s="465"/>
      <c r="CB27" s="465"/>
      <c r="CC27" s="466"/>
      <c r="CD27" s="19"/>
      <c r="CE27" s="349"/>
      <c r="CF27" s="349"/>
      <c r="CG27" s="349"/>
      <c r="CH27" s="349"/>
      <c r="CI27" s="349"/>
      <c r="CJ27" s="349"/>
      <c r="CK27" s="349"/>
      <c r="CL27" s="349"/>
      <c r="CM27" s="349"/>
      <c r="CN27" s="349"/>
      <c r="CO27" s="349"/>
      <c r="CP27" s="349"/>
      <c r="CQ27" s="349"/>
      <c r="CR27" s="349"/>
      <c r="CS27" s="350"/>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8"/>
      <c r="C28" s="391"/>
      <c r="D28" s="392"/>
      <c r="E28" s="475" t="s">
        <v>406</v>
      </c>
      <c r="F28" s="476"/>
      <c r="G28" s="476"/>
      <c r="H28" s="476"/>
      <c r="I28" s="476"/>
      <c r="J28" s="476"/>
      <c r="K28" s="477"/>
      <c r="L28" s="478">
        <v>1</v>
      </c>
      <c r="M28" s="479"/>
      <c r="N28" s="479"/>
      <c r="O28" s="479"/>
      <c r="P28" s="480"/>
      <c r="Q28" s="478">
        <v>6250</v>
      </c>
      <c r="R28" s="479"/>
      <c r="S28" s="479"/>
      <c r="T28" s="479"/>
      <c r="U28" s="479"/>
      <c r="V28" s="480"/>
      <c r="W28" s="390"/>
      <c r="X28" s="391"/>
      <c r="Y28" s="392"/>
      <c r="Z28" s="475" t="s">
        <v>10</v>
      </c>
      <c r="AA28" s="476"/>
      <c r="AB28" s="476"/>
      <c r="AC28" s="476"/>
      <c r="AD28" s="476"/>
      <c r="AE28" s="476"/>
      <c r="AF28" s="476"/>
      <c r="AG28" s="477"/>
      <c r="AH28" s="478" t="s">
        <v>293</v>
      </c>
      <c r="AI28" s="479"/>
      <c r="AJ28" s="479"/>
      <c r="AK28" s="479"/>
      <c r="AL28" s="480"/>
      <c r="AM28" s="478" t="s">
        <v>293</v>
      </c>
      <c r="AN28" s="479"/>
      <c r="AO28" s="479"/>
      <c r="AP28" s="479"/>
      <c r="AQ28" s="479"/>
      <c r="AR28" s="480"/>
      <c r="AS28" s="478" t="s">
        <v>293</v>
      </c>
      <c r="AT28" s="479"/>
      <c r="AU28" s="479"/>
      <c r="AV28" s="479"/>
      <c r="AW28" s="479"/>
      <c r="AX28" s="481"/>
      <c r="AY28" s="354" t="s">
        <v>412</v>
      </c>
      <c r="AZ28" s="355"/>
      <c r="BA28" s="355"/>
      <c r="BB28" s="356"/>
      <c r="BC28" s="488" t="s">
        <v>192</v>
      </c>
      <c r="BD28" s="489"/>
      <c r="BE28" s="489"/>
      <c r="BF28" s="489"/>
      <c r="BG28" s="489"/>
      <c r="BH28" s="489"/>
      <c r="BI28" s="489"/>
      <c r="BJ28" s="489"/>
      <c r="BK28" s="489"/>
      <c r="BL28" s="489"/>
      <c r="BM28" s="490"/>
      <c r="BN28" s="472">
        <v>10078851</v>
      </c>
      <c r="BO28" s="473"/>
      <c r="BP28" s="473"/>
      <c r="BQ28" s="473"/>
      <c r="BR28" s="473"/>
      <c r="BS28" s="473"/>
      <c r="BT28" s="473"/>
      <c r="BU28" s="474"/>
      <c r="BV28" s="472">
        <v>11049425</v>
      </c>
      <c r="BW28" s="473"/>
      <c r="BX28" s="473"/>
      <c r="BY28" s="473"/>
      <c r="BZ28" s="473"/>
      <c r="CA28" s="473"/>
      <c r="CB28" s="473"/>
      <c r="CC28" s="474"/>
      <c r="CD28" s="24"/>
      <c r="CE28" s="349"/>
      <c r="CF28" s="349"/>
      <c r="CG28" s="349"/>
      <c r="CH28" s="349"/>
      <c r="CI28" s="349"/>
      <c r="CJ28" s="349"/>
      <c r="CK28" s="349"/>
      <c r="CL28" s="349"/>
      <c r="CM28" s="349"/>
      <c r="CN28" s="349"/>
      <c r="CO28" s="349"/>
      <c r="CP28" s="349"/>
      <c r="CQ28" s="349"/>
      <c r="CR28" s="349"/>
      <c r="CS28" s="350"/>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8"/>
      <c r="C29" s="391"/>
      <c r="D29" s="392"/>
      <c r="E29" s="475" t="s">
        <v>163</v>
      </c>
      <c r="F29" s="476"/>
      <c r="G29" s="476"/>
      <c r="H29" s="476"/>
      <c r="I29" s="476"/>
      <c r="J29" s="476"/>
      <c r="K29" s="477"/>
      <c r="L29" s="478">
        <v>38</v>
      </c>
      <c r="M29" s="479"/>
      <c r="N29" s="479"/>
      <c r="O29" s="479"/>
      <c r="P29" s="480"/>
      <c r="Q29" s="478">
        <v>5830</v>
      </c>
      <c r="R29" s="479"/>
      <c r="S29" s="479"/>
      <c r="T29" s="479"/>
      <c r="U29" s="479"/>
      <c r="V29" s="480"/>
      <c r="W29" s="393"/>
      <c r="X29" s="394"/>
      <c r="Y29" s="395"/>
      <c r="Z29" s="475" t="s">
        <v>415</v>
      </c>
      <c r="AA29" s="476"/>
      <c r="AB29" s="476"/>
      <c r="AC29" s="476"/>
      <c r="AD29" s="476"/>
      <c r="AE29" s="476"/>
      <c r="AF29" s="476"/>
      <c r="AG29" s="477"/>
      <c r="AH29" s="478">
        <v>2115</v>
      </c>
      <c r="AI29" s="479"/>
      <c r="AJ29" s="479"/>
      <c r="AK29" s="479"/>
      <c r="AL29" s="480"/>
      <c r="AM29" s="478">
        <v>6497326</v>
      </c>
      <c r="AN29" s="479"/>
      <c r="AO29" s="479"/>
      <c r="AP29" s="479"/>
      <c r="AQ29" s="479"/>
      <c r="AR29" s="480"/>
      <c r="AS29" s="478">
        <v>3072</v>
      </c>
      <c r="AT29" s="479"/>
      <c r="AU29" s="479"/>
      <c r="AV29" s="479"/>
      <c r="AW29" s="479"/>
      <c r="AX29" s="481"/>
      <c r="AY29" s="357"/>
      <c r="AZ29" s="358"/>
      <c r="BA29" s="358"/>
      <c r="BB29" s="359"/>
      <c r="BC29" s="482" t="s">
        <v>123</v>
      </c>
      <c r="BD29" s="483"/>
      <c r="BE29" s="483"/>
      <c r="BF29" s="483"/>
      <c r="BG29" s="483"/>
      <c r="BH29" s="483"/>
      <c r="BI29" s="483"/>
      <c r="BJ29" s="483"/>
      <c r="BK29" s="483"/>
      <c r="BL29" s="483"/>
      <c r="BM29" s="484"/>
      <c r="BN29" s="485">
        <v>7225912</v>
      </c>
      <c r="BO29" s="486"/>
      <c r="BP29" s="486"/>
      <c r="BQ29" s="486"/>
      <c r="BR29" s="486"/>
      <c r="BS29" s="486"/>
      <c r="BT29" s="486"/>
      <c r="BU29" s="487"/>
      <c r="BV29" s="485">
        <v>7704682</v>
      </c>
      <c r="BW29" s="486"/>
      <c r="BX29" s="486"/>
      <c r="BY29" s="486"/>
      <c r="BZ29" s="486"/>
      <c r="CA29" s="486"/>
      <c r="CB29" s="486"/>
      <c r="CC29" s="487"/>
      <c r="CD29" s="19"/>
      <c r="CE29" s="349"/>
      <c r="CF29" s="349"/>
      <c r="CG29" s="349"/>
      <c r="CH29" s="349"/>
      <c r="CI29" s="349"/>
      <c r="CJ29" s="349"/>
      <c r="CK29" s="349"/>
      <c r="CL29" s="349"/>
      <c r="CM29" s="349"/>
      <c r="CN29" s="349"/>
      <c r="CO29" s="349"/>
      <c r="CP29" s="349"/>
      <c r="CQ29" s="349"/>
      <c r="CR29" s="349"/>
      <c r="CS29" s="350"/>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9"/>
      <c r="C30" s="470"/>
      <c r="D30" s="471"/>
      <c r="E30" s="449"/>
      <c r="F30" s="450"/>
      <c r="G30" s="450"/>
      <c r="H30" s="450"/>
      <c r="I30" s="450"/>
      <c r="J30" s="450"/>
      <c r="K30" s="451"/>
      <c r="L30" s="452"/>
      <c r="M30" s="453"/>
      <c r="N30" s="453"/>
      <c r="O30" s="453"/>
      <c r="P30" s="454"/>
      <c r="Q30" s="452"/>
      <c r="R30" s="453"/>
      <c r="S30" s="453"/>
      <c r="T30" s="453"/>
      <c r="U30" s="453"/>
      <c r="V30" s="454"/>
      <c r="W30" s="455" t="s">
        <v>416</v>
      </c>
      <c r="X30" s="456"/>
      <c r="Y30" s="456"/>
      <c r="Z30" s="456"/>
      <c r="AA30" s="456"/>
      <c r="AB30" s="456"/>
      <c r="AC30" s="456"/>
      <c r="AD30" s="456"/>
      <c r="AE30" s="456"/>
      <c r="AF30" s="456"/>
      <c r="AG30" s="457"/>
      <c r="AH30" s="458">
        <v>98.8</v>
      </c>
      <c r="AI30" s="459"/>
      <c r="AJ30" s="459"/>
      <c r="AK30" s="459"/>
      <c r="AL30" s="459"/>
      <c r="AM30" s="459"/>
      <c r="AN30" s="459"/>
      <c r="AO30" s="459"/>
      <c r="AP30" s="459"/>
      <c r="AQ30" s="459"/>
      <c r="AR30" s="459"/>
      <c r="AS30" s="459"/>
      <c r="AT30" s="459"/>
      <c r="AU30" s="459"/>
      <c r="AV30" s="459"/>
      <c r="AW30" s="459"/>
      <c r="AX30" s="460"/>
      <c r="AY30" s="360"/>
      <c r="AZ30" s="361"/>
      <c r="BA30" s="361"/>
      <c r="BB30" s="362"/>
      <c r="BC30" s="461" t="s">
        <v>122</v>
      </c>
      <c r="BD30" s="462"/>
      <c r="BE30" s="462"/>
      <c r="BF30" s="462"/>
      <c r="BG30" s="462"/>
      <c r="BH30" s="462"/>
      <c r="BI30" s="462"/>
      <c r="BJ30" s="462"/>
      <c r="BK30" s="462"/>
      <c r="BL30" s="462"/>
      <c r="BM30" s="463"/>
      <c r="BN30" s="464">
        <v>12498178</v>
      </c>
      <c r="BO30" s="465"/>
      <c r="BP30" s="465"/>
      <c r="BQ30" s="465"/>
      <c r="BR30" s="465"/>
      <c r="BS30" s="465"/>
      <c r="BT30" s="465"/>
      <c r="BU30" s="466"/>
      <c r="BV30" s="464">
        <v>13040550</v>
      </c>
      <c r="BW30" s="465"/>
      <c r="BX30" s="465"/>
      <c r="BY30" s="465"/>
      <c r="BZ30" s="465"/>
      <c r="CA30" s="465"/>
      <c r="CB30" s="465"/>
      <c r="CC30" s="46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304</v>
      </c>
      <c r="D32" s="9"/>
      <c r="E32" s="9"/>
      <c r="F32" s="8"/>
      <c r="G32" s="8"/>
      <c r="H32" s="8"/>
      <c r="I32" s="8"/>
      <c r="J32" s="8"/>
      <c r="K32" s="8"/>
      <c r="L32" s="8"/>
      <c r="M32" s="8"/>
      <c r="N32" s="8"/>
      <c r="O32" s="8"/>
      <c r="P32" s="8"/>
      <c r="Q32" s="8"/>
      <c r="R32" s="8"/>
      <c r="S32" s="8"/>
      <c r="T32" s="8"/>
      <c r="U32" s="8" t="s">
        <v>178</v>
      </c>
      <c r="V32" s="8"/>
      <c r="W32" s="8"/>
      <c r="X32" s="8"/>
      <c r="Y32" s="8"/>
      <c r="Z32" s="8"/>
      <c r="AA32" s="8"/>
      <c r="AB32" s="8"/>
      <c r="AC32" s="8"/>
      <c r="AD32" s="8"/>
      <c r="AE32" s="8"/>
      <c r="AF32" s="8"/>
      <c r="AG32" s="8"/>
      <c r="AH32" s="8"/>
      <c r="AI32" s="8"/>
      <c r="AJ32" s="8"/>
      <c r="AK32" s="8"/>
      <c r="AL32" s="8"/>
      <c r="AM32" s="22" t="s">
        <v>418</v>
      </c>
      <c r="AN32" s="8"/>
      <c r="AO32" s="8"/>
      <c r="AP32" s="8"/>
      <c r="AQ32" s="8"/>
      <c r="AR32" s="8"/>
      <c r="AS32" s="22"/>
      <c r="AT32" s="22"/>
      <c r="AU32" s="22"/>
      <c r="AV32" s="22"/>
      <c r="AW32" s="22"/>
      <c r="AX32" s="22"/>
      <c r="AY32" s="22"/>
      <c r="AZ32" s="22"/>
      <c r="BA32" s="22"/>
      <c r="BB32" s="8"/>
      <c r="BC32" s="22"/>
      <c r="BD32" s="8"/>
      <c r="BE32" s="22" t="s">
        <v>149</v>
      </c>
      <c r="BF32" s="8"/>
      <c r="BG32" s="8"/>
      <c r="BH32" s="8"/>
      <c r="BI32" s="8"/>
      <c r="BJ32" s="22"/>
      <c r="BK32" s="22"/>
      <c r="BL32" s="22"/>
      <c r="BM32" s="22"/>
      <c r="BN32" s="22"/>
      <c r="BO32" s="22"/>
      <c r="BP32" s="22"/>
      <c r="BQ32" s="22"/>
      <c r="BR32" s="8"/>
      <c r="BS32" s="8"/>
      <c r="BT32" s="8"/>
      <c r="BU32" s="8"/>
      <c r="BV32" s="8"/>
      <c r="BW32" s="8" t="s">
        <v>419</v>
      </c>
      <c r="BX32" s="8"/>
      <c r="BY32" s="8"/>
      <c r="BZ32" s="8"/>
      <c r="CA32" s="8"/>
      <c r="CB32" s="22"/>
      <c r="CC32" s="22"/>
      <c r="CD32" s="22"/>
      <c r="CE32" s="22"/>
      <c r="CF32" s="22"/>
      <c r="CG32" s="22"/>
      <c r="CH32" s="22"/>
      <c r="CI32" s="22"/>
      <c r="CJ32" s="22"/>
      <c r="CK32" s="22"/>
      <c r="CL32" s="22"/>
      <c r="CM32" s="22"/>
      <c r="CN32" s="22"/>
      <c r="CO32" s="22" t="s">
        <v>420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1" t="s">
        <v>209</v>
      </c>
      <c r="D33" s="431"/>
      <c r="E33" s="413" t="s">
        <v>422</v>
      </c>
      <c r="F33" s="413"/>
      <c r="G33" s="413"/>
      <c r="H33" s="413"/>
      <c r="I33" s="413"/>
      <c r="J33" s="413"/>
      <c r="K33" s="413"/>
      <c r="L33" s="413"/>
      <c r="M33" s="413"/>
      <c r="N33" s="413"/>
      <c r="O33" s="413"/>
      <c r="P33" s="413"/>
      <c r="Q33" s="413"/>
      <c r="R33" s="413"/>
      <c r="S33" s="413"/>
      <c r="T33" s="14"/>
      <c r="U33" s="431" t="s">
        <v>209</v>
      </c>
      <c r="V33" s="431"/>
      <c r="W33" s="413" t="s">
        <v>422</v>
      </c>
      <c r="X33" s="413"/>
      <c r="Y33" s="413"/>
      <c r="Z33" s="413"/>
      <c r="AA33" s="413"/>
      <c r="AB33" s="413"/>
      <c r="AC33" s="413"/>
      <c r="AD33" s="413"/>
      <c r="AE33" s="413"/>
      <c r="AF33" s="413"/>
      <c r="AG33" s="413"/>
      <c r="AH33" s="413"/>
      <c r="AI33" s="413"/>
      <c r="AJ33" s="413"/>
      <c r="AK33" s="413"/>
      <c r="AL33" s="14"/>
      <c r="AM33" s="431" t="s">
        <v>209</v>
      </c>
      <c r="AN33" s="431"/>
      <c r="AO33" s="413" t="s">
        <v>422</v>
      </c>
      <c r="AP33" s="413"/>
      <c r="AQ33" s="413"/>
      <c r="AR33" s="413"/>
      <c r="AS33" s="413"/>
      <c r="AT33" s="413"/>
      <c r="AU33" s="413"/>
      <c r="AV33" s="413"/>
      <c r="AW33" s="413"/>
      <c r="AX33" s="413"/>
      <c r="AY33" s="413"/>
      <c r="AZ33" s="413"/>
      <c r="BA33" s="413"/>
      <c r="BB33" s="413"/>
      <c r="BC33" s="413"/>
      <c r="BD33" s="10"/>
      <c r="BE33" s="413" t="s">
        <v>161</v>
      </c>
      <c r="BF33" s="413"/>
      <c r="BG33" s="413" t="s">
        <v>278</v>
      </c>
      <c r="BH33" s="413"/>
      <c r="BI33" s="413"/>
      <c r="BJ33" s="413"/>
      <c r="BK33" s="413"/>
      <c r="BL33" s="413"/>
      <c r="BM33" s="413"/>
      <c r="BN33" s="413"/>
      <c r="BO33" s="413"/>
      <c r="BP33" s="413"/>
      <c r="BQ33" s="413"/>
      <c r="BR33" s="413"/>
      <c r="BS33" s="413"/>
      <c r="BT33" s="413"/>
      <c r="BU33" s="413"/>
      <c r="BV33" s="10"/>
      <c r="BW33" s="431" t="s">
        <v>161</v>
      </c>
      <c r="BX33" s="431"/>
      <c r="BY33" s="413" t="s">
        <v>364</v>
      </c>
      <c r="BZ33" s="413"/>
      <c r="CA33" s="413"/>
      <c r="CB33" s="413"/>
      <c r="CC33" s="413"/>
      <c r="CD33" s="413"/>
      <c r="CE33" s="413"/>
      <c r="CF33" s="413"/>
      <c r="CG33" s="413"/>
      <c r="CH33" s="413"/>
      <c r="CI33" s="413"/>
      <c r="CJ33" s="413"/>
      <c r="CK33" s="413"/>
      <c r="CL33" s="413"/>
      <c r="CM33" s="413"/>
      <c r="CN33" s="14"/>
      <c r="CO33" s="431" t="s">
        <v>209</v>
      </c>
      <c r="CP33" s="431"/>
      <c r="CQ33" s="413" t="s">
        <v>403</v>
      </c>
      <c r="CR33" s="413"/>
      <c r="CS33" s="413"/>
      <c r="CT33" s="413"/>
      <c r="CU33" s="413"/>
      <c r="CV33" s="413"/>
      <c r="CW33" s="413"/>
      <c r="CX33" s="413"/>
      <c r="CY33" s="413"/>
      <c r="CZ33" s="413"/>
      <c r="DA33" s="413"/>
      <c r="DB33" s="413"/>
      <c r="DC33" s="413"/>
      <c r="DD33" s="413"/>
      <c r="DE33" s="413"/>
      <c r="DF33" s="14"/>
      <c r="DG33" s="448" t="s">
        <v>148</v>
      </c>
      <c r="DH33" s="448"/>
      <c r="DI33" s="21"/>
    </row>
    <row r="34" spans="1:113" ht="32.25" customHeight="1" x14ac:dyDescent="0.2">
      <c r="A34" s="2"/>
      <c r="B34" s="5"/>
      <c r="C34" s="397">
        <f>IF(E34="","",1)</f>
        <v>1</v>
      </c>
      <c r="D34" s="397"/>
      <c r="E34" s="396" t="str">
        <f>IF('各会計、関係団体の財政状況及び健全化判断比率'!B7="","",'各会計、関係団体の財政状況及び健全化判断比率'!B7)</f>
        <v>一般会計</v>
      </c>
      <c r="F34" s="396"/>
      <c r="G34" s="396"/>
      <c r="H34" s="396"/>
      <c r="I34" s="396"/>
      <c r="J34" s="396"/>
      <c r="K34" s="396"/>
      <c r="L34" s="396"/>
      <c r="M34" s="396"/>
      <c r="N34" s="396"/>
      <c r="O34" s="396"/>
      <c r="P34" s="396"/>
      <c r="Q34" s="396"/>
      <c r="R34" s="396"/>
      <c r="S34" s="396"/>
      <c r="T34" s="9"/>
      <c r="U34" s="397">
        <f>IF(W34="","",MAX(C34:D43)+1)</f>
        <v>7</v>
      </c>
      <c r="V34" s="397"/>
      <c r="W34" s="396" t="str">
        <f>IF('各会計、関係団体の財政状況及び健全化判断比率'!B28="","",'各会計、関係団体の財政状況及び健全化判断比率'!B28)</f>
        <v>国民健康保険特別会計</v>
      </c>
      <c r="X34" s="396"/>
      <c r="Y34" s="396"/>
      <c r="Z34" s="396"/>
      <c r="AA34" s="396"/>
      <c r="AB34" s="396"/>
      <c r="AC34" s="396"/>
      <c r="AD34" s="396"/>
      <c r="AE34" s="396"/>
      <c r="AF34" s="396"/>
      <c r="AG34" s="396"/>
      <c r="AH34" s="396"/>
      <c r="AI34" s="396"/>
      <c r="AJ34" s="396"/>
      <c r="AK34" s="396"/>
      <c r="AL34" s="9"/>
      <c r="AM34" s="397">
        <f>IF(AO34="","",MAX(C34:D43,U34:V43)+1)</f>
        <v>10</v>
      </c>
      <c r="AN34" s="397"/>
      <c r="AO34" s="396" t="str">
        <f>IF('各会計、関係団体の財政状況及び健全化判断比率'!B31="","",'各会計、関係団体の財政状況及び健全化判断比率'!B31)</f>
        <v>水道事業会計</v>
      </c>
      <c r="AP34" s="396"/>
      <c r="AQ34" s="396"/>
      <c r="AR34" s="396"/>
      <c r="AS34" s="396"/>
      <c r="AT34" s="396"/>
      <c r="AU34" s="396"/>
      <c r="AV34" s="396"/>
      <c r="AW34" s="396"/>
      <c r="AX34" s="396"/>
      <c r="AY34" s="396"/>
      <c r="AZ34" s="396"/>
      <c r="BA34" s="396"/>
      <c r="BB34" s="396"/>
      <c r="BC34" s="396"/>
      <c r="BD34" s="9"/>
      <c r="BE34" s="397">
        <f>IF(BG34="","",MAX(C34:D43,U34:V43,AM34:AN43)+1)</f>
        <v>15</v>
      </c>
      <c r="BF34" s="397"/>
      <c r="BG34" s="396" t="str">
        <f>IF('各会計、関係団体の財政状況及び健全化判断比率'!B36="","",'各会計、関係団体の財政状況及び健全化判断比率'!B36)</f>
        <v>卸売市場特別会計</v>
      </c>
      <c r="BH34" s="396"/>
      <c r="BI34" s="396"/>
      <c r="BJ34" s="396"/>
      <c r="BK34" s="396"/>
      <c r="BL34" s="396"/>
      <c r="BM34" s="396"/>
      <c r="BN34" s="396"/>
      <c r="BO34" s="396"/>
      <c r="BP34" s="396"/>
      <c r="BQ34" s="396"/>
      <c r="BR34" s="396"/>
      <c r="BS34" s="396"/>
      <c r="BT34" s="396"/>
      <c r="BU34" s="396"/>
      <c r="BV34" s="9"/>
      <c r="BW34" s="397">
        <f>IF(BY34="","",MAX(C34:D43,U34:V43,AM34:AN43,BE34:BF43)+1)</f>
        <v>18</v>
      </c>
      <c r="BX34" s="397"/>
      <c r="BY34" s="396" t="str">
        <f>IF('各会計、関係団体の財政状況及び健全化判断比率'!B68="","",'各会計、関係団体の財政状況及び健全化判断比率'!B68)</f>
        <v>宮崎県中部地区衛生組合（一般会計）</v>
      </c>
      <c r="BZ34" s="396"/>
      <c r="CA34" s="396"/>
      <c r="CB34" s="396"/>
      <c r="CC34" s="396"/>
      <c r="CD34" s="396"/>
      <c r="CE34" s="396"/>
      <c r="CF34" s="396"/>
      <c r="CG34" s="396"/>
      <c r="CH34" s="396"/>
      <c r="CI34" s="396"/>
      <c r="CJ34" s="396"/>
      <c r="CK34" s="396"/>
      <c r="CL34" s="396"/>
      <c r="CM34" s="396"/>
      <c r="CN34" s="9"/>
      <c r="CO34" s="397">
        <f>IF(CQ34="","",MAX(C34:D43,U34:V43,AM34:AN43,BE34:BF43,BW34:BX43)+1)</f>
        <v>24</v>
      </c>
      <c r="CP34" s="397"/>
      <c r="CQ34" s="396" t="str">
        <f>IF('各会計、関係団体の財政状況及び健全化判断比率'!BS7="","",'各会計、関係団体の財政状況及び健全化判断比率'!BS7)</f>
        <v>宮崎市体育協会</v>
      </c>
      <c r="CR34" s="396"/>
      <c r="CS34" s="396"/>
      <c r="CT34" s="396"/>
      <c r="CU34" s="396"/>
      <c r="CV34" s="396"/>
      <c r="CW34" s="396"/>
      <c r="CX34" s="396"/>
      <c r="CY34" s="396"/>
      <c r="CZ34" s="396"/>
      <c r="DA34" s="396"/>
      <c r="DB34" s="396"/>
      <c r="DC34" s="396"/>
      <c r="DD34" s="396"/>
      <c r="DE34" s="396"/>
      <c r="DF34" s="8"/>
      <c r="DG34" s="398" t="str">
        <f>IF('各会計、関係団体の財政状況及び健全化判断比率'!BR7="","",'各会計、関係団体の財政状況及び健全化判断比率'!BR7)</f>
        <v/>
      </c>
      <c r="DH34" s="398"/>
      <c r="DI34" s="21"/>
    </row>
    <row r="35" spans="1:113" ht="32.25" customHeight="1" x14ac:dyDescent="0.2">
      <c r="A35" s="2"/>
      <c r="B35" s="5"/>
      <c r="C35" s="397">
        <f t="shared" ref="C35:C43" si="0">IF(E35="","",C34+1)</f>
        <v>2</v>
      </c>
      <c r="D35" s="397"/>
      <c r="E35" s="396" t="str">
        <f>IF('各会計、関係団体の財政状況及び健全化判断比率'!B8="","",'各会計、関係団体の財政状況及び健全化判断比率'!B8)</f>
        <v>公営住宅建設資金特別会計</v>
      </c>
      <c r="F35" s="396"/>
      <c r="G35" s="396"/>
      <c r="H35" s="396"/>
      <c r="I35" s="396"/>
      <c r="J35" s="396"/>
      <c r="K35" s="396"/>
      <c r="L35" s="396"/>
      <c r="M35" s="396"/>
      <c r="N35" s="396"/>
      <c r="O35" s="396"/>
      <c r="P35" s="396"/>
      <c r="Q35" s="396"/>
      <c r="R35" s="396"/>
      <c r="S35" s="396"/>
      <c r="T35" s="9"/>
      <c r="U35" s="397">
        <f t="shared" ref="U35:U43" si="1">IF(W35="","",U34+1)</f>
        <v>8</v>
      </c>
      <c r="V35" s="397"/>
      <c r="W35" s="396" t="str">
        <f>IF('各会計、関係団体の財政状況及び健全化判断比率'!B29="","",'各会計、関係団体の財政状況及び健全化判断比率'!B29)</f>
        <v>後期高齢者医療特別会計</v>
      </c>
      <c r="X35" s="396"/>
      <c r="Y35" s="396"/>
      <c r="Z35" s="396"/>
      <c r="AA35" s="396"/>
      <c r="AB35" s="396"/>
      <c r="AC35" s="396"/>
      <c r="AD35" s="396"/>
      <c r="AE35" s="396"/>
      <c r="AF35" s="396"/>
      <c r="AG35" s="396"/>
      <c r="AH35" s="396"/>
      <c r="AI35" s="396"/>
      <c r="AJ35" s="396"/>
      <c r="AK35" s="396"/>
      <c r="AL35" s="9"/>
      <c r="AM35" s="397">
        <f t="shared" ref="AM35:AM43" si="2">IF(AO35="","",AM34+1)</f>
        <v>11</v>
      </c>
      <c r="AN35" s="397"/>
      <c r="AO35" s="396" t="str">
        <f>IF('各会計、関係団体の財政状況及び健全化判断比率'!B32="","",'各会計、関係団体の財政状況及び健全化判断比率'!B32)</f>
        <v>工業用水道事業会計</v>
      </c>
      <c r="AP35" s="396"/>
      <c r="AQ35" s="396"/>
      <c r="AR35" s="396"/>
      <c r="AS35" s="396"/>
      <c r="AT35" s="396"/>
      <c r="AU35" s="396"/>
      <c r="AV35" s="396"/>
      <c r="AW35" s="396"/>
      <c r="AX35" s="396"/>
      <c r="AY35" s="396"/>
      <c r="AZ35" s="396"/>
      <c r="BA35" s="396"/>
      <c r="BB35" s="396"/>
      <c r="BC35" s="396"/>
      <c r="BD35" s="9"/>
      <c r="BE35" s="397">
        <f t="shared" ref="BE35:BE43" si="3">IF(BG35="","",BE34+1)</f>
        <v>16</v>
      </c>
      <c r="BF35" s="397"/>
      <c r="BG35" s="396" t="str">
        <f>IF('各会計、関係団体の財政状況及び健全化判断比率'!B37="","",'各会計、関係団体の財政状況及び健全化判断比率'!B37)</f>
        <v>公設合併処理浄化槽事業特別会計</v>
      </c>
      <c r="BH35" s="396"/>
      <c r="BI35" s="396"/>
      <c r="BJ35" s="396"/>
      <c r="BK35" s="396"/>
      <c r="BL35" s="396"/>
      <c r="BM35" s="396"/>
      <c r="BN35" s="396"/>
      <c r="BO35" s="396"/>
      <c r="BP35" s="396"/>
      <c r="BQ35" s="396"/>
      <c r="BR35" s="396"/>
      <c r="BS35" s="396"/>
      <c r="BT35" s="396"/>
      <c r="BU35" s="396"/>
      <c r="BV35" s="9"/>
      <c r="BW35" s="397">
        <f t="shared" ref="BW35:BW43" si="4">IF(BY35="","",BW34+1)</f>
        <v>19</v>
      </c>
      <c r="BX35" s="397"/>
      <c r="BY35" s="396" t="str">
        <f>IF('各会計、関係団体の財政状況及び健全化判断比率'!B69="","",'各会計、関係団体の財政状況及び健全化判断比率'!B69)</f>
        <v>宮崎県市町村総合事務組合（一般会計）</v>
      </c>
      <c r="BZ35" s="396"/>
      <c r="CA35" s="396"/>
      <c r="CB35" s="396"/>
      <c r="CC35" s="396"/>
      <c r="CD35" s="396"/>
      <c r="CE35" s="396"/>
      <c r="CF35" s="396"/>
      <c r="CG35" s="396"/>
      <c r="CH35" s="396"/>
      <c r="CI35" s="396"/>
      <c r="CJ35" s="396"/>
      <c r="CK35" s="396"/>
      <c r="CL35" s="396"/>
      <c r="CM35" s="396"/>
      <c r="CN35" s="9"/>
      <c r="CO35" s="397">
        <f t="shared" ref="CO35:CO43" si="5">IF(CQ35="","",CO34+1)</f>
        <v>25</v>
      </c>
      <c r="CP35" s="397"/>
      <c r="CQ35" s="396" t="str">
        <f>IF('各会計、関係団体の財政状況及び健全化判断比率'!BS8="","",'各会計、関係団体の財政状況及び健全化判断比率'!BS8)</f>
        <v>宮崎文化振興協会</v>
      </c>
      <c r="CR35" s="396"/>
      <c r="CS35" s="396"/>
      <c r="CT35" s="396"/>
      <c r="CU35" s="396"/>
      <c r="CV35" s="396"/>
      <c r="CW35" s="396"/>
      <c r="CX35" s="396"/>
      <c r="CY35" s="396"/>
      <c r="CZ35" s="396"/>
      <c r="DA35" s="396"/>
      <c r="DB35" s="396"/>
      <c r="DC35" s="396"/>
      <c r="DD35" s="396"/>
      <c r="DE35" s="396"/>
      <c r="DF35" s="8"/>
      <c r="DG35" s="398" t="str">
        <f>IF('各会計、関係団体の財政状況及び健全化判断比率'!BR8="","",'各会計、関係団体の財政状況及び健全化判断比率'!BR8)</f>
        <v/>
      </c>
      <c r="DH35" s="398"/>
      <c r="DI35" s="21"/>
    </row>
    <row r="36" spans="1:113" ht="32.25" customHeight="1" x14ac:dyDescent="0.2">
      <c r="A36" s="2"/>
      <c r="B36" s="5"/>
      <c r="C36" s="397">
        <f t="shared" si="0"/>
        <v>3</v>
      </c>
      <c r="D36" s="397"/>
      <c r="E36" s="396" t="str">
        <f>IF('各会計、関係団体の財政状況及び健全化判断比率'!B9="","",'各会計、関係団体の財政状況及び健全化判断比率'!B9)</f>
        <v>公園墓地特別会計</v>
      </c>
      <c r="F36" s="396"/>
      <c r="G36" s="396"/>
      <c r="H36" s="396"/>
      <c r="I36" s="396"/>
      <c r="J36" s="396"/>
      <c r="K36" s="396"/>
      <c r="L36" s="396"/>
      <c r="M36" s="396"/>
      <c r="N36" s="396"/>
      <c r="O36" s="396"/>
      <c r="P36" s="396"/>
      <c r="Q36" s="396"/>
      <c r="R36" s="396"/>
      <c r="S36" s="396"/>
      <c r="T36" s="9"/>
      <c r="U36" s="397">
        <f t="shared" si="1"/>
        <v>9</v>
      </c>
      <c r="V36" s="397"/>
      <c r="W36" s="396" t="str">
        <f>IF('各会計、関係団体の財政状況及び健全化判断比率'!B30="","",'各会計、関係団体の財政状況及び健全化判断比率'!B30)</f>
        <v>介護保険特別会計</v>
      </c>
      <c r="X36" s="396"/>
      <c r="Y36" s="396"/>
      <c r="Z36" s="396"/>
      <c r="AA36" s="396"/>
      <c r="AB36" s="396"/>
      <c r="AC36" s="396"/>
      <c r="AD36" s="396"/>
      <c r="AE36" s="396"/>
      <c r="AF36" s="396"/>
      <c r="AG36" s="396"/>
      <c r="AH36" s="396"/>
      <c r="AI36" s="396"/>
      <c r="AJ36" s="396"/>
      <c r="AK36" s="396"/>
      <c r="AL36" s="9"/>
      <c r="AM36" s="397">
        <f t="shared" si="2"/>
        <v>12</v>
      </c>
      <c r="AN36" s="397"/>
      <c r="AO36" s="396" t="str">
        <f>IF('各会計、関係団体の財政状況及び健全化判断比率'!B33="","",'各会計、関係団体の財政状況及び健全化判断比率'!B33)</f>
        <v>公共下水道事業会計</v>
      </c>
      <c r="AP36" s="396"/>
      <c r="AQ36" s="396"/>
      <c r="AR36" s="396"/>
      <c r="AS36" s="396"/>
      <c r="AT36" s="396"/>
      <c r="AU36" s="396"/>
      <c r="AV36" s="396"/>
      <c r="AW36" s="396"/>
      <c r="AX36" s="396"/>
      <c r="AY36" s="396"/>
      <c r="AZ36" s="396"/>
      <c r="BA36" s="396"/>
      <c r="BB36" s="396"/>
      <c r="BC36" s="396"/>
      <c r="BD36" s="9"/>
      <c r="BE36" s="397">
        <f t="shared" si="3"/>
        <v>17</v>
      </c>
      <c r="BF36" s="397"/>
      <c r="BG36" s="396" t="str">
        <f>IF('各会計、関係団体の財政状況及び健全化判断比率'!B38="","",'各会計、関係団体の財政状況及び健全化判断比率'!B38)</f>
        <v>宅地造成事業特別会計</v>
      </c>
      <c r="BH36" s="396"/>
      <c r="BI36" s="396"/>
      <c r="BJ36" s="396"/>
      <c r="BK36" s="396"/>
      <c r="BL36" s="396"/>
      <c r="BM36" s="396"/>
      <c r="BN36" s="396"/>
      <c r="BO36" s="396"/>
      <c r="BP36" s="396"/>
      <c r="BQ36" s="396"/>
      <c r="BR36" s="396"/>
      <c r="BS36" s="396"/>
      <c r="BT36" s="396"/>
      <c r="BU36" s="396"/>
      <c r="BV36" s="9"/>
      <c r="BW36" s="397">
        <f t="shared" si="4"/>
        <v>20</v>
      </c>
      <c r="BX36" s="397"/>
      <c r="BY36" s="396" t="str">
        <f>IF('各会計、関係団体の財政状況及び健全化判断比率'!B70="","",'各会計、関係団体の財政状況及び健全化判断比率'!B70)</f>
        <v>宮崎県市町村総合事務組合（市町村交通災害共済事業特別会計）</v>
      </c>
      <c r="BZ36" s="396"/>
      <c r="CA36" s="396"/>
      <c r="CB36" s="396"/>
      <c r="CC36" s="396"/>
      <c r="CD36" s="396"/>
      <c r="CE36" s="396"/>
      <c r="CF36" s="396"/>
      <c r="CG36" s="396"/>
      <c r="CH36" s="396"/>
      <c r="CI36" s="396"/>
      <c r="CJ36" s="396"/>
      <c r="CK36" s="396"/>
      <c r="CL36" s="396"/>
      <c r="CM36" s="396"/>
      <c r="CN36" s="9"/>
      <c r="CO36" s="397">
        <f t="shared" si="5"/>
        <v>26</v>
      </c>
      <c r="CP36" s="397"/>
      <c r="CQ36" s="396" t="str">
        <f>IF('各会計、関係団体の財政状況及び健全化判断比率'!BS9="","",'各会計、関係団体の財政状況及び健全化判断比率'!BS9)</f>
        <v>宮崎市中央市場水産物精算株式会社</v>
      </c>
      <c r="CR36" s="396"/>
      <c r="CS36" s="396"/>
      <c r="CT36" s="396"/>
      <c r="CU36" s="396"/>
      <c r="CV36" s="396"/>
      <c r="CW36" s="396"/>
      <c r="CX36" s="396"/>
      <c r="CY36" s="396"/>
      <c r="CZ36" s="396"/>
      <c r="DA36" s="396"/>
      <c r="DB36" s="396"/>
      <c r="DC36" s="396"/>
      <c r="DD36" s="396"/>
      <c r="DE36" s="396"/>
      <c r="DF36" s="8"/>
      <c r="DG36" s="398" t="str">
        <f>IF('各会計、関係団体の財政状況及び健全化判断比率'!BR9="","",'各会計、関係団体の財政状況及び健全化判断比率'!BR9)</f>
        <v/>
      </c>
      <c r="DH36" s="398"/>
      <c r="DI36" s="21"/>
    </row>
    <row r="37" spans="1:113" ht="32.25" customHeight="1" x14ac:dyDescent="0.2">
      <c r="A37" s="2"/>
      <c r="B37" s="5"/>
      <c r="C37" s="397">
        <f t="shared" si="0"/>
        <v>4</v>
      </c>
      <c r="D37" s="397"/>
      <c r="E37" s="396" t="str">
        <f>IF('各会計、関係団体の財政状況及び健全化判断比率'!B10="","",'各会計、関係団体の財政状況及び健全化判断比率'!B10)</f>
        <v>用地取得特別会計</v>
      </c>
      <c r="F37" s="396"/>
      <c r="G37" s="396"/>
      <c r="H37" s="396"/>
      <c r="I37" s="396"/>
      <c r="J37" s="396"/>
      <c r="K37" s="396"/>
      <c r="L37" s="396"/>
      <c r="M37" s="396"/>
      <c r="N37" s="396"/>
      <c r="O37" s="396"/>
      <c r="P37" s="396"/>
      <c r="Q37" s="396"/>
      <c r="R37" s="396"/>
      <c r="S37" s="396"/>
      <c r="T37" s="9"/>
      <c r="U37" s="397" t="str">
        <f t="shared" si="1"/>
        <v/>
      </c>
      <c r="V37" s="397"/>
      <c r="W37" s="396"/>
      <c r="X37" s="396"/>
      <c r="Y37" s="396"/>
      <c r="Z37" s="396"/>
      <c r="AA37" s="396"/>
      <c r="AB37" s="396"/>
      <c r="AC37" s="396"/>
      <c r="AD37" s="396"/>
      <c r="AE37" s="396"/>
      <c r="AF37" s="396"/>
      <c r="AG37" s="396"/>
      <c r="AH37" s="396"/>
      <c r="AI37" s="396"/>
      <c r="AJ37" s="396"/>
      <c r="AK37" s="396"/>
      <c r="AL37" s="9"/>
      <c r="AM37" s="397">
        <f t="shared" si="2"/>
        <v>13</v>
      </c>
      <c r="AN37" s="397"/>
      <c r="AO37" s="396" t="str">
        <f>IF('各会計、関係団体の財政状況及び健全化判断比率'!B34="","",'各会計、関係団体の財政状況及び健全化判断比率'!B34)</f>
        <v>農業集落排水事業会計</v>
      </c>
      <c r="AP37" s="396"/>
      <c r="AQ37" s="396"/>
      <c r="AR37" s="396"/>
      <c r="AS37" s="396"/>
      <c r="AT37" s="396"/>
      <c r="AU37" s="396"/>
      <c r="AV37" s="396"/>
      <c r="AW37" s="396"/>
      <c r="AX37" s="396"/>
      <c r="AY37" s="396"/>
      <c r="AZ37" s="396"/>
      <c r="BA37" s="396"/>
      <c r="BB37" s="396"/>
      <c r="BC37" s="396"/>
      <c r="BD37" s="9"/>
      <c r="BE37" s="397" t="str">
        <f t="shared" si="3"/>
        <v/>
      </c>
      <c r="BF37" s="397"/>
      <c r="BG37" s="396"/>
      <c r="BH37" s="396"/>
      <c r="BI37" s="396"/>
      <c r="BJ37" s="396"/>
      <c r="BK37" s="396"/>
      <c r="BL37" s="396"/>
      <c r="BM37" s="396"/>
      <c r="BN37" s="396"/>
      <c r="BO37" s="396"/>
      <c r="BP37" s="396"/>
      <c r="BQ37" s="396"/>
      <c r="BR37" s="396"/>
      <c r="BS37" s="396"/>
      <c r="BT37" s="396"/>
      <c r="BU37" s="396"/>
      <c r="BV37" s="9"/>
      <c r="BW37" s="397">
        <f t="shared" si="4"/>
        <v>21</v>
      </c>
      <c r="BX37" s="397"/>
      <c r="BY37" s="396" t="str">
        <f>IF('各会計、関係団体の財政状況及び健全化判断比率'!B71="","",'各会計、関係団体の財政状況及び健全化判断比率'!B71)</f>
        <v>宮崎県後期高齢者医療広域連合（一般会計）</v>
      </c>
      <c r="BZ37" s="396"/>
      <c r="CA37" s="396"/>
      <c r="CB37" s="396"/>
      <c r="CC37" s="396"/>
      <c r="CD37" s="396"/>
      <c r="CE37" s="396"/>
      <c r="CF37" s="396"/>
      <c r="CG37" s="396"/>
      <c r="CH37" s="396"/>
      <c r="CI37" s="396"/>
      <c r="CJ37" s="396"/>
      <c r="CK37" s="396"/>
      <c r="CL37" s="396"/>
      <c r="CM37" s="396"/>
      <c r="CN37" s="9"/>
      <c r="CO37" s="397">
        <f t="shared" si="5"/>
        <v>27</v>
      </c>
      <c r="CP37" s="397"/>
      <c r="CQ37" s="396" t="str">
        <f>IF('各会計、関係団体の財政状況及び健全化判断比率'!BS10="","",'各会計、関係団体の財政状況及び健全化判断比率'!BS10)</f>
        <v>宮崎市中央市場精算株式会社</v>
      </c>
      <c r="CR37" s="396"/>
      <c r="CS37" s="396"/>
      <c r="CT37" s="396"/>
      <c r="CU37" s="396"/>
      <c r="CV37" s="396"/>
      <c r="CW37" s="396"/>
      <c r="CX37" s="396"/>
      <c r="CY37" s="396"/>
      <c r="CZ37" s="396"/>
      <c r="DA37" s="396"/>
      <c r="DB37" s="396"/>
      <c r="DC37" s="396"/>
      <c r="DD37" s="396"/>
      <c r="DE37" s="396"/>
      <c r="DF37" s="8"/>
      <c r="DG37" s="398" t="str">
        <f>IF('各会計、関係団体の財政状況及び健全化判断比率'!BR10="","",'各会計、関係団体の財政状況及び健全化判断比率'!BR10)</f>
        <v/>
      </c>
      <c r="DH37" s="398"/>
      <c r="DI37" s="21"/>
    </row>
    <row r="38" spans="1:113" ht="32.25" customHeight="1" x14ac:dyDescent="0.2">
      <c r="A38" s="2"/>
      <c r="B38" s="5"/>
      <c r="C38" s="397">
        <f t="shared" si="0"/>
        <v>5</v>
      </c>
      <c r="D38" s="397"/>
      <c r="E38" s="396" t="str">
        <f>IF('各会計、関係団体の財政状況及び健全化判断比率'!B11="","",'各会計、関係団体の財政状況及び健全化判断比率'!B11)</f>
        <v>母子父子寡婦福祉資金特別会計</v>
      </c>
      <c r="F38" s="396"/>
      <c r="G38" s="396"/>
      <c r="H38" s="396"/>
      <c r="I38" s="396"/>
      <c r="J38" s="396"/>
      <c r="K38" s="396"/>
      <c r="L38" s="396"/>
      <c r="M38" s="396"/>
      <c r="N38" s="396"/>
      <c r="O38" s="396"/>
      <c r="P38" s="396"/>
      <c r="Q38" s="396"/>
      <c r="R38" s="396"/>
      <c r="S38" s="396"/>
      <c r="T38" s="9"/>
      <c r="U38" s="397" t="str">
        <f t="shared" si="1"/>
        <v/>
      </c>
      <c r="V38" s="397"/>
      <c r="W38" s="396"/>
      <c r="X38" s="396"/>
      <c r="Y38" s="396"/>
      <c r="Z38" s="396"/>
      <c r="AA38" s="396"/>
      <c r="AB38" s="396"/>
      <c r="AC38" s="396"/>
      <c r="AD38" s="396"/>
      <c r="AE38" s="396"/>
      <c r="AF38" s="396"/>
      <c r="AG38" s="396"/>
      <c r="AH38" s="396"/>
      <c r="AI38" s="396"/>
      <c r="AJ38" s="396"/>
      <c r="AK38" s="396"/>
      <c r="AL38" s="9"/>
      <c r="AM38" s="397">
        <f t="shared" si="2"/>
        <v>14</v>
      </c>
      <c r="AN38" s="397"/>
      <c r="AO38" s="396" t="str">
        <f>IF('各会計、関係団体の財政状況及び健全化判断比率'!B35="","",'各会計、関係団体の財政状況及び健全化判断比率'!B35)</f>
        <v>田野病院事業会計</v>
      </c>
      <c r="AP38" s="396"/>
      <c r="AQ38" s="396"/>
      <c r="AR38" s="396"/>
      <c r="AS38" s="396"/>
      <c r="AT38" s="396"/>
      <c r="AU38" s="396"/>
      <c r="AV38" s="396"/>
      <c r="AW38" s="396"/>
      <c r="AX38" s="396"/>
      <c r="AY38" s="396"/>
      <c r="AZ38" s="396"/>
      <c r="BA38" s="396"/>
      <c r="BB38" s="396"/>
      <c r="BC38" s="396"/>
      <c r="BD38" s="9"/>
      <c r="BE38" s="397" t="str">
        <f t="shared" si="3"/>
        <v/>
      </c>
      <c r="BF38" s="397"/>
      <c r="BG38" s="396"/>
      <c r="BH38" s="396"/>
      <c r="BI38" s="396"/>
      <c r="BJ38" s="396"/>
      <c r="BK38" s="396"/>
      <c r="BL38" s="396"/>
      <c r="BM38" s="396"/>
      <c r="BN38" s="396"/>
      <c r="BO38" s="396"/>
      <c r="BP38" s="396"/>
      <c r="BQ38" s="396"/>
      <c r="BR38" s="396"/>
      <c r="BS38" s="396"/>
      <c r="BT38" s="396"/>
      <c r="BU38" s="396"/>
      <c r="BV38" s="9"/>
      <c r="BW38" s="397">
        <f t="shared" si="4"/>
        <v>22</v>
      </c>
      <c r="BX38" s="397"/>
      <c r="BY38" s="396" t="str">
        <f>IF('各会計、関係団体の財政状況及び健全化判断比率'!B72="","",'各会計、関係団体の財政状況及び健全化判断比率'!B72)</f>
        <v>宮崎県後期高齢者医療広域連合（後期高齢者医療特別会計）</v>
      </c>
      <c r="BZ38" s="396"/>
      <c r="CA38" s="396"/>
      <c r="CB38" s="396"/>
      <c r="CC38" s="396"/>
      <c r="CD38" s="396"/>
      <c r="CE38" s="396"/>
      <c r="CF38" s="396"/>
      <c r="CG38" s="396"/>
      <c r="CH38" s="396"/>
      <c r="CI38" s="396"/>
      <c r="CJ38" s="396"/>
      <c r="CK38" s="396"/>
      <c r="CL38" s="396"/>
      <c r="CM38" s="396"/>
      <c r="CN38" s="9"/>
      <c r="CO38" s="397">
        <f t="shared" si="5"/>
        <v>28</v>
      </c>
      <c r="CP38" s="397"/>
      <c r="CQ38" s="396" t="str">
        <f>IF('各会計、関係団体の財政状況及び健全化判断比率'!BS11="","",'各会計、関係団体の財政状況及び健全化判断比率'!BS11)</f>
        <v>宮崎市フェニックス自然動物園管理株式会社</v>
      </c>
      <c r="CR38" s="396"/>
      <c r="CS38" s="396"/>
      <c r="CT38" s="396"/>
      <c r="CU38" s="396"/>
      <c r="CV38" s="396"/>
      <c r="CW38" s="396"/>
      <c r="CX38" s="396"/>
      <c r="CY38" s="396"/>
      <c r="CZ38" s="396"/>
      <c r="DA38" s="396"/>
      <c r="DB38" s="396"/>
      <c r="DC38" s="396"/>
      <c r="DD38" s="396"/>
      <c r="DE38" s="396"/>
      <c r="DF38" s="8"/>
      <c r="DG38" s="398" t="str">
        <f>IF('各会計、関係団体の財政状況及び健全化判断比率'!BR11="","",'各会計、関係団体の財政状況及び健全化判断比率'!BR11)</f>
        <v/>
      </c>
      <c r="DH38" s="398"/>
      <c r="DI38" s="21"/>
    </row>
    <row r="39" spans="1:113" ht="32.25" customHeight="1" x14ac:dyDescent="0.2">
      <c r="A39" s="2"/>
      <c r="B39" s="5"/>
      <c r="C39" s="397">
        <f t="shared" si="0"/>
        <v>6</v>
      </c>
      <c r="D39" s="397"/>
      <c r="E39" s="396" t="str">
        <f>IF('各会計、関係団体の財政状況及び健全化判断比率'!B12="","",'各会計、関係団体の財政状況及び健全化判断比率'!B12)</f>
        <v>公債管理特別会計</v>
      </c>
      <c r="F39" s="396"/>
      <c r="G39" s="396"/>
      <c r="H39" s="396"/>
      <c r="I39" s="396"/>
      <c r="J39" s="396"/>
      <c r="K39" s="396"/>
      <c r="L39" s="396"/>
      <c r="M39" s="396"/>
      <c r="N39" s="396"/>
      <c r="O39" s="396"/>
      <c r="P39" s="396"/>
      <c r="Q39" s="396"/>
      <c r="R39" s="396"/>
      <c r="S39" s="396"/>
      <c r="T39" s="9"/>
      <c r="U39" s="397" t="str">
        <f t="shared" si="1"/>
        <v/>
      </c>
      <c r="V39" s="397"/>
      <c r="W39" s="396"/>
      <c r="X39" s="396"/>
      <c r="Y39" s="396"/>
      <c r="Z39" s="396"/>
      <c r="AA39" s="396"/>
      <c r="AB39" s="396"/>
      <c r="AC39" s="396"/>
      <c r="AD39" s="396"/>
      <c r="AE39" s="396"/>
      <c r="AF39" s="396"/>
      <c r="AG39" s="396"/>
      <c r="AH39" s="396"/>
      <c r="AI39" s="396"/>
      <c r="AJ39" s="396"/>
      <c r="AK39" s="396"/>
      <c r="AL39" s="9"/>
      <c r="AM39" s="397" t="str">
        <f t="shared" si="2"/>
        <v/>
      </c>
      <c r="AN39" s="397"/>
      <c r="AO39" s="396"/>
      <c r="AP39" s="396"/>
      <c r="AQ39" s="396"/>
      <c r="AR39" s="396"/>
      <c r="AS39" s="396"/>
      <c r="AT39" s="396"/>
      <c r="AU39" s="396"/>
      <c r="AV39" s="396"/>
      <c r="AW39" s="396"/>
      <c r="AX39" s="396"/>
      <c r="AY39" s="396"/>
      <c r="AZ39" s="396"/>
      <c r="BA39" s="396"/>
      <c r="BB39" s="396"/>
      <c r="BC39" s="396"/>
      <c r="BD39" s="9"/>
      <c r="BE39" s="397" t="str">
        <f t="shared" si="3"/>
        <v/>
      </c>
      <c r="BF39" s="397"/>
      <c r="BG39" s="396"/>
      <c r="BH39" s="396"/>
      <c r="BI39" s="396"/>
      <c r="BJ39" s="396"/>
      <c r="BK39" s="396"/>
      <c r="BL39" s="396"/>
      <c r="BM39" s="396"/>
      <c r="BN39" s="396"/>
      <c r="BO39" s="396"/>
      <c r="BP39" s="396"/>
      <c r="BQ39" s="396"/>
      <c r="BR39" s="396"/>
      <c r="BS39" s="396"/>
      <c r="BT39" s="396"/>
      <c r="BU39" s="396"/>
      <c r="BV39" s="9"/>
      <c r="BW39" s="397">
        <f t="shared" si="4"/>
        <v>23</v>
      </c>
      <c r="BX39" s="397"/>
      <c r="BY39" s="396" t="str">
        <f>IF('各会計、関係団体の財政状況及び健全化判断比率'!B73="","",'各会計、関係団体の財政状況及び健全化判断比率'!B73)</f>
        <v>宮崎県市町村総合事務組合（自治会館管理運営特別会計）</v>
      </c>
      <c r="BZ39" s="396"/>
      <c r="CA39" s="396"/>
      <c r="CB39" s="396"/>
      <c r="CC39" s="396"/>
      <c r="CD39" s="396"/>
      <c r="CE39" s="396"/>
      <c r="CF39" s="396"/>
      <c r="CG39" s="396"/>
      <c r="CH39" s="396"/>
      <c r="CI39" s="396"/>
      <c r="CJ39" s="396"/>
      <c r="CK39" s="396"/>
      <c r="CL39" s="396"/>
      <c r="CM39" s="396"/>
      <c r="CN39" s="9"/>
      <c r="CO39" s="397">
        <f t="shared" si="5"/>
        <v>29</v>
      </c>
      <c r="CP39" s="397"/>
      <c r="CQ39" s="396" t="str">
        <f>IF('各会計、関係団体の財政状況及び健全化判断比率'!BS12="","",'各会計、関係団体の財政状況及び健全化判断比率'!BS12)</f>
        <v>宮崎水管理株式会社</v>
      </c>
      <c r="CR39" s="396"/>
      <c r="CS39" s="396"/>
      <c r="CT39" s="396"/>
      <c r="CU39" s="396"/>
      <c r="CV39" s="396"/>
      <c r="CW39" s="396"/>
      <c r="CX39" s="396"/>
      <c r="CY39" s="396"/>
      <c r="CZ39" s="396"/>
      <c r="DA39" s="396"/>
      <c r="DB39" s="396"/>
      <c r="DC39" s="396"/>
      <c r="DD39" s="396"/>
      <c r="DE39" s="396"/>
      <c r="DF39" s="8"/>
      <c r="DG39" s="398" t="str">
        <f>IF('各会計、関係団体の財政状況及び健全化判断比率'!BR12="","",'各会計、関係団体の財政状況及び健全化判断比率'!BR12)</f>
        <v/>
      </c>
      <c r="DH39" s="398"/>
      <c r="DI39" s="21"/>
    </row>
    <row r="40" spans="1:113" ht="32.25" customHeight="1" x14ac:dyDescent="0.2">
      <c r="A40" s="2"/>
      <c r="B40" s="5"/>
      <c r="C40" s="397" t="str">
        <f t="shared" si="0"/>
        <v/>
      </c>
      <c r="D40" s="397"/>
      <c r="E40" s="396" t="str">
        <f>IF('各会計、関係団体の財政状況及び健全化判断比率'!B13="","",'各会計、関係団体の財政状況及び健全化判断比率'!B13)</f>
        <v/>
      </c>
      <c r="F40" s="396"/>
      <c r="G40" s="396"/>
      <c r="H40" s="396"/>
      <c r="I40" s="396"/>
      <c r="J40" s="396"/>
      <c r="K40" s="396"/>
      <c r="L40" s="396"/>
      <c r="M40" s="396"/>
      <c r="N40" s="396"/>
      <c r="O40" s="396"/>
      <c r="P40" s="396"/>
      <c r="Q40" s="396"/>
      <c r="R40" s="396"/>
      <c r="S40" s="396"/>
      <c r="T40" s="9"/>
      <c r="U40" s="397" t="str">
        <f t="shared" si="1"/>
        <v/>
      </c>
      <c r="V40" s="397"/>
      <c r="W40" s="396"/>
      <c r="X40" s="396"/>
      <c r="Y40" s="396"/>
      <c r="Z40" s="396"/>
      <c r="AA40" s="396"/>
      <c r="AB40" s="396"/>
      <c r="AC40" s="396"/>
      <c r="AD40" s="396"/>
      <c r="AE40" s="396"/>
      <c r="AF40" s="396"/>
      <c r="AG40" s="396"/>
      <c r="AH40" s="396"/>
      <c r="AI40" s="396"/>
      <c r="AJ40" s="396"/>
      <c r="AK40" s="396"/>
      <c r="AL40" s="9"/>
      <c r="AM40" s="397" t="str">
        <f t="shared" si="2"/>
        <v/>
      </c>
      <c r="AN40" s="397"/>
      <c r="AO40" s="396"/>
      <c r="AP40" s="396"/>
      <c r="AQ40" s="396"/>
      <c r="AR40" s="396"/>
      <c r="AS40" s="396"/>
      <c r="AT40" s="396"/>
      <c r="AU40" s="396"/>
      <c r="AV40" s="396"/>
      <c r="AW40" s="396"/>
      <c r="AX40" s="396"/>
      <c r="AY40" s="396"/>
      <c r="AZ40" s="396"/>
      <c r="BA40" s="396"/>
      <c r="BB40" s="396"/>
      <c r="BC40" s="396"/>
      <c r="BD40" s="9"/>
      <c r="BE40" s="397" t="str">
        <f t="shared" si="3"/>
        <v/>
      </c>
      <c r="BF40" s="397"/>
      <c r="BG40" s="396"/>
      <c r="BH40" s="396"/>
      <c r="BI40" s="396"/>
      <c r="BJ40" s="396"/>
      <c r="BK40" s="396"/>
      <c r="BL40" s="396"/>
      <c r="BM40" s="396"/>
      <c r="BN40" s="396"/>
      <c r="BO40" s="396"/>
      <c r="BP40" s="396"/>
      <c r="BQ40" s="396"/>
      <c r="BR40" s="396"/>
      <c r="BS40" s="396"/>
      <c r="BT40" s="396"/>
      <c r="BU40" s="396"/>
      <c r="BV40" s="9"/>
      <c r="BW40" s="397" t="str">
        <f t="shared" si="4"/>
        <v/>
      </c>
      <c r="BX40" s="397"/>
      <c r="BY40" s="396" t="str">
        <f>IF('各会計、関係団体の財政状況及び健全化判断比率'!B74="","",'各会計、関係団体の財政状況及び健全化判断比率'!B74)</f>
        <v/>
      </c>
      <c r="BZ40" s="396"/>
      <c r="CA40" s="396"/>
      <c r="CB40" s="396"/>
      <c r="CC40" s="396"/>
      <c r="CD40" s="396"/>
      <c r="CE40" s="396"/>
      <c r="CF40" s="396"/>
      <c r="CG40" s="396"/>
      <c r="CH40" s="396"/>
      <c r="CI40" s="396"/>
      <c r="CJ40" s="396"/>
      <c r="CK40" s="396"/>
      <c r="CL40" s="396"/>
      <c r="CM40" s="396"/>
      <c r="CN40" s="9"/>
      <c r="CO40" s="397">
        <f t="shared" si="5"/>
        <v>30</v>
      </c>
      <c r="CP40" s="397"/>
      <c r="CQ40" s="396" t="str">
        <f>IF('各会計、関係団体の財政状況及び健全化判断比率'!BS13="","",'各会計、関係団体の財政状況及び健全化判断比率'!BS13)</f>
        <v>宮崎市土地開発公社</v>
      </c>
      <c r="CR40" s="396"/>
      <c r="CS40" s="396"/>
      <c r="CT40" s="396"/>
      <c r="CU40" s="396"/>
      <c r="CV40" s="396"/>
      <c r="CW40" s="396"/>
      <c r="CX40" s="396"/>
      <c r="CY40" s="396"/>
      <c r="CZ40" s="396"/>
      <c r="DA40" s="396"/>
      <c r="DB40" s="396"/>
      <c r="DC40" s="396"/>
      <c r="DD40" s="396"/>
      <c r="DE40" s="396"/>
      <c r="DF40" s="8"/>
      <c r="DG40" s="398" t="str">
        <f>IF('各会計、関係団体の財政状況及び健全化判断比率'!BR13="","",'各会計、関係団体の財政状況及び健全化判断比率'!BR13)</f>
        <v>○</v>
      </c>
      <c r="DH40" s="398"/>
      <c r="DI40" s="21"/>
    </row>
    <row r="41" spans="1:113" ht="32.25" customHeight="1" x14ac:dyDescent="0.2">
      <c r="A41" s="2"/>
      <c r="B41" s="5"/>
      <c r="C41" s="397" t="str">
        <f t="shared" si="0"/>
        <v/>
      </c>
      <c r="D41" s="397"/>
      <c r="E41" s="396" t="str">
        <f>IF('各会計、関係団体の財政状況及び健全化判断比率'!B14="","",'各会計、関係団体の財政状況及び健全化判断比率'!B14)</f>
        <v/>
      </c>
      <c r="F41" s="396"/>
      <c r="G41" s="396"/>
      <c r="H41" s="396"/>
      <c r="I41" s="396"/>
      <c r="J41" s="396"/>
      <c r="K41" s="396"/>
      <c r="L41" s="396"/>
      <c r="M41" s="396"/>
      <c r="N41" s="396"/>
      <c r="O41" s="396"/>
      <c r="P41" s="396"/>
      <c r="Q41" s="396"/>
      <c r="R41" s="396"/>
      <c r="S41" s="396"/>
      <c r="T41" s="9"/>
      <c r="U41" s="397" t="str">
        <f t="shared" si="1"/>
        <v/>
      </c>
      <c r="V41" s="397"/>
      <c r="W41" s="396"/>
      <c r="X41" s="396"/>
      <c r="Y41" s="396"/>
      <c r="Z41" s="396"/>
      <c r="AA41" s="396"/>
      <c r="AB41" s="396"/>
      <c r="AC41" s="396"/>
      <c r="AD41" s="396"/>
      <c r="AE41" s="396"/>
      <c r="AF41" s="396"/>
      <c r="AG41" s="396"/>
      <c r="AH41" s="396"/>
      <c r="AI41" s="396"/>
      <c r="AJ41" s="396"/>
      <c r="AK41" s="396"/>
      <c r="AL41" s="9"/>
      <c r="AM41" s="397" t="str">
        <f t="shared" si="2"/>
        <v/>
      </c>
      <c r="AN41" s="397"/>
      <c r="AO41" s="396"/>
      <c r="AP41" s="396"/>
      <c r="AQ41" s="396"/>
      <c r="AR41" s="396"/>
      <c r="AS41" s="396"/>
      <c r="AT41" s="396"/>
      <c r="AU41" s="396"/>
      <c r="AV41" s="396"/>
      <c r="AW41" s="396"/>
      <c r="AX41" s="396"/>
      <c r="AY41" s="396"/>
      <c r="AZ41" s="396"/>
      <c r="BA41" s="396"/>
      <c r="BB41" s="396"/>
      <c r="BC41" s="396"/>
      <c r="BD41" s="9"/>
      <c r="BE41" s="397" t="str">
        <f t="shared" si="3"/>
        <v/>
      </c>
      <c r="BF41" s="397"/>
      <c r="BG41" s="396"/>
      <c r="BH41" s="396"/>
      <c r="BI41" s="396"/>
      <c r="BJ41" s="396"/>
      <c r="BK41" s="396"/>
      <c r="BL41" s="396"/>
      <c r="BM41" s="396"/>
      <c r="BN41" s="396"/>
      <c r="BO41" s="396"/>
      <c r="BP41" s="396"/>
      <c r="BQ41" s="396"/>
      <c r="BR41" s="396"/>
      <c r="BS41" s="396"/>
      <c r="BT41" s="396"/>
      <c r="BU41" s="396"/>
      <c r="BV41" s="9"/>
      <c r="BW41" s="397" t="str">
        <f t="shared" si="4"/>
        <v/>
      </c>
      <c r="BX41" s="397"/>
      <c r="BY41" s="396" t="str">
        <f>IF('各会計、関係団体の財政状況及び健全化判断比率'!B75="","",'各会計、関係団体の財政状況及び健全化判断比率'!B75)</f>
        <v/>
      </c>
      <c r="BZ41" s="396"/>
      <c r="CA41" s="396"/>
      <c r="CB41" s="396"/>
      <c r="CC41" s="396"/>
      <c r="CD41" s="396"/>
      <c r="CE41" s="396"/>
      <c r="CF41" s="396"/>
      <c r="CG41" s="396"/>
      <c r="CH41" s="396"/>
      <c r="CI41" s="396"/>
      <c r="CJ41" s="396"/>
      <c r="CK41" s="396"/>
      <c r="CL41" s="396"/>
      <c r="CM41" s="396"/>
      <c r="CN41" s="9"/>
      <c r="CO41" s="397">
        <f t="shared" si="5"/>
        <v>31</v>
      </c>
      <c r="CP41" s="397"/>
      <c r="CQ41" s="396" t="str">
        <f>IF('各会計、関係団体の財政状況及び健全化判断比率'!BS14="","",'各会計、関係団体の財政状況及び健全化判断比率'!BS14)</f>
        <v>宮崎市清武文化会館</v>
      </c>
      <c r="CR41" s="396"/>
      <c r="CS41" s="396"/>
      <c r="CT41" s="396"/>
      <c r="CU41" s="396"/>
      <c r="CV41" s="396"/>
      <c r="CW41" s="396"/>
      <c r="CX41" s="396"/>
      <c r="CY41" s="396"/>
      <c r="CZ41" s="396"/>
      <c r="DA41" s="396"/>
      <c r="DB41" s="396"/>
      <c r="DC41" s="396"/>
      <c r="DD41" s="396"/>
      <c r="DE41" s="396"/>
      <c r="DF41" s="8"/>
      <c r="DG41" s="398" t="str">
        <f>IF('各会計、関係団体の財政状況及び健全化判断比率'!BR14="","",'各会計、関係団体の財政状況及び健全化判断比率'!BR14)</f>
        <v/>
      </c>
      <c r="DH41" s="398"/>
      <c r="DI41" s="21"/>
    </row>
    <row r="42" spans="1:113" ht="32.25" customHeight="1" x14ac:dyDescent="0.2">
      <c r="B42" s="5"/>
      <c r="C42" s="397" t="str">
        <f t="shared" si="0"/>
        <v/>
      </c>
      <c r="D42" s="397"/>
      <c r="E42" s="396" t="str">
        <f>IF('各会計、関係団体の財政状況及び健全化判断比率'!B15="","",'各会計、関係団体の財政状況及び健全化判断比率'!B15)</f>
        <v/>
      </c>
      <c r="F42" s="396"/>
      <c r="G42" s="396"/>
      <c r="H42" s="396"/>
      <c r="I42" s="396"/>
      <c r="J42" s="396"/>
      <c r="K42" s="396"/>
      <c r="L42" s="396"/>
      <c r="M42" s="396"/>
      <c r="N42" s="396"/>
      <c r="O42" s="396"/>
      <c r="P42" s="396"/>
      <c r="Q42" s="396"/>
      <c r="R42" s="396"/>
      <c r="S42" s="396"/>
      <c r="T42" s="9"/>
      <c r="U42" s="397" t="str">
        <f t="shared" si="1"/>
        <v/>
      </c>
      <c r="V42" s="397"/>
      <c r="W42" s="396"/>
      <c r="X42" s="396"/>
      <c r="Y42" s="396"/>
      <c r="Z42" s="396"/>
      <c r="AA42" s="396"/>
      <c r="AB42" s="396"/>
      <c r="AC42" s="396"/>
      <c r="AD42" s="396"/>
      <c r="AE42" s="396"/>
      <c r="AF42" s="396"/>
      <c r="AG42" s="396"/>
      <c r="AH42" s="396"/>
      <c r="AI42" s="396"/>
      <c r="AJ42" s="396"/>
      <c r="AK42" s="396"/>
      <c r="AL42" s="9"/>
      <c r="AM42" s="397" t="str">
        <f t="shared" si="2"/>
        <v/>
      </c>
      <c r="AN42" s="397"/>
      <c r="AO42" s="396"/>
      <c r="AP42" s="396"/>
      <c r="AQ42" s="396"/>
      <c r="AR42" s="396"/>
      <c r="AS42" s="396"/>
      <c r="AT42" s="396"/>
      <c r="AU42" s="396"/>
      <c r="AV42" s="396"/>
      <c r="AW42" s="396"/>
      <c r="AX42" s="396"/>
      <c r="AY42" s="396"/>
      <c r="AZ42" s="396"/>
      <c r="BA42" s="396"/>
      <c r="BB42" s="396"/>
      <c r="BC42" s="396"/>
      <c r="BD42" s="9"/>
      <c r="BE42" s="397" t="str">
        <f t="shared" si="3"/>
        <v/>
      </c>
      <c r="BF42" s="397"/>
      <c r="BG42" s="396"/>
      <c r="BH42" s="396"/>
      <c r="BI42" s="396"/>
      <c r="BJ42" s="396"/>
      <c r="BK42" s="396"/>
      <c r="BL42" s="396"/>
      <c r="BM42" s="396"/>
      <c r="BN42" s="396"/>
      <c r="BO42" s="396"/>
      <c r="BP42" s="396"/>
      <c r="BQ42" s="396"/>
      <c r="BR42" s="396"/>
      <c r="BS42" s="396"/>
      <c r="BT42" s="396"/>
      <c r="BU42" s="396"/>
      <c r="BV42" s="9"/>
      <c r="BW42" s="397" t="str">
        <f t="shared" si="4"/>
        <v/>
      </c>
      <c r="BX42" s="397"/>
      <c r="BY42" s="396" t="str">
        <f>IF('各会計、関係団体の財政状況及び健全化判断比率'!B76="","",'各会計、関係団体の財政状況及び健全化判断比率'!B76)</f>
        <v/>
      </c>
      <c r="BZ42" s="396"/>
      <c r="CA42" s="396"/>
      <c r="CB42" s="396"/>
      <c r="CC42" s="396"/>
      <c r="CD42" s="396"/>
      <c r="CE42" s="396"/>
      <c r="CF42" s="396"/>
      <c r="CG42" s="396"/>
      <c r="CH42" s="396"/>
      <c r="CI42" s="396"/>
      <c r="CJ42" s="396"/>
      <c r="CK42" s="396"/>
      <c r="CL42" s="396"/>
      <c r="CM42" s="396"/>
      <c r="CN42" s="9"/>
      <c r="CO42" s="397">
        <f t="shared" si="5"/>
        <v>32</v>
      </c>
      <c r="CP42" s="397"/>
      <c r="CQ42" s="396" t="str">
        <f>IF('各会計、関係団体の財政状況及び健全化判断比率'!BS15="","",'各会計、関係団体の財政状況及び健全化判断比率'!BS15)</f>
        <v>公立大学法人宮崎公立大学</v>
      </c>
      <c r="CR42" s="396"/>
      <c r="CS42" s="396"/>
      <c r="CT42" s="396"/>
      <c r="CU42" s="396"/>
      <c r="CV42" s="396"/>
      <c r="CW42" s="396"/>
      <c r="CX42" s="396"/>
      <c r="CY42" s="396"/>
      <c r="CZ42" s="396"/>
      <c r="DA42" s="396"/>
      <c r="DB42" s="396"/>
      <c r="DC42" s="396"/>
      <c r="DD42" s="396"/>
      <c r="DE42" s="396"/>
      <c r="DF42" s="8"/>
      <c r="DG42" s="398" t="str">
        <f>IF('各会計、関係団体の財政状況及び健全化判断比率'!BR15="","",'各会計、関係団体の財政状況及び健全化判断比率'!BR15)</f>
        <v/>
      </c>
      <c r="DH42" s="398"/>
      <c r="DI42" s="21"/>
    </row>
    <row r="43" spans="1:113" ht="32.25" customHeight="1" x14ac:dyDescent="0.2">
      <c r="B43" s="5"/>
      <c r="C43" s="397" t="str">
        <f t="shared" si="0"/>
        <v/>
      </c>
      <c r="D43" s="397"/>
      <c r="E43" s="396" t="str">
        <f>IF('各会計、関係団体の財政状況及び健全化判断比率'!B16="","",'各会計、関係団体の財政状況及び健全化判断比率'!B16)</f>
        <v/>
      </c>
      <c r="F43" s="396"/>
      <c r="G43" s="396"/>
      <c r="H43" s="396"/>
      <c r="I43" s="396"/>
      <c r="J43" s="396"/>
      <c r="K43" s="396"/>
      <c r="L43" s="396"/>
      <c r="M43" s="396"/>
      <c r="N43" s="396"/>
      <c r="O43" s="396"/>
      <c r="P43" s="396"/>
      <c r="Q43" s="396"/>
      <c r="R43" s="396"/>
      <c r="S43" s="396"/>
      <c r="T43" s="9"/>
      <c r="U43" s="397" t="str">
        <f t="shared" si="1"/>
        <v/>
      </c>
      <c r="V43" s="397"/>
      <c r="W43" s="396"/>
      <c r="X43" s="396"/>
      <c r="Y43" s="396"/>
      <c r="Z43" s="396"/>
      <c r="AA43" s="396"/>
      <c r="AB43" s="396"/>
      <c r="AC43" s="396"/>
      <c r="AD43" s="396"/>
      <c r="AE43" s="396"/>
      <c r="AF43" s="396"/>
      <c r="AG43" s="396"/>
      <c r="AH43" s="396"/>
      <c r="AI43" s="396"/>
      <c r="AJ43" s="396"/>
      <c r="AK43" s="396"/>
      <c r="AL43" s="9"/>
      <c r="AM43" s="397" t="str">
        <f t="shared" si="2"/>
        <v/>
      </c>
      <c r="AN43" s="397"/>
      <c r="AO43" s="396"/>
      <c r="AP43" s="396"/>
      <c r="AQ43" s="396"/>
      <c r="AR43" s="396"/>
      <c r="AS43" s="396"/>
      <c r="AT43" s="396"/>
      <c r="AU43" s="396"/>
      <c r="AV43" s="396"/>
      <c r="AW43" s="396"/>
      <c r="AX43" s="396"/>
      <c r="AY43" s="396"/>
      <c r="AZ43" s="396"/>
      <c r="BA43" s="396"/>
      <c r="BB43" s="396"/>
      <c r="BC43" s="396"/>
      <c r="BD43" s="9"/>
      <c r="BE43" s="397" t="str">
        <f t="shared" si="3"/>
        <v/>
      </c>
      <c r="BF43" s="397"/>
      <c r="BG43" s="396"/>
      <c r="BH43" s="396"/>
      <c r="BI43" s="396"/>
      <c r="BJ43" s="396"/>
      <c r="BK43" s="396"/>
      <c r="BL43" s="396"/>
      <c r="BM43" s="396"/>
      <c r="BN43" s="396"/>
      <c r="BO43" s="396"/>
      <c r="BP43" s="396"/>
      <c r="BQ43" s="396"/>
      <c r="BR43" s="396"/>
      <c r="BS43" s="396"/>
      <c r="BT43" s="396"/>
      <c r="BU43" s="396"/>
      <c r="BV43" s="9"/>
      <c r="BW43" s="397" t="str">
        <f t="shared" si="4"/>
        <v/>
      </c>
      <c r="BX43" s="397"/>
      <c r="BY43" s="396" t="str">
        <f>IF('各会計、関係団体の財政状況及び健全化判断比率'!B77="","",'各会計、関係団体の財政状況及び健全化判断比率'!B77)</f>
        <v/>
      </c>
      <c r="BZ43" s="396"/>
      <c r="CA43" s="396"/>
      <c r="CB43" s="396"/>
      <c r="CC43" s="396"/>
      <c r="CD43" s="396"/>
      <c r="CE43" s="396"/>
      <c r="CF43" s="396"/>
      <c r="CG43" s="396"/>
      <c r="CH43" s="396"/>
      <c r="CI43" s="396"/>
      <c r="CJ43" s="396"/>
      <c r="CK43" s="396"/>
      <c r="CL43" s="396"/>
      <c r="CM43" s="396"/>
      <c r="CN43" s="9"/>
      <c r="CO43" s="397">
        <f t="shared" si="5"/>
        <v>33</v>
      </c>
      <c r="CP43" s="397"/>
      <c r="CQ43" s="396" t="str">
        <f>IF('各会計、関係団体の財政状況及び健全化判断比率'!BS16="","",'各会計、関係団体の財政状況及び健全化判断比率'!BS16)</f>
        <v>宮崎県環境整備公社</v>
      </c>
      <c r="CR43" s="396"/>
      <c r="CS43" s="396"/>
      <c r="CT43" s="396"/>
      <c r="CU43" s="396"/>
      <c r="CV43" s="396"/>
      <c r="CW43" s="396"/>
      <c r="CX43" s="396"/>
      <c r="CY43" s="396"/>
      <c r="CZ43" s="396"/>
      <c r="DA43" s="396"/>
      <c r="DB43" s="396"/>
      <c r="DC43" s="396"/>
      <c r="DD43" s="396"/>
      <c r="DE43" s="396"/>
      <c r="DF43" s="8"/>
      <c r="DG43" s="398" t="str">
        <f>IF('各会計、関係団体の財政状況及び健全化判断比率'!BR16="","",'各会計、関係団体の財政状況及び健全化判断比率'!BR16)</f>
        <v>○</v>
      </c>
      <c r="DH43" s="398"/>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424</v>
      </c>
      <c r="E46" s="1" t="s">
        <v>241</v>
      </c>
    </row>
    <row r="47" spans="1:113" x14ac:dyDescent="0.2">
      <c r="E47" s="1" t="s">
        <v>428</v>
      </c>
    </row>
    <row r="48" spans="1:113" x14ac:dyDescent="0.2">
      <c r="E48" s="1" t="s">
        <v>429</v>
      </c>
    </row>
    <row r="49" spans="5:5" x14ac:dyDescent="0.2">
      <c r="E49" s="1" t="s">
        <v>431</v>
      </c>
    </row>
    <row r="50" spans="5:5" x14ac:dyDescent="0.2">
      <c r="E50" s="1" t="s">
        <v>315</v>
      </c>
    </row>
    <row r="51" spans="5:5" x14ac:dyDescent="0.2">
      <c r="E51" s="1" t="s">
        <v>434</v>
      </c>
    </row>
    <row r="52" spans="5:5" x14ac:dyDescent="0.2">
      <c r="E52" s="1" t="s">
        <v>436</v>
      </c>
    </row>
    <row r="53" spans="5:5" x14ac:dyDescent="0.2"/>
    <row r="54" spans="5:5" x14ac:dyDescent="0.2"/>
    <row r="55" spans="5:5" x14ac:dyDescent="0.2"/>
    <row r="56" spans="5:5" x14ac:dyDescent="0.2"/>
  </sheetData>
  <sheetProtection algorithmName="SHA-512" hashValue="BwWngCxTZURWuQo78J8SYQnzHnPjZUnQpqZqubyT4xllD1LrqmmjF8HNXEjpVCQHsHphzhtwB7Sr0f7it7oNgA==" saltValue="LWnUS5/visZ+6zPqjrsBy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5546875" style="50" customWidth="1"/>
    <col min="2" max="2" width="11" style="50" customWidth="1"/>
    <col min="3" max="3" width="17" style="50" customWidth="1"/>
    <col min="4" max="5" width="16.554687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12</v>
      </c>
      <c r="K32" s="203"/>
      <c r="L32" s="203"/>
      <c r="M32" s="203"/>
      <c r="N32" s="203"/>
      <c r="O32" s="203"/>
      <c r="P32" s="203"/>
    </row>
    <row r="33" spans="1:16" ht="39" customHeight="1" x14ac:dyDescent="0.2">
      <c r="A33" s="203"/>
      <c r="B33" s="204" t="s">
        <v>35</v>
      </c>
      <c r="C33" s="210"/>
      <c r="D33" s="210"/>
      <c r="E33" s="212" t="s">
        <v>37</v>
      </c>
      <c r="F33" s="213" t="s">
        <v>552</v>
      </c>
      <c r="G33" s="218" t="s">
        <v>358</v>
      </c>
      <c r="H33" s="218" t="s">
        <v>369</v>
      </c>
      <c r="I33" s="218" t="s">
        <v>553</v>
      </c>
      <c r="J33" s="222" t="s">
        <v>554</v>
      </c>
      <c r="K33" s="203"/>
      <c r="L33" s="203"/>
      <c r="M33" s="203"/>
      <c r="N33" s="203"/>
      <c r="O33" s="203"/>
      <c r="P33" s="203"/>
    </row>
    <row r="34" spans="1:16" ht="39" customHeight="1" x14ac:dyDescent="0.2">
      <c r="A34" s="203"/>
      <c r="B34" s="205"/>
      <c r="C34" s="1066" t="s">
        <v>164</v>
      </c>
      <c r="D34" s="1066"/>
      <c r="E34" s="1067"/>
      <c r="F34" s="214">
        <v>7.51</v>
      </c>
      <c r="G34" s="219">
        <v>7.99</v>
      </c>
      <c r="H34" s="219">
        <v>8.2799999999999994</v>
      </c>
      <c r="I34" s="219">
        <v>8.27</v>
      </c>
      <c r="J34" s="223">
        <v>7.79</v>
      </c>
      <c r="K34" s="203"/>
      <c r="L34" s="203"/>
      <c r="M34" s="203"/>
      <c r="N34" s="203"/>
      <c r="O34" s="203"/>
      <c r="P34" s="203"/>
    </row>
    <row r="35" spans="1:16" ht="39" customHeight="1" x14ac:dyDescent="0.2">
      <c r="A35" s="203"/>
      <c r="B35" s="206"/>
      <c r="C35" s="1062" t="s">
        <v>520</v>
      </c>
      <c r="D35" s="1062"/>
      <c r="E35" s="1063"/>
      <c r="F35" s="215">
        <v>3.36</v>
      </c>
      <c r="G35" s="220">
        <v>3.23</v>
      </c>
      <c r="H35" s="220">
        <v>3.08</v>
      </c>
      <c r="I35" s="220">
        <v>3.12</v>
      </c>
      <c r="J35" s="224">
        <v>3.37</v>
      </c>
      <c r="K35" s="203"/>
      <c r="L35" s="203"/>
      <c r="M35" s="203"/>
      <c r="N35" s="203"/>
      <c r="O35" s="203"/>
      <c r="P35" s="203"/>
    </row>
    <row r="36" spans="1:16" ht="39" customHeight="1" x14ac:dyDescent="0.2">
      <c r="A36" s="203"/>
      <c r="B36" s="206"/>
      <c r="C36" s="1062" t="s">
        <v>19</v>
      </c>
      <c r="D36" s="1062"/>
      <c r="E36" s="1063"/>
      <c r="F36" s="215">
        <v>3.68</v>
      </c>
      <c r="G36" s="220">
        <v>3.22</v>
      </c>
      <c r="H36" s="220">
        <v>2.96</v>
      </c>
      <c r="I36" s="220">
        <v>3.76</v>
      </c>
      <c r="J36" s="224">
        <v>3.03</v>
      </c>
      <c r="K36" s="203"/>
      <c r="L36" s="203"/>
      <c r="M36" s="203"/>
      <c r="N36" s="203"/>
      <c r="O36" s="203"/>
      <c r="P36" s="203"/>
    </row>
    <row r="37" spans="1:16" ht="39" customHeight="1" x14ac:dyDescent="0.2">
      <c r="A37" s="203"/>
      <c r="B37" s="206"/>
      <c r="C37" s="1062" t="s">
        <v>72</v>
      </c>
      <c r="D37" s="1062"/>
      <c r="E37" s="1063"/>
      <c r="F37" s="215">
        <v>0.25</v>
      </c>
      <c r="G37" s="220">
        <v>0.67</v>
      </c>
      <c r="H37" s="220">
        <v>0.93</v>
      </c>
      <c r="I37" s="220">
        <v>0.53</v>
      </c>
      <c r="J37" s="224">
        <v>0.36</v>
      </c>
      <c r="K37" s="203"/>
      <c r="L37" s="203"/>
      <c r="M37" s="203"/>
      <c r="N37" s="203"/>
      <c r="O37" s="203"/>
      <c r="P37" s="203"/>
    </row>
    <row r="38" spans="1:16" ht="39" customHeight="1" x14ac:dyDescent="0.2">
      <c r="A38" s="203"/>
      <c r="B38" s="206"/>
      <c r="C38" s="1062" t="s">
        <v>220</v>
      </c>
      <c r="D38" s="1062"/>
      <c r="E38" s="1063"/>
      <c r="F38" s="215">
        <v>0.52</v>
      </c>
      <c r="G38" s="220">
        <v>0.31</v>
      </c>
      <c r="H38" s="220">
        <v>0.21</v>
      </c>
      <c r="I38" s="220">
        <v>0.16</v>
      </c>
      <c r="J38" s="224">
        <v>0.26</v>
      </c>
      <c r="K38" s="203"/>
      <c r="L38" s="203"/>
      <c r="M38" s="203"/>
      <c r="N38" s="203"/>
      <c r="O38" s="203"/>
      <c r="P38" s="203"/>
    </row>
    <row r="39" spans="1:16" ht="39" customHeight="1" x14ac:dyDescent="0.2">
      <c r="A39" s="203"/>
      <c r="B39" s="206"/>
      <c r="C39" s="1062" t="s">
        <v>522</v>
      </c>
      <c r="D39" s="1062"/>
      <c r="E39" s="1063"/>
      <c r="F39" s="215">
        <v>0.3</v>
      </c>
      <c r="G39" s="220">
        <v>0.28000000000000003</v>
      </c>
      <c r="H39" s="220">
        <v>0.27</v>
      </c>
      <c r="I39" s="220">
        <v>0.21</v>
      </c>
      <c r="J39" s="224">
        <v>0.24</v>
      </c>
      <c r="K39" s="203"/>
      <c r="L39" s="203"/>
      <c r="M39" s="203"/>
      <c r="N39" s="203"/>
      <c r="O39" s="203"/>
      <c r="P39" s="203"/>
    </row>
    <row r="40" spans="1:16" ht="39" customHeight="1" x14ac:dyDescent="0.2">
      <c r="A40" s="203"/>
      <c r="B40" s="206"/>
      <c r="C40" s="1062" t="s">
        <v>378</v>
      </c>
      <c r="D40" s="1062"/>
      <c r="E40" s="1063"/>
      <c r="F40" s="215" t="s">
        <v>557</v>
      </c>
      <c r="G40" s="220">
        <v>1.0900000000000001</v>
      </c>
      <c r="H40" s="220">
        <v>2.4500000000000002</v>
      </c>
      <c r="I40" s="220">
        <v>1.33</v>
      </c>
      <c r="J40" s="224">
        <v>0.11</v>
      </c>
      <c r="K40" s="203"/>
      <c r="L40" s="203"/>
      <c r="M40" s="203"/>
      <c r="N40" s="203"/>
      <c r="O40" s="203"/>
      <c r="P40" s="203"/>
    </row>
    <row r="41" spans="1:16" ht="39" customHeight="1" x14ac:dyDescent="0.2">
      <c r="A41" s="203"/>
      <c r="B41" s="206"/>
      <c r="C41" s="1062" t="s">
        <v>214</v>
      </c>
      <c r="D41" s="1062"/>
      <c r="E41" s="1063"/>
      <c r="F41" s="215">
        <v>7.0000000000000007E-2</v>
      </c>
      <c r="G41" s="220">
        <v>0.08</v>
      </c>
      <c r="H41" s="220">
        <v>7.0000000000000007E-2</v>
      </c>
      <c r="I41" s="220">
        <v>7.0000000000000007E-2</v>
      </c>
      <c r="J41" s="224">
        <v>7.0000000000000007E-2</v>
      </c>
      <c r="K41" s="203"/>
      <c r="L41" s="203"/>
      <c r="M41" s="203"/>
      <c r="N41" s="203"/>
      <c r="O41" s="203"/>
      <c r="P41" s="203"/>
    </row>
    <row r="42" spans="1:16" ht="39" customHeight="1" x14ac:dyDescent="0.2">
      <c r="A42" s="203"/>
      <c r="B42" s="207"/>
      <c r="C42" s="1062" t="s">
        <v>558</v>
      </c>
      <c r="D42" s="1062"/>
      <c r="E42" s="1063"/>
      <c r="F42" s="215" t="s">
        <v>293</v>
      </c>
      <c r="G42" s="220" t="s">
        <v>293</v>
      </c>
      <c r="H42" s="220" t="s">
        <v>293</v>
      </c>
      <c r="I42" s="220" t="s">
        <v>293</v>
      </c>
      <c r="J42" s="224" t="s">
        <v>293</v>
      </c>
      <c r="K42" s="203"/>
      <c r="L42" s="203"/>
      <c r="M42" s="203"/>
      <c r="N42" s="203"/>
      <c r="O42" s="203"/>
      <c r="P42" s="203"/>
    </row>
    <row r="43" spans="1:16" ht="39" customHeight="1" x14ac:dyDescent="0.2">
      <c r="A43" s="203"/>
      <c r="B43" s="208"/>
      <c r="C43" s="1064" t="s">
        <v>534</v>
      </c>
      <c r="D43" s="1064"/>
      <c r="E43" s="1065"/>
      <c r="F43" s="216">
        <v>0.37</v>
      </c>
      <c r="G43" s="221">
        <v>0.39</v>
      </c>
      <c r="H43" s="221">
        <v>0.02</v>
      </c>
      <c r="I43" s="221">
        <v>0.02</v>
      </c>
      <c r="J43" s="225">
        <v>0.03</v>
      </c>
      <c r="K43" s="203"/>
      <c r="L43" s="203"/>
      <c r="M43" s="203"/>
      <c r="N43" s="203"/>
      <c r="O43" s="203"/>
      <c r="P43" s="203"/>
    </row>
    <row r="44" spans="1:16" ht="39" customHeight="1" x14ac:dyDescent="0.2">
      <c r="A44" s="203"/>
      <c r="B44" s="209" t="s">
        <v>44</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gWMLMulwfA36L0ejsgnks4AaVzdT0p/NhhA38xBQqMcSTtd2QOTmgUTQQ2oSs9c2q24o7JDbjK7COtQz9fylGg==" saltValue="s1E60RU8UDTDZIfjyy3Qo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554687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56</v>
      </c>
      <c r="P43" s="103"/>
      <c r="Q43" s="103"/>
      <c r="R43" s="103"/>
      <c r="S43" s="103"/>
      <c r="T43" s="103"/>
      <c r="U43" s="103"/>
    </row>
    <row r="44" spans="1:21" ht="30.75" customHeight="1" x14ac:dyDescent="0.2">
      <c r="A44" s="103"/>
      <c r="B44" s="226" t="s">
        <v>68</v>
      </c>
      <c r="C44" s="232"/>
      <c r="D44" s="232"/>
      <c r="E44" s="240"/>
      <c r="F44" s="240"/>
      <c r="G44" s="240"/>
      <c r="H44" s="240"/>
      <c r="I44" s="240"/>
      <c r="J44" s="243" t="s">
        <v>37</v>
      </c>
      <c r="K44" s="245" t="s">
        <v>552</v>
      </c>
      <c r="L44" s="253" t="s">
        <v>358</v>
      </c>
      <c r="M44" s="253" t="s">
        <v>369</v>
      </c>
      <c r="N44" s="253" t="s">
        <v>553</v>
      </c>
      <c r="O44" s="261" t="s">
        <v>554</v>
      </c>
      <c r="P44" s="103"/>
      <c r="Q44" s="103"/>
      <c r="R44" s="103"/>
      <c r="S44" s="103"/>
      <c r="T44" s="103"/>
      <c r="U44" s="103"/>
    </row>
    <row r="45" spans="1:21" ht="30.75" customHeight="1" x14ac:dyDescent="0.2">
      <c r="A45" s="103"/>
      <c r="B45" s="1078" t="s">
        <v>71</v>
      </c>
      <c r="C45" s="1079"/>
      <c r="D45" s="235"/>
      <c r="E45" s="1092" t="s">
        <v>65</v>
      </c>
      <c r="F45" s="1092"/>
      <c r="G45" s="1092"/>
      <c r="H45" s="1092"/>
      <c r="I45" s="1092"/>
      <c r="J45" s="1093"/>
      <c r="K45" s="246">
        <v>21347</v>
      </c>
      <c r="L45" s="254">
        <v>21094</v>
      </c>
      <c r="M45" s="254">
        <v>20101</v>
      </c>
      <c r="N45" s="254">
        <v>18989</v>
      </c>
      <c r="O45" s="262">
        <v>18029</v>
      </c>
      <c r="P45" s="103"/>
      <c r="Q45" s="103"/>
      <c r="R45" s="103"/>
      <c r="S45" s="103"/>
      <c r="T45" s="103"/>
      <c r="U45" s="103"/>
    </row>
    <row r="46" spans="1:21" ht="30.75" customHeight="1" x14ac:dyDescent="0.2">
      <c r="A46" s="103"/>
      <c r="B46" s="1080"/>
      <c r="C46" s="1081"/>
      <c r="D46" s="236"/>
      <c r="E46" s="1084" t="s">
        <v>79</v>
      </c>
      <c r="F46" s="1084"/>
      <c r="G46" s="1084"/>
      <c r="H46" s="1084"/>
      <c r="I46" s="1084"/>
      <c r="J46" s="1085"/>
      <c r="K46" s="247" t="s">
        <v>293</v>
      </c>
      <c r="L46" s="255" t="s">
        <v>293</v>
      </c>
      <c r="M46" s="255" t="s">
        <v>293</v>
      </c>
      <c r="N46" s="255" t="s">
        <v>293</v>
      </c>
      <c r="O46" s="263" t="s">
        <v>293</v>
      </c>
      <c r="P46" s="103"/>
      <c r="Q46" s="103"/>
      <c r="R46" s="103"/>
      <c r="S46" s="103"/>
      <c r="T46" s="103"/>
      <c r="U46" s="103"/>
    </row>
    <row r="47" spans="1:21" ht="30.75" customHeight="1" x14ac:dyDescent="0.2">
      <c r="A47" s="103"/>
      <c r="B47" s="1080"/>
      <c r="C47" s="1081"/>
      <c r="D47" s="236"/>
      <c r="E47" s="1084" t="s">
        <v>93</v>
      </c>
      <c r="F47" s="1084"/>
      <c r="G47" s="1084"/>
      <c r="H47" s="1084"/>
      <c r="I47" s="1084"/>
      <c r="J47" s="1085"/>
      <c r="K47" s="247">
        <v>432</v>
      </c>
      <c r="L47" s="255">
        <v>410</v>
      </c>
      <c r="M47" s="255">
        <v>310</v>
      </c>
      <c r="N47" s="255">
        <v>227</v>
      </c>
      <c r="O47" s="263">
        <v>143</v>
      </c>
      <c r="P47" s="103"/>
      <c r="Q47" s="103"/>
      <c r="R47" s="103"/>
      <c r="S47" s="103"/>
      <c r="T47" s="103"/>
      <c r="U47" s="103"/>
    </row>
    <row r="48" spans="1:21" ht="30.75" customHeight="1" x14ac:dyDescent="0.2">
      <c r="A48" s="103"/>
      <c r="B48" s="1080"/>
      <c r="C48" s="1081"/>
      <c r="D48" s="236"/>
      <c r="E48" s="1084" t="s">
        <v>21</v>
      </c>
      <c r="F48" s="1084"/>
      <c r="G48" s="1084"/>
      <c r="H48" s="1084"/>
      <c r="I48" s="1084"/>
      <c r="J48" s="1085"/>
      <c r="K48" s="247">
        <v>3572</v>
      </c>
      <c r="L48" s="255">
        <v>3487</v>
      </c>
      <c r="M48" s="255">
        <v>3204</v>
      </c>
      <c r="N48" s="255">
        <v>3273</v>
      </c>
      <c r="O48" s="263">
        <v>3122</v>
      </c>
      <c r="P48" s="103"/>
      <c r="Q48" s="103"/>
      <c r="R48" s="103"/>
      <c r="S48" s="103"/>
      <c r="T48" s="103"/>
      <c r="U48" s="103"/>
    </row>
    <row r="49" spans="1:21" ht="30.75" customHeight="1" x14ac:dyDescent="0.2">
      <c r="A49" s="103"/>
      <c r="B49" s="1080"/>
      <c r="C49" s="1081"/>
      <c r="D49" s="236"/>
      <c r="E49" s="1084" t="s">
        <v>5</v>
      </c>
      <c r="F49" s="1084"/>
      <c r="G49" s="1084"/>
      <c r="H49" s="1084"/>
      <c r="I49" s="1084"/>
      <c r="J49" s="1085"/>
      <c r="K49" s="247">
        <v>36</v>
      </c>
      <c r="L49" s="255" t="s">
        <v>293</v>
      </c>
      <c r="M49" s="255" t="s">
        <v>293</v>
      </c>
      <c r="N49" s="255" t="s">
        <v>293</v>
      </c>
      <c r="O49" s="263" t="s">
        <v>293</v>
      </c>
      <c r="P49" s="103"/>
      <c r="Q49" s="103"/>
      <c r="R49" s="103"/>
      <c r="S49" s="103"/>
      <c r="T49" s="103"/>
      <c r="U49" s="103"/>
    </row>
    <row r="50" spans="1:21" ht="30.75" customHeight="1" x14ac:dyDescent="0.2">
      <c r="A50" s="103"/>
      <c r="B50" s="1080"/>
      <c r="C50" s="1081"/>
      <c r="D50" s="236"/>
      <c r="E50" s="1084" t="s">
        <v>101</v>
      </c>
      <c r="F50" s="1084"/>
      <c r="G50" s="1084"/>
      <c r="H50" s="1084"/>
      <c r="I50" s="1084"/>
      <c r="J50" s="1085"/>
      <c r="K50" s="247">
        <v>59</v>
      </c>
      <c r="L50" s="255">
        <v>53</v>
      </c>
      <c r="M50" s="255">
        <v>61</v>
      </c>
      <c r="N50" s="255">
        <v>45</v>
      </c>
      <c r="O50" s="263">
        <v>3</v>
      </c>
      <c r="P50" s="103"/>
      <c r="Q50" s="103"/>
      <c r="R50" s="103"/>
      <c r="S50" s="103"/>
      <c r="T50" s="103"/>
      <c r="U50" s="103"/>
    </row>
    <row r="51" spans="1:21" ht="30.75" customHeight="1" x14ac:dyDescent="0.2">
      <c r="A51" s="103"/>
      <c r="B51" s="1082"/>
      <c r="C51" s="1083"/>
      <c r="D51" s="237"/>
      <c r="E51" s="1084" t="s">
        <v>107</v>
      </c>
      <c r="F51" s="1084"/>
      <c r="G51" s="1084"/>
      <c r="H51" s="1084"/>
      <c r="I51" s="1084"/>
      <c r="J51" s="1085"/>
      <c r="K51" s="247" t="s">
        <v>293</v>
      </c>
      <c r="L51" s="255">
        <v>0</v>
      </c>
      <c r="M51" s="255">
        <v>0</v>
      </c>
      <c r="N51" s="255" t="s">
        <v>293</v>
      </c>
      <c r="O51" s="263">
        <v>0</v>
      </c>
      <c r="P51" s="103"/>
      <c r="Q51" s="103"/>
      <c r="R51" s="103"/>
      <c r="S51" s="103"/>
      <c r="T51" s="103"/>
      <c r="U51" s="103"/>
    </row>
    <row r="52" spans="1:21" ht="30.75" customHeight="1" x14ac:dyDescent="0.2">
      <c r="A52" s="103"/>
      <c r="B52" s="1086" t="s">
        <v>109</v>
      </c>
      <c r="C52" s="1087"/>
      <c r="D52" s="237"/>
      <c r="E52" s="1084" t="s">
        <v>49</v>
      </c>
      <c r="F52" s="1084"/>
      <c r="G52" s="1084"/>
      <c r="H52" s="1084"/>
      <c r="I52" s="1084"/>
      <c r="J52" s="1085"/>
      <c r="K52" s="247">
        <v>19338</v>
      </c>
      <c r="L52" s="255">
        <v>18150</v>
      </c>
      <c r="M52" s="255">
        <v>19031</v>
      </c>
      <c r="N52" s="255">
        <v>16960</v>
      </c>
      <c r="O52" s="263">
        <v>15997</v>
      </c>
      <c r="P52" s="103"/>
      <c r="Q52" s="103"/>
      <c r="R52" s="103"/>
      <c r="S52" s="103"/>
      <c r="T52" s="103"/>
      <c r="U52" s="103"/>
    </row>
    <row r="53" spans="1:21" ht="30.75" customHeight="1" x14ac:dyDescent="0.2">
      <c r="A53" s="103"/>
      <c r="B53" s="1088" t="s">
        <v>46</v>
      </c>
      <c r="C53" s="1089"/>
      <c r="D53" s="238"/>
      <c r="E53" s="1090" t="s">
        <v>113</v>
      </c>
      <c r="F53" s="1090"/>
      <c r="G53" s="1090"/>
      <c r="H53" s="1090"/>
      <c r="I53" s="1090"/>
      <c r="J53" s="1091"/>
      <c r="K53" s="248">
        <v>6108</v>
      </c>
      <c r="L53" s="256">
        <v>6894</v>
      </c>
      <c r="M53" s="256">
        <v>4645</v>
      </c>
      <c r="N53" s="256">
        <v>5574</v>
      </c>
      <c r="O53" s="264">
        <v>5300</v>
      </c>
      <c r="P53" s="103"/>
      <c r="Q53" s="103"/>
      <c r="R53" s="103"/>
      <c r="S53" s="103"/>
      <c r="T53" s="103"/>
      <c r="U53" s="103"/>
    </row>
    <row r="54" spans="1:21" ht="24" customHeight="1" x14ac:dyDescent="0.2">
      <c r="A54" s="103"/>
      <c r="B54" s="227" t="s">
        <v>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7</v>
      </c>
      <c r="C55" s="233"/>
      <c r="D55" s="233"/>
      <c r="E55" s="233"/>
      <c r="F55" s="233"/>
      <c r="G55" s="233"/>
      <c r="H55" s="233"/>
      <c r="I55" s="233"/>
      <c r="J55" s="233"/>
      <c r="K55" s="249"/>
      <c r="L55" s="249"/>
      <c r="M55" s="249"/>
      <c r="N55" s="249"/>
      <c r="O55" s="265" t="s">
        <v>33</v>
      </c>
      <c r="P55" s="103"/>
      <c r="Q55" s="103"/>
      <c r="R55" s="103"/>
      <c r="S55" s="103"/>
      <c r="T55" s="103"/>
      <c r="U55" s="103"/>
    </row>
    <row r="56" spans="1:21" ht="31.5" customHeight="1" x14ac:dyDescent="0.2">
      <c r="A56" s="103"/>
      <c r="B56" s="229"/>
      <c r="C56" s="234"/>
      <c r="D56" s="234"/>
      <c r="E56" s="241"/>
      <c r="F56" s="241"/>
      <c r="G56" s="241"/>
      <c r="H56" s="241"/>
      <c r="I56" s="241"/>
      <c r="J56" s="244" t="s">
        <v>37</v>
      </c>
      <c r="K56" s="250" t="s">
        <v>560</v>
      </c>
      <c r="L56" s="257" t="s">
        <v>559</v>
      </c>
      <c r="M56" s="257" t="s">
        <v>309</v>
      </c>
      <c r="N56" s="257" t="s">
        <v>561</v>
      </c>
      <c r="O56" s="266" t="s">
        <v>562</v>
      </c>
      <c r="P56" s="103"/>
      <c r="Q56" s="103"/>
      <c r="R56" s="103"/>
      <c r="S56" s="103"/>
      <c r="T56" s="103"/>
      <c r="U56" s="103"/>
    </row>
    <row r="57" spans="1:21" ht="31.5" customHeight="1" x14ac:dyDescent="0.2">
      <c r="B57" s="1074" t="s">
        <v>3</v>
      </c>
      <c r="C57" s="1075"/>
      <c r="D57" s="1068" t="s">
        <v>108</v>
      </c>
      <c r="E57" s="1069"/>
      <c r="F57" s="1069"/>
      <c r="G57" s="1069"/>
      <c r="H57" s="1069"/>
      <c r="I57" s="1069"/>
      <c r="J57" s="1070"/>
      <c r="K57" s="251">
        <v>1560</v>
      </c>
      <c r="L57" s="258">
        <v>1580</v>
      </c>
      <c r="M57" s="258">
        <v>1400</v>
      </c>
      <c r="N57" s="258">
        <v>1200</v>
      </c>
      <c r="O57" s="267">
        <v>1000</v>
      </c>
    </row>
    <row r="58" spans="1:21" ht="31.5" customHeight="1" x14ac:dyDescent="0.2">
      <c r="B58" s="1076"/>
      <c r="C58" s="1077"/>
      <c r="D58" s="1071" t="s">
        <v>117</v>
      </c>
      <c r="E58" s="1072"/>
      <c r="F58" s="1072"/>
      <c r="G58" s="1072"/>
      <c r="H58" s="1072"/>
      <c r="I58" s="1072"/>
      <c r="J58" s="1073"/>
      <c r="K58" s="252">
        <v>883</v>
      </c>
      <c r="L58" s="259">
        <v>899</v>
      </c>
      <c r="M58" s="259">
        <v>809</v>
      </c>
      <c r="N58" s="259">
        <v>702</v>
      </c>
      <c r="O58" s="268">
        <v>513</v>
      </c>
    </row>
    <row r="59" spans="1:21" ht="24" customHeight="1" x14ac:dyDescent="0.2">
      <c r="B59" s="230"/>
      <c r="C59" s="230"/>
      <c r="D59" s="239" t="s">
        <v>84</v>
      </c>
      <c r="E59" s="242"/>
      <c r="F59" s="242"/>
      <c r="G59" s="242"/>
      <c r="H59" s="242"/>
      <c r="I59" s="242"/>
      <c r="J59" s="242"/>
      <c r="K59" s="242"/>
      <c r="L59" s="242"/>
      <c r="M59" s="242"/>
      <c r="N59" s="242"/>
      <c r="O59" s="242"/>
    </row>
    <row r="60" spans="1:21" ht="24" customHeight="1" x14ac:dyDescent="0.2">
      <c r="B60" s="231"/>
      <c r="C60" s="231"/>
      <c r="D60" s="239" t="s">
        <v>99</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xGNKyNW2P0RWEq4vlcFrUeDdTC6ARpK/VwnUz7pvix7EonJ8XLJcl1xSY8KU6YBUWTyKZfU3zlf0CkJ48A0sVw==" saltValue="O17E90qNiH8J2z6zrNOHB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SheetLayoutView="100" workbookViewId="0"/>
  </sheetViews>
  <sheetFormatPr defaultColWidth="0" defaultRowHeight="13.5" customHeight="1" zeroHeight="1" x14ac:dyDescent="0.2"/>
  <cols>
    <col min="1" max="1" width="6.5546875" style="50" customWidth="1"/>
    <col min="2" max="3" width="12.5546875" style="50" customWidth="1"/>
    <col min="4" max="4" width="11.5546875" style="50" customWidth="1"/>
    <col min="5" max="8" width="10.44140625" style="50" customWidth="1"/>
    <col min="9" max="13" width="16.44140625" style="50" customWidth="1"/>
    <col min="14" max="19" width="12.554687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56</v>
      </c>
    </row>
    <row r="40" spans="2:13" ht="27.75" customHeight="1" x14ac:dyDescent="0.2">
      <c r="B40" s="226" t="s">
        <v>68</v>
      </c>
      <c r="C40" s="232"/>
      <c r="D40" s="232"/>
      <c r="E40" s="240"/>
      <c r="F40" s="240"/>
      <c r="G40" s="240"/>
      <c r="H40" s="243" t="s">
        <v>37</v>
      </c>
      <c r="I40" s="245" t="s">
        <v>552</v>
      </c>
      <c r="J40" s="253" t="s">
        <v>358</v>
      </c>
      <c r="K40" s="253" t="s">
        <v>369</v>
      </c>
      <c r="L40" s="253" t="s">
        <v>553</v>
      </c>
      <c r="M40" s="274" t="s">
        <v>554</v>
      </c>
    </row>
    <row r="41" spans="2:13" ht="27.75" customHeight="1" x14ac:dyDescent="0.2">
      <c r="B41" s="1078" t="s">
        <v>34</v>
      </c>
      <c r="C41" s="1079"/>
      <c r="D41" s="235"/>
      <c r="E41" s="1103" t="s">
        <v>36</v>
      </c>
      <c r="F41" s="1103"/>
      <c r="G41" s="1103"/>
      <c r="H41" s="1104"/>
      <c r="I41" s="246">
        <v>195741</v>
      </c>
      <c r="J41" s="254">
        <v>191460</v>
      </c>
      <c r="K41" s="254">
        <v>186682</v>
      </c>
      <c r="L41" s="254">
        <v>182439</v>
      </c>
      <c r="M41" s="262">
        <v>178314</v>
      </c>
    </row>
    <row r="42" spans="2:13" ht="27.75" customHeight="1" x14ac:dyDescent="0.2">
      <c r="B42" s="1080"/>
      <c r="C42" s="1081"/>
      <c r="D42" s="236"/>
      <c r="E42" s="1094" t="s">
        <v>132</v>
      </c>
      <c r="F42" s="1094"/>
      <c r="G42" s="1094"/>
      <c r="H42" s="1095"/>
      <c r="I42" s="247">
        <v>448</v>
      </c>
      <c r="J42" s="255">
        <v>308</v>
      </c>
      <c r="K42" s="255">
        <v>134</v>
      </c>
      <c r="L42" s="255" t="s">
        <v>293</v>
      </c>
      <c r="M42" s="263" t="s">
        <v>293</v>
      </c>
    </row>
    <row r="43" spans="2:13" ht="27.75" customHeight="1" x14ac:dyDescent="0.2">
      <c r="B43" s="1080"/>
      <c r="C43" s="1081"/>
      <c r="D43" s="236"/>
      <c r="E43" s="1094" t="s">
        <v>134</v>
      </c>
      <c r="F43" s="1094"/>
      <c r="G43" s="1094"/>
      <c r="H43" s="1095"/>
      <c r="I43" s="247">
        <v>48873</v>
      </c>
      <c r="J43" s="255">
        <v>44483</v>
      </c>
      <c r="K43" s="255">
        <v>40353</v>
      </c>
      <c r="L43" s="255">
        <v>38797</v>
      </c>
      <c r="M43" s="263">
        <v>37626</v>
      </c>
    </row>
    <row r="44" spans="2:13" ht="27.75" customHeight="1" x14ac:dyDescent="0.2">
      <c r="B44" s="1080"/>
      <c r="C44" s="1081"/>
      <c r="D44" s="236"/>
      <c r="E44" s="1094" t="s">
        <v>137</v>
      </c>
      <c r="F44" s="1094"/>
      <c r="G44" s="1094"/>
      <c r="H44" s="1095"/>
      <c r="I44" s="247" t="s">
        <v>293</v>
      </c>
      <c r="J44" s="255" t="s">
        <v>293</v>
      </c>
      <c r="K44" s="255" t="s">
        <v>293</v>
      </c>
      <c r="L44" s="255" t="s">
        <v>293</v>
      </c>
      <c r="M44" s="263" t="s">
        <v>293</v>
      </c>
    </row>
    <row r="45" spans="2:13" ht="27.75" customHeight="1" x14ac:dyDescent="0.2">
      <c r="B45" s="1080"/>
      <c r="C45" s="1081"/>
      <c r="D45" s="236"/>
      <c r="E45" s="1094" t="s">
        <v>143</v>
      </c>
      <c r="F45" s="1094"/>
      <c r="G45" s="1094"/>
      <c r="H45" s="1095"/>
      <c r="I45" s="247">
        <v>16667</v>
      </c>
      <c r="J45" s="255">
        <v>15822</v>
      </c>
      <c r="K45" s="255">
        <v>15337</v>
      </c>
      <c r="L45" s="255">
        <v>15189</v>
      </c>
      <c r="M45" s="263">
        <v>14797</v>
      </c>
    </row>
    <row r="46" spans="2:13" ht="27.75" customHeight="1" x14ac:dyDescent="0.2">
      <c r="B46" s="1080"/>
      <c r="C46" s="1081"/>
      <c r="D46" s="237"/>
      <c r="E46" s="1094" t="s">
        <v>140</v>
      </c>
      <c r="F46" s="1094"/>
      <c r="G46" s="1094"/>
      <c r="H46" s="1095"/>
      <c r="I46" s="247" t="s">
        <v>293</v>
      </c>
      <c r="J46" s="255">
        <v>697</v>
      </c>
      <c r="K46" s="255">
        <v>697</v>
      </c>
      <c r="L46" s="255" t="s">
        <v>293</v>
      </c>
      <c r="M46" s="263" t="s">
        <v>293</v>
      </c>
    </row>
    <row r="47" spans="2:13" ht="27.75" customHeight="1" x14ac:dyDescent="0.2">
      <c r="B47" s="1080"/>
      <c r="C47" s="1081"/>
      <c r="D47" s="270"/>
      <c r="E47" s="1100" t="s">
        <v>147</v>
      </c>
      <c r="F47" s="1101"/>
      <c r="G47" s="1101"/>
      <c r="H47" s="1102"/>
      <c r="I47" s="247" t="s">
        <v>293</v>
      </c>
      <c r="J47" s="255" t="s">
        <v>293</v>
      </c>
      <c r="K47" s="255" t="s">
        <v>293</v>
      </c>
      <c r="L47" s="255" t="s">
        <v>293</v>
      </c>
      <c r="M47" s="263" t="s">
        <v>293</v>
      </c>
    </row>
    <row r="48" spans="2:13" ht="27.75" customHeight="1" x14ac:dyDescent="0.2">
      <c r="B48" s="1080"/>
      <c r="C48" s="1081"/>
      <c r="D48" s="236"/>
      <c r="E48" s="1094" t="s">
        <v>155</v>
      </c>
      <c r="F48" s="1094"/>
      <c r="G48" s="1094"/>
      <c r="H48" s="1095"/>
      <c r="I48" s="247" t="s">
        <v>293</v>
      </c>
      <c r="J48" s="255" t="s">
        <v>293</v>
      </c>
      <c r="K48" s="255" t="s">
        <v>293</v>
      </c>
      <c r="L48" s="255" t="s">
        <v>293</v>
      </c>
      <c r="M48" s="263" t="s">
        <v>293</v>
      </c>
    </row>
    <row r="49" spans="2:13" ht="27.75" customHeight="1" x14ac:dyDescent="0.2">
      <c r="B49" s="1082"/>
      <c r="C49" s="1083"/>
      <c r="D49" s="236"/>
      <c r="E49" s="1094" t="s">
        <v>103</v>
      </c>
      <c r="F49" s="1094"/>
      <c r="G49" s="1094"/>
      <c r="H49" s="1095"/>
      <c r="I49" s="247" t="s">
        <v>293</v>
      </c>
      <c r="J49" s="255" t="s">
        <v>293</v>
      </c>
      <c r="K49" s="255" t="s">
        <v>293</v>
      </c>
      <c r="L49" s="255" t="s">
        <v>293</v>
      </c>
      <c r="M49" s="263" t="s">
        <v>293</v>
      </c>
    </row>
    <row r="50" spans="2:13" ht="27.75" customHeight="1" x14ac:dyDescent="0.2">
      <c r="B50" s="1098" t="s">
        <v>176</v>
      </c>
      <c r="C50" s="1099"/>
      <c r="D50" s="271"/>
      <c r="E50" s="1094" t="s">
        <v>180</v>
      </c>
      <c r="F50" s="1094"/>
      <c r="G50" s="1094"/>
      <c r="H50" s="1095"/>
      <c r="I50" s="247">
        <v>33001</v>
      </c>
      <c r="J50" s="255">
        <v>31126</v>
      </c>
      <c r="K50" s="255">
        <v>31296</v>
      </c>
      <c r="L50" s="255">
        <v>31520</v>
      </c>
      <c r="M50" s="263">
        <v>35090</v>
      </c>
    </row>
    <row r="51" spans="2:13" ht="27.75" customHeight="1" x14ac:dyDescent="0.2">
      <c r="B51" s="1080"/>
      <c r="C51" s="1081"/>
      <c r="D51" s="236"/>
      <c r="E51" s="1094" t="s">
        <v>184</v>
      </c>
      <c r="F51" s="1094"/>
      <c r="G51" s="1094"/>
      <c r="H51" s="1095"/>
      <c r="I51" s="247">
        <v>26286</v>
      </c>
      <c r="J51" s="255">
        <v>25053</v>
      </c>
      <c r="K51" s="255">
        <v>24473</v>
      </c>
      <c r="L51" s="255">
        <v>24263</v>
      </c>
      <c r="M51" s="263">
        <v>24531</v>
      </c>
    </row>
    <row r="52" spans="2:13" ht="27.75" customHeight="1" x14ac:dyDescent="0.2">
      <c r="B52" s="1082"/>
      <c r="C52" s="1083"/>
      <c r="D52" s="236"/>
      <c r="E52" s="1094" t="s">
        <v>104</v>
      </c>
      <c r="F52" s="1094"/>
      <c r="G52" s="1094"/>
      <c r="H52" s="1095"/>
      <c r="I52" s="247">
        <v>158893</v>
      </c>
      <c r="J52" s="255">
        <v>154964</v>
      </c>
      <c r="K52" s="255">
        <v>148675</v>
      </c>
      <c r="L52" s="255">
        <v>144689</v>
      </c>
      <c r="M52" s="263">
        <v>140718</v>
      </c>
    </row>
    <row r="53" spans="2:13" ht="27.75" customHeight="1" x14ac:dyDescent="0.2">
      <c r="B53" s="1088" t="s">
        <v>46</v>
      </c>
      <c r="C53" s="1089"/>
      <c r="D53" s="238"/>
      <c r="E53" s="1096" t="s">
        <v>58</v>
      </c>
      <c r="F53" s="1096"/>
      <c r="G53" s="1096"/>
      <c r="H53" s="1097"/>
      <c r="I53" s="248">
        <v>43548</v>
      </c>
      <c r="J53" s="256">
        <v>41626</v>
      </c>
      <c r="K53" s="256">
        <v>38760</v>
      </c>
      <c r="L53" s="256">
        <v>35952</v>
      </c>
      <c r="M53" s="264">
        <v>30397</v>
      </c>
    </row>
    <row r="54" spans="2:13" ht="27.75" customHeight="1" x14ac:dyDescent="0.2">
      <c r="B54" s="269" t="s">
        <v>82</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Wn3aJuSsDWLLlnp4tM9xYidYCr818QoK76K5RucR6RlcadDqXPR0rD4X2Vt89K3lweRoI4KxH8T8qRK/g4/tqg==" saltValue="Iwi7iqmVmrTOc1jFipz/P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33203125" style="50" customWidth="1"/>
    <col min="2" max="2" width="16.44140625" style="50" customWidth="1"/>
    <col min="3" max="5" width="26.33203125" style="50" customWidth="1"/>
    <col min="6" max="8" width="24.3320312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182</v>
      </c>
    </row>
    <row r="54" spans="2:8" ht="29.25" customHeight="1" x14ac:dyDescent="0.25">
      <c r="B54" s="275" t="s">
        <v>29</v>
      </c>
      <c r="C54" s="281"/>
      <c r="D54" s="281"/>
      <c r="E54" s="282" t="s">
        <v>37</v>
      </c>
      <c r="F54" s="283" t="s">
        <v>369</v>
      </c>
      <c r="G54" s="283" t="s">
        <v>553</v>
      </c>
      <c r="H54" s="291" t="s">
        <v>554</v>
      </c>
    </row>
    <row r="55" spans="2:8" ht="52.5" customHeight="1" x14ac:dyDescent="0.2">
      <c r="B55" s="276"/>
      <c r="C55" s="1113" t="s">
        <v>192</v>
      </c>
      <c r="D55" s="1113"/>
      <c r="E55" s="1114"/>
      <c r="F55" s="284">
        <v>10453</v>
      </c>
      <c r="G55" s="284">
        <v>11049</v>
      </c>
      <c r="H55" s="292">
        <v>10079</v>
      </c>
    </row>
    <row r="56" spans="2:8" ht="52.5" customHeight="1" x14ac:dyDescent="0.2">
      <c r="B56" s="277"/>
      <c r="C56" s="1115" t="s">
        <v>454</v>
      </c>
      <c r="D56" s="1115"/>
      <c r="E56" s="1116"/>
      <c r="F56" s="285">
        <v>8580</v>
      </c>
      <c r="G56" s="285">
        <v>7705</v>
      </c>
      <c r="H56" s="293">
        <v>7226</v>
      </c>
    </row>
    <row r="57" spans="2:8" ht="53.25" customHeight="1" x14ac:dyDescent="0.2">
      <c r="B57" s="277"/>
      <c r="C57" s="1117" t="s">
        <v>122</v>
      </c>
      <c r="D57" s="1117"/>
      <c r="E57" s="1118"/>
      <c r="F57" s="286">
        <v>13630</v>
      </c>
      <c r="G57" s="286">
        <v>13041</v>
      </c>
      <c r="H57" s="294">
        <v>12498</v>
      </c>
    </row>
    <row r="58" spans="2:8" ht="45.75" customHeight="1" x14ac:dyDescent="0.2">
      <c r="B58" s="278"/>
      <c r="C58" s="1105" t="s">
        <v>395</v>
      </c>
      <c r="D58" s="1106"/>
      <c r="E58" s="1107"/>
      <c r="F58" s="287">
        <v>5600</v>
      </c>
      <c r="G58" s="287">
        <v>5800</v>
      </c>
      <c r="H58" s="295">
        <v>6000</v>
      </c>
    </row>
    <row r="59" spans="2:8" ht="45.75" customHeight="1" x14ac:dyDescent="0.2">
      <c r="B59" s="278"/>
      <c r="C59" s="1105" t="s">
        <v>116</v>
      </c>
      <c r="D59" s="1106"/>
      <c r="E59" s="1107"/>
      <c r="F59" s="287">
        <v>2316</v>
      </c>
      <c r="G59" s="287">
        <v>1693</v>
      </c>
      <c r="H59" s="295">
        <v>1122</v>
      </c>
    </row>
    <row r="60" spans="2:8" ht="45.75" customHeight="1" x14ac:dyDescent="0.2">
      <c r="B60" s="278"/>
      <c r="C60" s="1105" t="s">
        <v>54</v>
      </c>
      <c r="D60" s="1106"/>
      <c r="E60" s="1107"/>
      <c r="F60" s="287">
        <v>1718</v>
      </c>
      <c r="G60" s="287">
        <v>1718</v>
      </c>
      <c r="H60" s="295">
        <v>1677</v>
      </c>
    </row>
    <row r="61" spans="2:8" ht="45.75" customHeight="1" x14ac:dyDescent="0.2">
      <c r="B61" s="278"/>
      <c r="C61" s="1105" t="s">
        <v>167</v>
      </c>
      <c r="D61" s="1106"/>
      <c r="E61" s="1107"/>
      <c r="F61" s="287">
        <v>1117</v>
      </c>
      <c r="G61" s="287">
        <v>1115</v>
      </c>
      <c r="H61" s="295">
        <v>1112</v>
      </c>
    </row>
    <row r="62" spans="2:8" ht="45.75" customHeight="1" x14ac:dyDescent="0.2">
      <c r="B62" s="279"/>
      <c r="C62" s="1108" t="s">
        <v>41</v>
      </c>
      <c r="D62" s="1109"/>
      <c r="E62" s="1110"/>
      <c r="F62" s="288">
        <v>1000</v>
      </c>
      <c r="G62" s="288">
        <v>1000</v>
      </c>
      <c r="H62" s="296">
        <v>984</v>
      </c>
    </row>
    <row r="63" spans="2:8" ht="52.5" customHeight="1" x14ac:dyDescent="0.2">
      <c r="B63" s="280"/>
      <c r="C63" s="1111" t="s">
        <v>360</v>
      </c>
      <c r="D63" s="1111"/>
      <c r="E63" s="1112"/>
      <c r="F63" s="289">
        <v>32663</v>
      </c>
      <c r="G63" s="289">
        <v>31795</v>
      </c>
      <c r="H63" s="297">
        <v>29803</v>
      </c>
    </row>
    <row r="64" spans="2:8" ht="15" customHeight="1" x14ac:dyDescent="0.2"/>
  </sheetData>
  <sheetProtection algorithmName="SHA-512" hashValue="VcKeMdSj+x7HxvvvtiQXFZ016NoEubi2celJtwcfc4uRVv77juwGVZodNtQKAqHT53VQ7o8LymZQVYkuamhc2g==" saltValue="3shN2SHL0tnrg+6Rt7p3N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2" x14ac:dyDescent="0.2"/>
  <cols>
    <col min="1" max="1" width="45.88671875" style="298" customWidth="1"/>
    <col min="2" max="8" width="13.441406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151</v>
      </c>
      <c r="E2" s="141"/>
      <c r="F2" s="313" t="s">
        <v>470</v>
      </c>
      <c r="G2" s="165"/>
      <c r="H2" s="175"/>
    </row>
    <row r="3" spans="1:8" x14ac:dyDescent="0.2">
      <c r="A3" s="131" t="s">
        <v>339</v>
      </c>
      <c r="B3" s="123"/>
      <c r="C3" s="306"/>
      <c r="D3" s="309">
        <v>39173</v>
      </c>
      <c r="E3" s="311"/>
      <c r="F3" s="314">
        <v>50880</v>
      </c>
      <c r="G3" s="316"/>
      <c r="H3" s="319"/>
    </row>
    <row r="4" spans="1:8" x14ac:dyDescent="0.2">
      <c r="A4" s="116"/>
      <c r="B4" s="122"/>
      <c r="C4" s="307"/>
      <c r="D4" s="310">
        <v>18490</v>
      </c>
      <c r="E4" s="312"/>
      <c r="F4" s="315">
        <v>27819</v>
      </c>
      <c r="G4" s="317"/>
      <c r="H4" s="320"/>
    </row>
    <row r="5" spans="1:8" x14ac:dyDescent="0.2">
      <c r="A5" s="131" t="s">
        <v>536</v>
      </c>
      <c r="B5" s="123"/>
      <c r="C5" s="306"/>
      <c r="D5" s="309">
        <v>41093</v>
      </c>
      <c r="E5" s="311"/>
      <c r="F5" s="314">
        <v>46395</v>
      </c>
      <c r="G5" s="316"/>
      <c r="H5" s="319"/>
    </row>
    <row r="6" spans="1:8" x14ac:dyDescent="0.2">
      <c r="A6" s="116"/>
      <c r="B6" s="122"/>
      <c r="C6" s="307"/>
      <c r="D6" s="310">
        <v>20985</v>
      </c>
      <c r="E6" s="312"/>
      <c r="F6" s="315">
        <v>26304</v>
      </c>
      <c r="G6" s="317"/>
      <c r="H6" s="320"/>
    </row>
    <row r="7" spans="1:8" x14ac:dyDescent="0.2">
      <c r="A7" s="131" t="s">
        <v>367</v>
      </c>
      <c r="B7" s="123"/>
      <c r="C7" s="306"/>
      <c r="D7" s="309">
        <v>36072</v>
      </c>
      <c r="E7" s="311"/>
      <c r="F7" s="314">
        <v>48088</v>
      </c>
      <c r="G7" s="316"/>
      <c r="H7" s="319"/>
    </row>
    <row r="8" spans="1:8" x14ac:dyDescent="0.2">
      <c r="A8" s="116"/>
      <c r="B8" s="122"/>
      <c r="C8" s="307"/>
      <c r="D8" s="310">
        <v>18154</v>
      </c>
      <c r="E8" s="312"/>
      <c r="F8" s="315">
        <v>25183</v>
      </c>
      <c r="G8" s="317"/>
      <c r="H8" s="320"/>
    </row>
    <row r="9" spans="1:8" x14ac:dyDescent="0.2">
      <c r="A9" s="131" t="s">
        <v>550</v>
      </c>
      <c r="B9" s="123"/>
      <c r="C9" s="306"/>
      <c r="D9" s="309">
        <v>36281</v>
      </c>
      <c r="E9" s="311"/>
      <c r="F9" s="314">
        <v>46457</v>
      </c>
      <c r="G9" s="316"/>
      <c r="H9" s="319"/>
    </row>
    <row r="10" spans="1:8" x14ac:dyDescent="0.2">
      <c r="A10" s="116"/>
      <c r="B10" s="122"/>
      <c r="C10" s="307"/>
      <c r="D10" s="310">
        <v>18393</v>
      </c>
      <c r="E10" s="312"/>
      <c r="F10" s="315">
        <v>24020</v>
      </c>
      <c r="G10" s="317"/>
      <c r="H10" s="320"/>
    </row>
    <row r="11" spans="1:8" x14ac:dyDescent="0.2">
      <c r="A11" s="131" t="s">
        <v>551</v>
      </c>
      <c r="B11" s="123"/>
      <c r="C11" s="306"/>
      <c r="D11" s="309">
        <v>37566</v>
      </c>
      <c r="E11" s="311"/>
      <c r="F11" s="314">
        <v>51849</v>
      </c>
      <c r="G11" s="316"/>
      <c r="H11" s="319"/>
    </row>
    <row r="12" spans="1:8" x14ac:dyDescent="0.2">
      <c r="A12" s="116"/>
      <c r="B12" s="122"/>
      <c r="C12" s="308"/>
      <c r="D12" s="310">
        <v>17945</v>
      </c>
      <c r="E12" s="312"/>
      <c r="F12" s="315">
        <v>26326</v>
      </c>
      <c r="G12" s="317"/>
      <c r="H12" s="320"/>
    </row>
    <row r="13" spans="1:8" x14ac:dyDescent="0.2">
      <c r="A13" s="131"/>
      <c r="B13" s="123"/>
      <c r="C13" s="306"/>
      <c r="D13" s="309">
        <v>38037</v>
      </c>
      <c r="E13" s="311"/>
      <c r="F13" s="314">
        <v>48734</v>
      </c>
      <c r="G13" s="318"/>
      <c r="H13" s="319"/>
    </row>
    <row r="14" spans="1:8" x14ac:dyDescent="0.2">
      <c r="A14" s="116"/>
      <c r="B14" s="122"/>
      <c r="C14" s="307"/>
      <c r="D14" s="310">
        <v>18793</v>
      </c>
      <c r="E14" s="312"/>
      <c r="F14" s="315">
        <v>25930</v>
      </c>
      <c r="G14" s="317"/>
      <c r="H14" s="320"/>
    </row>
    <row r="17" spans="1:11" x14ac:dyDescent="0.2">
      <c r="A17" s="298" t="s">
        <v>57</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172</v>
      </c>
      <c r="B19" s="299">
        <f>ROUND(VALUE(SUBSTITUTE(実質収支比率等に係る経年分析!F$48,"▲","-")),2)</f>
        <v>3.75</v>
      </c>
      <c r="C19" s="299">
        <f>ROUND(VALUE(SUBSTITUTE(実質収支比率等に係る経年分析!G$48,"▲","-")),2)</f>
        <v>3.28</v>
      </c>
      <c r="D19" s="299">
        <f>ROUND(VALUE(SUBSTITUTE(実質収支比率等に係る経年分析!H$48,"▲","-")),2)</f>
        <v>2.98</v>
      </c>
      <c r="E19" s="299">
        <f>ROUND(VALUE(SUBSTITUTE(実質収支比率等に係る経年分析!I$48,"▲","-")),2)</f>
        <v>3.77</v>
      </c>
      <c r="F19" s="299">
        <f>ROUND(VALUE(SUBSTITUTE(実質収支比率等に係る経年分析!J$48,"▲","-")),2)</f>
        <v>3.04</v>
      </c>
    </row>
    <row r="20" spans="1:11" x14ac:dyDescent="0.2">
      <c r="A20" s="299" t="s">
        <v>98</v>
      </c>
      <c r="B20" s="299">
        <f>ROUND(VALUE(SUBSTITUTE(実質収支比率等に係る経年分析!F$47,"▲","-")),2)</f>
        <v>10.75</v>
      </c>
      <c r="C20" s="299">
        <f>ROUND(VALUE(SUBSTITUTE(実質収支比率等に係る経年分析!G$47,"▲","-")),2)</f>
        <v>10.6</v>
      </c>
      <c r="D20" s="299">
        <f>ROUND(VALUE(SUBSTITUTE(実質収支比率等に係る経年分析!H$47,"▲","-")),2)</f>
        <v>11.49</v>
      </c>
      <c r="E20" s="299">
        <f>ROUND(VALUE(SUBSTITUTE(実質収支比率等に係る経年分析!I$47,"▲","-")),2)</f>
        <v>12.42</v>
      </c>
      <c r="F20" s="299">
        <f>ROUND(VALUE(SUBSTITUTE(実質収支比率等に係る経年分析!J$47,"▲","-")),2)</f>
        <v>11.39</v>
      </c>
    </row>
    <row r="21" spans="1:11" x14ac:dyDescent="0.2">
      <c r="A21" s="299" t="s">
        <v>194</v>
      </c>
      <c r="B21" s="299">
        <f>IF(ISNUMBER(VALUE(SUBSTITUTE(実質収支比率等に係る経年分析!F$49,"▲","-"))),ROUND(VALUE(SUBSTITUTE(実質収支比率等に係る経年分析!F$49,"▲","-")),2),NA())</f>
        <v>-0.86</v>
      </c>
      <c r="C21" s="299">
        <f>IF(ISNUMBER(VALUE(SUBSTITUTE(実質収支比率等に係る経年分析!G$49,"▲","-"))),ROUND(VALUE(SUBSTITUTE(実質収支比率等に係る経年分析!G$49,"▲","-")),2),NA())</f>
        <v>-2.6</v>
      </c>
      <c r="D21" s="299">
        <f>IF(ISNUMBER(VALUE(SUBSTITUTE(実質収支比率等に係る経年分析!H$49,"▲","-"))),ROUND(VALUE(SUBSTITUTE(実質収支比率等に係る経年分析!H$49,"▲","-")),2),NA())</f>
        <v>-0.85</v>
      </c>
      <c r="E21" s="299">
        <f>IF(ISNUMBER(VALUE(SUBSTITUTE(実質収支比率等に係る経年分析!I$49,"▲","-"))),ROUND(VALUE(SUBSTITUTE(実質収支比率等に係る経年分析!I$49,"▲","-")),2),NA())</f>
        <v>-0.28999999999999998</v>
      </c>
      <c r="F21" s="299">
        <f>IF(ISNUMBER(VALUE(SUBSTITUTE(実質収支比率等に係る経年分析!J$49,"▲","-"))),ROUND(VALUE(SUBSTITUTE(実質収支比率等に係る経年分析!J$49,"▲","-")),2),NA())</f>
        <v>-4.1100000000000003</v>
      </c>
    </row>
    <row r="24" spans="1:11" x14ac:dyDescent="0.2">
      <c r="A24" s="298" t="s">
        <v>188</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197</v>
      </c>
      <c r="C26" s="300" t="s">
        <v>120</v>
      </c>
      <c r="D26" s="300" t="s">
        <v>197</v>
      </c>
      <c r="E26" s="300" t="s">
        <v>120</v>
      </c>
      <c r="F26" s="300" t="s">
        <v>197</v>
      </c>
      <c r="G26" s="300" t="s">
        <v>120</v>
      </c>
      <c r="H26" s="300" t="s">
        <v>197</v>
      </c>
      <c r="I26" s="300" t="s">
        <v>120</v>
      </c>
      <c r="J26" s="300" t="s">
        <v>197</v>
      </c>
      <c r="K26" s="300" t="s">
        <v>120</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0.37</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0.39</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0.02</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0.02</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0.03</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工業用水道事業会計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7.0000000000000007E-2</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0.08</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7.0000000000000007E-2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7.0000000000000007E-2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7.0000000000000007E-2</v>
      </c>
    </row>
    <row r="30" spans="1:11" x14ac:dyDescent="0.2">
      <c r="A30" s="300" t="str">
        <f>IF(連結実質赤字比率に係る赤字・黒字の構成分析!C$40="",NA(),連結実質赤字比率に係る赤字・黒字の構成分析!C$40)</f>
        <v>国民健康保険特別会計</v>
      </c>
      <c r="B30" s="300">
        <f>IF(ROUND(VALUE(SUBSTITUTE(連結実質赤字比率に係る赤字・黒字の構成分析!F$40,"▲","-")),2)&lt;0,ABS(ROUND(VALUE(SUBSTITUTE(連結実質赤字比率に係る赤字・黒字の構成分析!F$40,"▲","-")),2)),NA())</f>
        <v>0.45</v>
      </c>
      <c r="C30" s="300" t="e">
        <f>IF(ROUND(VALUE(SUBSTITUTE(連結実質赤字比率に係る赤字・黒字の構成分析!F$40,"▲","-")),2)&gt;=0,ABS(ROUND(VALUE(SUBSTITUTE(連結実質赤字比率に係る赤字・黒字の構成分析!F$40,"▲","-")),2)),NA())</f>
        <v>#N/A</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1.0900000000000001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2.4500000000000002</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1.33</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0.11</v>
      </c>
    </row>
    <row r="31" spans="1:11" x14ac:dyDescent="0.2">
      <c r="A31" s="300" t="str">
        <f>IF(連結実質赤字比率に係る赤字・黒字の構成分析!C$39="",NA(),連結実質赤字比率に係る赤字・黒字の構成分析!C$39)</f>
        <v>農業集落排水事業会計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0.28000000000000003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0.27</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0.21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0.24</v>
      </c>
    </row>
    <row r="32" spans="1:11" x14ac:dyDescent="0.2">
      <c r="A32" s="300" t="str">
        <f>IF(連結実質赤字比率に係る赤字・黒字の構成分析!C$38="",NA(),連結実質赤字比率に係る赤字・黒字の構成分析!C$38)</f>
        <v>田野病院事業会計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0.52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0.31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0.21</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0.16</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0.26</v>
      </c>
    </row>
    <row r="33" spans="1:16" x14ac:dyDescent="0.2">
      <c r="A33" s="300" t="str">
        <f>IF(連結実質赤字比率に係る赤字・黒字の構成分析!C$37="",NA(),連結実質赤字比率に係る赤字・黒字の構成分析!C$37)</f>
        <v>介護保険特別会計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0.25</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0.67</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0.93</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0.53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0.36</v>
      </c>
    </row>
    <row r="34" spans="1:16" x14ac:dyDescent="0.2">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3.68</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3.22</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2.96</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3.76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3.03</v>
      </c>
    </row>
    <row r="35" spans="1:16" x14ac:dyDescent="0.2">
      <c r="A35" s="300" t="str">
        <f>IF(連結実質赤字比率に係る赤字・黒字の構成分析!C$35="",NA(),連結実質赤字比率に係る赤字・黒字の構成分析!C$35)</f>
        <v>公共下水道事業会計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3.36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3.23</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3.08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3.12</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3.37</v>
      </c>
    </row>
    <row r="36" spans="1:16" x14ac:dyDescent="0.2">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7.51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7.99</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8.2799999999999994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8.27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7.79</v>
      </c>
    </row>
    <row r="39" spans="1:16" x14ac:dyDescent="0.2">
      <c r="A39" s="298" t="s">
        <v>22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201</v>
      </c>
      <c r="C41" s="301"/>
      <c r="D41" s="301" t="s">
        <v>160</v>
      </c>
      <c r="E41" s="301" t="s">
        <v>201</v>
      </c>
      <c r="F41" s="301"/>
      <c r="G41" s="301" t="s">
        <v>160</v>
      </c>
      <c r="H41" s="301" t="s">
        <v>201</v>
      </c>
      <c r="I41" s="301"/>
      <c r="J41" s="301" t="s">
        <v>160</v>
      </c>
      <c r="K41" s="301" t="s">
        <v>201</v>
      </c>
      <c r="L41" s="301"/>
      <c r="M41" s="301" t="s">
        <v>160</v>
      </c>
      <c r="N41" s="301" t="s">
        <v>201</v>
      </c>
      <c r="O41" s="301"/>
      <c r="P41" s="301" t="s">
        <v>160</v>
      </c>
    </row>
    <row r="42" spans="1:16" x14ac:dyDescent="0.2">
      <c r="A42" s="301" t="s">
        <v>152</v>
      </c>
      <c r="B42" s="301"/>
      <c r="C42" s="301"/>
      <c r="D42" s="301">
        <f>'実質公債費比率（分子）の構造'!K$52</f>
        <v>19338</v>
      </c>
      <c r="E42" s="301"/>
      <c r="F42" s="301"/>
      <c r="G42" s="301">
        <f>'実質公債費比率（分子）の構造'!L$52</f>
        <v>18150</v>
      </c>
      <c r="H42" s="301"/>
      <c r="I42" s="301"/>
      <c r="J42" s="301">
        <f>'実質公債費比率（分子）の構造'!M$52</f>
        <v>19031</v>
      </c>
      <c r="K42" s="301"/>
      <c r="L42" s="301"/>
      <c r="M42" s="301">
        <f>'実質公債費比率（分子）の構造'!N$52</f>
        <v>16960</v>
      </c>
      <c r="N42" s="301"/>
      <c r="O42" s="301"/>
      <c r="P42" s="301">
        <f>'実質公債費比率（分子）の構造'!O$52</f>
        <v>15997</v>
      </c>
    </row>
    <row r="43" spans="1:16" x14ac:dyDescent="0.2">
      <c r="A43" s="301" t="s">
        <v>107</v>
      </c>
      <c r="B43" s="301" t="str">
        <f>'実質公債費比率（分子）の構造'!K$51</f>
        <v>-</v>
      </c>
      <c r="C43" s="301"/>
      <c r="D43" s="301"/>
      <c r="E43" s="301">
        <f>'実質公債費比率（分子）の構造'!L$51</f>
        <v>0</v>
      </c>
      <c r="F43" s="301"/>
      <c r="G43" s="301"/>
      <c r="H43" s="301">
        <f>'実質公債費比率（分子）の構造'!M$51</f>
        <v>0</v>
      </c>
      <c r="I43" s="301"/>
      <c r="J43" s="301"/>
      <c r="K43" s="301" t="str">
        <f>'実質公債費比率（分子）の構造'!N$51</f>
        <v>-</v>
      </c>
      <c r="L43" s="301"/>
      <c r="M43" s="301"/>
      <c r="N43" s="301">
        <f>'実質公債費比率（分子）の構造'!O$51</f>
        <v>0</v>
      </c>
      <c r="O43" s="301"/>
      <c r="P43" s="301"/>
    </row>
    <row r="44" spans="1:16" x14ac:dyDescent="0.2">
      <c r="A44" s="301" t="s">
        <v>101</v>
      </c>
      <c r="B44" s="301">
        <f>'実質公債費比率（分子）の構造'!K$50</f>
        <v>59</v>
      </c>
      <c r="C44" s="301"/>
      <c r="D44" s="301"/>
      <c r="E44" s="301">
        <f>'実質公債費比率（分子）の構造'!L$50</f>
        <v>53</v>
      </c>
      <c r="F44" s="301"/>
      <c r="G44" s="301"/>
      <c r="H44" s="301">
        <f>'実質公債費比率（分子）の構造'!M$50</f>
        <v>61</v>
      </c>
      <c r="I44" s="301"/>
      <c r="J44" s="301"/>
      <c r="K44" s="301">
        <f>'実質公債費比率（分子）の構造'!N$50</f>
        <v>45</v>
      </c>
      <c r="L44" s="301"/>
      <c r="M44" s="301"/>
      <c r="N44" s="301">
        <f>'実質公債費比率（分子）の構造'!O$50</f>
        <v>3</v>
      </c>
      <c r="O44" s="301"/>
      <c r="P44" s="301"/>
    </row>
    <row r="45" spans="1:16" x14ac:dyDescent="0.2">
      <c r="A45" s="301" t="s">
        <v>5</v>
      </c>
      <c r="B45" s="301">
        <f>'実質公債費比率（分子）の構造'!K$49</f>
        <v>36</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2">
      <c r="A46" s="301" t="s">
        <v>21</v>
      </c>
      <c r="B46" s="301">
        <f>'実質公債費比率（分子）の構造'!K$48</f>
        <v>3572</v>
      </c>
      <c r="C46" s="301"/>
      <c r="D46" s="301"/>
      <c r="E46" s="301">
        <f>'実質公債費比率（分子）の構造'!L$48</f>
        <v>3487</v>
      </c>
      <c r="F46" s="301"/>
      <c r="G46" s="301"/>
      <c r="H46" s="301">
        <f>'実質公債費比率（分子）の構造'!M$48</f>
        <v>3204</v>
      </c>
      <c r="I46" s="301"/>
      <c r="J46" s="301"/>
      <c r="K46" s="301">
        <f>'実質公債費比率（分子）の構造'!N$48</f>
        <v>3273</v>
      </c>
      <c r="L46" s="301"/>
      <c r="M46" s="301"/>
      <c r="N46" s="301">
        <f>'実質公債費比率（分子）の構造'!O$48</f>
        <v>3122</v>
      </c>
      <c r="O46" s="301"/>
      <c r="P46" s="301"/>
    </row>
    <row r="47" spans="1:16" x14ac:dyDescent="0.2">
      <c r="A47" s="301" t="s">
        <v>93</v>
      </c>
      <c r="B47" s="301">
        <f>'実質公債費比率（分子）の構造'!K$47</f>
        <v>432</v>
      </c>
      <c r="C47" s="301"/>
      <c r="D47" s="301"/>
      <c r="E47" s="301">
        <f>'実質公債費比率（分子）の構造'!L$47</f>
        <v>410</v>
      </c>
      <c r="F47" s="301"/>
      <c r="G47" s="301"/>
      <c r="H47" s="301">
        <f>'実質公債費比率（分子）の構造'!M$47</f>
        <v>310</v>
      </c>
      <c r="I47" s="301"/>
      <c r="J47" s="301"/>
      <c r="K47" s="301">
        <f>'実質公債費比率（分子）の構造'!N$47</f>
        <v>227</v>
      </c>
      <c r="L47" s="301"/>
      <c r="M47" s="301"/>
      <c r="N47" s="301">
        <f>'実質公債費比率（分子）の構造'!O$47</f>
        <v>143</v>
      </c>
      <c r="O47" s="301"/>
      <c r="P47" s="301"/>
    </row>
    <row r="48" spans="1:16" x14ac:dyDescent="0.2">
      <c r="A48" s="301" t="s">
        <v>61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65</v>
      </c>
      <c r="B49" s="301">
        <f>'実質公債費比率（分子）の構造'!K$45</f>
        <v>21347</v>
      </c>
      <c r="C49" s="301"/>
      <c r="D49" s="301"/>
      <c r="E49" s="301">
        <f>'実質公債費比率（分子）の構造'!L$45</f>
        <v>21094</v>
      </c>
      <c r="F49" s="301"/>
      <c r="G49" s="301"/>
      <c r="H49" s="301">
        <f>'実質公債費比率（分子）の構造'!M$45</f>
        <v>20101</v>
      </c>
      <c r="I49" s="301"/>
      <c r="J49" s="301"/>
      <c r="K49" s="301">
        <f>'実質公債費比率（分子）の構造'!N$45</f>
        <v>18989</v>
      </c>
      <c r="L49" s="301"/>
      <c r="M49" s="301"/>
      <c r="N49" s="301">
        <f>'実質公債費比率（分子）の構造'!O$45</f>
        <v>18029</v>
      </c>
      <c r="O49" s="301"/>
      <c r="P49" s="301"/>
    </row>
    <row r="50" spans="1:16" x14ac:dyDescent="0.2">
      <c r="A50" s="301" t="s">
        <v>113</v>
      </c>
      <c r="B50" s="301" t="e">
        <f>NA()</f>
        <v>#N/A</v>
      </c>
      <c r="C50" s="301">
        <f>IF(ISNUMBER('実質公債費比率（分子）の構造'!K$53),'実質公債費比率（分子）の構造'!K$53,NA())</f>
        <v>6108</v>
      </c>
      <c r="D50" s="301" t="e">
        <f>NA()</f>
        <v>#N/A</v>
      </c>
      <c r="E50" s="301" t="e">
        <f>NA()</f>
        <v>#N/A</v>
      </c>
      <c r="F50" s="301">
        <f>IF(ISNUMBER('実質公債費比率（分子）の構造'!L$53),'実質公債費比率（分子）の構造'!L$53,NA())</f>
        <v>6894</v>
      </c>
      <c r="G50" s="301" t="e">
        <f>NA()</f>
        <v>#N/A</v>
      </c>
      <c r="H50" s="301" t="e">
        <f>NA()</f>
        <v>#N/A</v>
      </c>
      <c r="I50" s="301">
        <f>IF(ISNUMBER('実質公債費比率（分子）の構造'!M$53),'実質公債費比率（分子）の構造'!M$53,NA())</f>
        <v>4645</v>
      </c>
      <c r="J50" s="301" t="e">
        <f>NA()</f>
        <v>#N/A</v>
      </c>
      <c r="K50" s="301" t="e">
        <f>NA()</f>
        <v>#N/A</v>
      </c>
      <c r="L50" s="301">
        <f>IF(ISNUMBER('実質公債費比率（分子）の構造'!N$53),'実質公債費比率（分子）の構造'!N$53,NA())</f>
        <v>5574</v>
      </c>
      <c r="M50" s="301" t="e">
        <f>NA()</f>
        <v>#N/A</v>
      </c>
      <c r="N50" s="301" t="e">
        <f>NA()</f>
        <v>#N/A</v>
      </c>
      <c r="O50" s="301">
        <f>IF(ISNUMBER('実質公債費比率（分子）の構造'!O$53),'実質公債費比率（分子）の構造'!O$53,NA())</f>
        <v>5300</v>
      </c>
      <c r="P50" s="301" t="e">
        <f>NA()</f>
        <v>#N/A</v>
      </c>
    </row>
    <row r="53" spans="1:16" x14ac:dyDescent="0.2">
      <c r="A53" s="298" t="s">
        <v>207</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217</v>
      </c>
      <c r="C55" s="300"/>
      <c r="D55" s="300" t="s">
        <v>8</v>
      </c>
      <c r="E55" s="300" t="s">
        <v>217</v>
      </c>
      <c r="F55" s="300"/>
      <c r="G55" s="300" t="s">
        <v>8</v>
      </c>
      <c r="H55" s="300" t="s">
        <v>217</v>
      </c>
      <c r="I55" s="300"/>
      <c r="J55" s="300" t="s">
        <v>8</v>
      </c>
      <c r="K55" s="300" t="s">
        <v>217</v>
      </c>
      <c r="L55" s="300"/>
      <c r="M55" s="300" t="s">
        <v>8</v>
      </c>
      <c r="N55" s="300" t="s">
        <v>217</v>
      </c>
      <c r="O55" s="300"/>
      <c r="P55" s="300" t="s">
        <v>8</v>
      </c>
    </row>
    <row r="56" spans="1:16" x14ac:dyDescent="0.2">
      <c r="A56" s="300" t="s">
        <v>104</v>
      </c>
      <c r="B56" s="300"/>
      <c r="C56" s="300"/>
      <c r="D56" s="300">
        <f>'将来負担比率（分子）の構造'!I$52</f>
        <v>158893</v>
      </c>
      <c r="E56" s="300"/>
      <c r="F56" s="300"/>
      <c r="G56" s="300">
        <f>'将来負担比率（分子）の構造'!J$52</f>
        <v>154964</v>
      </c>
      <c r="H56" s="300"/>
      <c r="I56" s="300"/>
      <c r="J56" s="300">
        <f>'将来負担比率（分子）の構造'!K$52</f>
        <v>148675</v>
      </c>
      <c r="K56" s="300"/>
      <c r="L56" s="300"/>
      <c r="M56" s="300">
        <f>'将来負担比率（分子）の構造'!L$52</f>
        <v>144689</v>
      </c>
      <c r="N56" s="300"/>
      <c r="O56" s="300"/>
      <c r="P56" s="300">
        <f>'将来負担比率（分子）の構造'!M$52</f>
        <v>140718</v>
      </c>
    </row>
    <row r="57" spans="1:16" x14ac:dyDescent="0.2">
      <c r="A57" s="300" t="s">
        <v>184</v>
      </c>
      <c r="B57" s="300"/>
      <c r="C57" s="300"/>
      <c r="D57" s="300">
        <f>'将来負担比率（分子）の構造'!I$51</f>
        <v>26286</v>
      </c>
      <c r="E57" s="300"/>
      <c r="F57" s="300"/>
      <c r="G57" s="300">
        <f>'将来負担比率（分子）の構造'!J$51</f>
        <v>25053</v>
      </c>
      <c r="H57" s="300"/>
      <c r="I57" s="300"/>
      <c r="J57" s="300">
        <f>'将来負担比率（分子）の構造'!K$51</f>
        <v>24473</v>
      </c>
      <c r="K57" s="300"/>
      <c r="L57" s="300"/>
      <c r="M57" s="300">
        <f>'将来負担比率（分子）の構造'!L$51</f>
        <v>24263</v>
      </c>
      <c r="N57" s="300"/>
      <c r="O57" s="300"/>
      <c r="P57" s="300">
        <f>'将来負担比率（分子）の構造'!M$51</f>
        <v>24531</v>
      </c>
    </row>
    <row r="58" spans="1:16" x14ac:dyDescent="0.2">
      <c r="A58" s="300" t="s">
        <v>180</v>
      </c>
      <c r="B58" s="300"/>
      <c r="C58" s="300"/>
      <c r="D58" s="300">
        <f>'将来負担比率（分子）の構造'!I$50</f>
        <v>33001</v>
      </c>
      <c r="E58" s="300"/>
      <c r="F58" s="300"/>
      <c r="G58" s="300">
        <f>'将来負担比率（分子）の構造'!J$50</f>
        <v>31126</v>
      </c>
      <c r="H58" s="300"/>
      <c r="I58" s="300"/>
      <c r="J58" s="300">
        <f>'将来負担比率（分子）の構造'!K$50</f>
        <v>31296</v>
      </c>
      <c r="K58" s="300"/>
      <c r="L58" s="300"/>
      <c r="M58" s="300">
        <f>'将来負担比率（分子）の構造'!L$50</f>
        <v>31520</v>
      </c>
      <c r="N58" s="300"/>
      <c r="O58" s="300"/>
      <c r="P58" s="300">
        <f>'将来負担比率（分子）の構造'!M$50</f>
        <v>35090</v>
      </c>
    </row>
    <row r="59" spans="1:16" x14ac:dyDescent="0.2">
      <c r="A59" s="300" t="s">
        <v>103</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155</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140</v>
      </c>
      <c r="B61" s="300" t="str">
        <f>'将来負担比率（分子）の構造'!I$46</f>
        <v>-</v>
      </c>
      <c r="C61" s="300"/>
      <c r="D61" s="300"/>
      <c r="E61" s="300">
        <f>'将来負担比率（分子）の構造'!J$46</f>
        <v>697</v>
      </c>
      <c r="F61" s="300"/>
      <c r="G61" s="300"/>
      <c r="H61" s="300">
        <f>'将来負担比率（分子）の構造'!K$46</f>
        <v>697</v>
      </c>
      <c r="I61" s="300"/>
      <c r="J61" s="300"/>
      <c r="K61" s="300" t="str">
        <f>'将来負担比率（分子）の構造'!L$46</f>
        <v>-</v>
      </c>
      <c r="L61" s="300"/>
      <c r="M61" s="300"/>
      <c r="N61" s="300" t="str">
        <f>'将来負担比率（分子）の構造'!M$46</f>
        <v>-</v>
      </c>
      <c r="O61" s="300"/>
      <c r="P61" s="300"/>
    </row>
    <row r="62" spans="1:16" x14ac:dyDescent="0.2">
      <c r="A62" s="300" t="s">
        <v>143</v>
      </c>
      <c r="B62" s="300">
        <f>'将来負担比率（分子）の構造'!I$45</f>
        <v>16667</v>
      </c>
      <c r="C62" s="300"/>
      <c r="D62" s="300"/>
      <c r="E62" s="300">
        <f>'将来負担比率（分子）の構造'!J$45</f>
        <v>15822</v>
      </c>
      <c r="F62" s="300"/>
      <c r="G62" s="300"/>
      <c r="H62" s="300">
        <f>'将来負担比率（分子）の構造'!K$45</f>
        <v>15337</v>
      </c>
      <c r="I62" s="300"/>
      <c r="J62" s="300"/>
      <c r="K62" s="300">
        <f>'将来負担比率（分子）の構造'!L$45</f>
        <v>15189</v>
      </c>
      <c r="L62" s="300"/>
      <c r="M62" s="300"/>
      <c r="N62" s="300">
        <f>'将来負担比率（分子）の構造'!M$45</f>
        <v>14797</v>
      </c>
      <c r="O62" s="300"/>
      <c r="P62" s="300"/>
    </row>
    <row r="63" spans="1:16" x14ac:dyDescent="0.2">
      <c r="A63" s="300" t="s">
        <v>137</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2">
      <c r="A64" s="300" t="s">
        <v>134</v>
      </c>
      <c r="B64" s="300">
        <f>'将来負担比率（分子）の構造'!I$43</f>
        <v>48873</v>
      </c>
      <c r="C64" s="300"/>
      <c r="D64" s="300"/>
      <c r="E64" s="300">
        <f>'将来負担比率（分子）の構造'!J$43</f>
        <v>44483</v>
      </c>
      <c r="F64" s="300"/>
      <c r="G64" s="300"/>
      <c r="H64" s="300">
        <f>'将来負担比率（分子）の構造'!K$43</f>
        <v>40353</v>
      </c>
      <c r="I64" s="300"/>
      <c r="J64" s="300"/>
      <c r="K64" s="300">
        <f>'将来負担比率（分子）の構造'!L$43</f>
        <v>38797</v>
      </c>
      <c r="L64" s="300"/>
      <c r="M64" s="300"/>
      <c r="N64" s="300">
        <f>'将来負担比率（分子）の構造'!M$43</f>
        <v>37626</v>
      </c>
      <c r="O64" s="300"/>
      <c r="P64" s="300"/>
    </row>
    <row r="65" spans="1:16" x14ac:dyDescent="0.2">
      <c r="A65" s="300" t="s">
        <v>132</v>
      </c>
      <c r="B65" s="300">
        <f>'将来負担比率（分子）の構造'!I$42</f>
        <v>448</v>
      </c>
      <c r="C65" s="300"/>
      <c r="D65" s="300"/>
      <c r="E65" s="300">
        <f>'将来負担比率（分子）の構造'!J$42</f>
        <v>308</v>
      </c>
      <c r="F65" s="300"/>
      <c r="G65" s="300"/>
      <c r="H65" s="300">
        <f>'将来負担比率（分子）の構造'!K$42</f>
        <v>134</v>
      </c>
      <c r="I65" s="300"/>
      <c r="J65" s="300"/>
      <c r="K65" s="300" t="str">
        <f>'将来負担比率（分子）の構造'!L$42</f>
        <v>-</v>
      </c>
      <c r="L65" s="300"/>
      <c r="M65" s="300"/>
      <c r="N65" s="300" t="str">
        <f>'将来負担比率（分子）の構造'!M$42</f>
        <v>-</v>
      </c>
      <c r="O65" s="300"/>
      <c r="P65" s="300"/>
    </row>
    <row r="66" spans="1:16" x14ac:dyDescent="0.2">
      <c r="A66" s="300" t="s">
        <v>36</v>
      </c>
      <c r="B66" s="300">
        <f>'将来負担比率（分子）の構造'!I$41</f>
        <v>195741</v>
      </c>
      <c r="C66" s="300"/>
      <c r="D66" s="300"/>
      <c r="E66" s="300">
        <f>'将来負担比率（分子）の構造'!J$41</f>
        <v>191460</v>
      </c>
      <c r="F66" s="300"/>
      <c r="G66" s="300"/>
      <c r="H66" s="300">
        <f>'将来負担比率（分子）の構造'!K$41</f>
        <v>186682</v>
      </c>
      <c r="I66" s="300"/>
      <c r="J66" s="300"/>
      <c r="K66" s="300">
        <f>'将来負担比率（分子）の構造'!L$41</f>
        <v>182439</v>
      </c>
      <c r="L66" s="300"/>
      <c r="M66" s="300"/>
      <c r="N66" s="300">
        <f>'将来負担比率（分子）の構造'!M$41</f>
        <v>178314</v>
      </c>
      <c r="O66" s="300"/>
      <c r="P66" s="300"/>
    </row>
    <row r="67" spans="1:16" x14ac:dyDescent="0.2">
      <c r="A67" s="300" t="s">
        <v>58</v>
      </c>
      <c r="B67" s="300" t="e">
        <f>NA()</f>
        <v>#N/A</v>
      </c>
      <c r="C67" s="300">
        <f>IF(ISNUMBER('将来負担比率（分子）の構造'!I$53),IF('将来負担比率（分子）の構造'!I$53&lt;0,0,'将来負担比率（分子）の構造'!I$53),NA())</f>
        <v>43548</v>
      </c>
      <c r="D67" s="300" t="e">
        <f>NA()</f>
        <v>#N/A</v>
      </c>
      <c r="E67" s="300" t="e">
        <f>NA()</f>
        <v>#N/A</v>
      </c>
      <c r="F67" s="300">
        <f>IF(ISNUMBER('将来負担比率（分子）の構造'!J$53),IF('将来負担比率（分子）の構造'!J$53&lt;0,0,'将来負担比率（分子）の構造'!J$53),NA())</f>
        <v>41626</v>
      </c>
      <c r="G67" s="300" t="e">
        <f>NA()</f>
        <v>#N/A</v>
      </c>
      <c r="H67" s="300" t="e">
        <f>NA()</f>
        <v>#N/A</v>
      </c>
      <c r="I67" s="300">
        <f>IF(ISNUMBER('将来負担比率（分子）の構造'!K$53),IF('将来負担比率（分子）の構造'!K$53&lt;0,0,'将来負担比率（分子）の構造'!K$53),NA())</f>
        <v>38760</v>
      </c>
      <c r="J67" s="300" t="e">
        <f>NA()</f>
        <v>#N/A</v>
      </c>
      <c r="K67" s="300" t="e">
        <f>NA()</f>
        <v>#N/A</v>
      </c>
      <c r="L67" s="300">
        <f>IF(ISNUMBER('将来負担比率（分子）の構造'!L$53),IF('将来負担比率（分子）の構造'!L$53&lt;0,0,'将来負担比率（分子）の構造'!L$53),NA())</f>
        <v>35952</v>
      </c>
      <c r="M67" s="300" t="e">
        <f>NA()</f>
        <v>#N/A</v>
      </c>
      <c r="N67" s="300" t="e">
        <f>NA()</f>
        <v>#N/A</v>
      </c>
      <c r="O67" s="300">
        <f>IF(ISNUMBER('将来負担比率（分子）の構造'!M$53),IF('将来負担比率（分子）の構造'!M$53&lt;0,0,'将来負担比率（分子）の構造'!M$53),NA())</f>
        <v>30397</v>
      </c>
      <c r="P67" s="300" t="e">
        <f>NA()</f>
        <v>#N/A</v>
      </c>
    </row>
    <row r="70" spans="1:16" x14ac:dyDescent="0.2">
      <c r="A70" s="303" t="s">
        <v>67</v>
      </c>
      <c r="B70" s="303"/>
      <c r="C70" s="303"/>
      <c r="D70" s="303"/>
      <c r="E70" s="303"/>
      <c r="F70" s="303"/>
    </row>
    <row r="71" spans="1:16" x14ac:dyDescent="0.2">
      <c r="A71" s="302"/>
      <c r="B71" s="302" t="e">
        <f>#REF!</f>
        <v>#REF!</v>
      </c>
      <c r="C71" s="302" t="e">
        <f>#REF!</f>
        <v>#REF!</v>
      </c>
      <c r="D71" s="302" t="e">
        <f>#REF!</f>
        <v>#REF!</v>
      </c>
    </row>
    <row r="72" spans="1:16" x14ac:dyDescent="0.2">
      <c r="A72" s="302" t="s">
        <v>173</v>
      </c>
      <c r="B72" s="304" t="e">
        <f>#REF!</f>
        <v>#REF!</v>
      </c>
      <c r="C72" s="304" t="e">
        <f>#REF!</f>
        <v>#REF!</v>
      </c>
      <c r="D72" s="304" t="e">
        <f>#REF!</f>
        <v>#REF!</v>
      </c>
    </row>
    <row r="73" spans="1:16" x14ac:dyDescent="0.2">
      <c r="A73" s="302" t="s">
        <v>223</v>
      </c>
      <c r="B73" s="304" t="e">
        <f>#REF!</f>
        <v>#REF!</v>
      </c>
      <c r="C73" s="304" t="e">
        <f>#REF!</f>
        <v>#REF!</v>
      </c>
      <c r="D73" s="304" t="e">
        <f>#REF!</f>
        <v>#REF!</v>
      </c>
    </row>
    <row r="74" spans="1:16" x14ac:dyDescent="0.2">
      <c r="A74" s="302" t="s">
        <v>228</v>
      </c>
      <c r="B74" s="304" t="e">
        <f>#REF!</f>
        <v>#REF!</v>
      </c>
      <c r="C74" s="304" t="e">
        <f>#REF!</f>
        <v>#REF!</v>
      </c>
      <c r="D74" s="304" t="e">
        <f>#REF!</f>
        <v>#REF!</v>
      </c>
    </row>
  </sheetData>
  <sheetProtection algorithmName="SHA-512" hashValue="hltFZtgHcSk5stcuKYyssCyvMZXA+ESxCstR7hwhxlEAHR0xFjMxqSz8rT/n9Js23/Z1Fr72FhuVMuqUd6t+kA==" saltValue="LP+BBZ7EW9/JlTMlLe/g4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topLeftCell="A11" zoomScale="70" zoomScaleNormal="7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2"/>
      <c r="B1" s="324"/>
      <c r="DD1" s="108"/>
      <c r="DE1" s="108"/>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3.2"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3.2"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3.2"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3.2"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3.2"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3.2"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3.2"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572</v>
      </c>
    </row>
    <row r="11" spans="1:143" s="95" customFormat="1" ht="13.2"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572</v>
      </c>
    </row>
    <row r="13" spans="1:143" s="95" customFormat="1" ht="13.2"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2" x14ac:dyDescent="0.2">
      <c r="B22" s="97"/>
      <c r="MM22" s="348"/>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6"/>
      <c r="DD40" s="326"/>
      <c r="DE40" s="108"/>
    </row>
    <row r="41" spans="2:109" ht="16.2" x14ac:dyDescent="0.2">
      <c r="B41" s="99" t="s">
        <v>566</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30"/>
      <c r="I42" s="321"/>
      <c r="J42" s="321"/>
      <c r="K42" s="321"/>
      <c r="AM42" s="330"/>
      <c r="AN42" s="330" t="s">
        <v>567</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
      <c r="B43" s="97"/>
      <c r="AN43" s="1126" t="s">
        <v>573</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ht="13.2" x14ac:dyDescent="0.2">
      <c r="B44" s="9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ht="13.2" x14ac:dyDescent="0.2">
      <c r="B45" s="9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ht="13.2" x14ac:dyDescent="0.2">
      <c r="B46" s="9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ht="13.2" x14ac:dyDescent="0.2">
      <c r="B47" s="9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ht="13.2" x14ac:dyDescent="0.2">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3.2" x14ac:dyDescent="0.2">
      <c r="B49" s="97"/>
      <c r="AN49" s="50" t="s">
        <v>568</v>
      </c>
    </row>
    <row r="50" spans="1:109" ht="13.2" x14ac:dyDescent="0.2">
      <c r="B50" s="97"/>
      <c r="G50" s="1120"/>
      <c r="H50" s="1120"/>
      <c r="I50" s="1120"/>
      <c r="J50" s="1120"/>
      <c r="K50" s="336"/>
      <c r="L50" s="336"/>
      <c r="M50" s="341"/>
      <c r="N50" s="341"/>
      <c r="AN50" s="1138"/>
      <c r="AO50" s="657"/>
      <c r="AP50" s="657"/>
      <c r="AQ50" s="657"/>
      <c r="AR50" s="657"/>
      <c r="AS50" s="657"/>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8"/>
      <c r="BP50" s="1122" t="s">
        <v>552</v>
      </c>
      <c r="BQ50" s="1122"/>
      <c r="BR50" s="1122"/>
      <c r="BS50" s="1122"/>
      <c r="BT50" s="1122"/>
      <c r="BU50" s="1122"/>
      <c r="BV50" s="1122"/>
      <c r="BW50" s="1122"/>
      <c r="BX50" s="1122" t="s">
        <v>358</v>
      </c>
      <c r="BY50" s="1122"/>
      <c r="BZ50" s="1122"/>
      <c r="CA50" s="1122"/>
      <c r="CB50" s="1122"/>
      <c r="CC50" s="1122"/>
      <c r="CD50" s="1122"/>
      <c r="CE50" s="1122"/>
      <c r="CF50" s="1122" t="s">
        <v>369</v>
      </c>
      <c r="CG50" s="1122"/>
      <c r="CH50" s="1122"/>
      <c r="CI50" s="1122"/>
      <c r="CJ50" s="1122"/>
      <c r="CK50" s="1122"/>
      <c r="CL50" s="1122"/>
      <c r="CM50" s="1122"/>
      <c r="CN50" s="1122" t="s">
        <v>553</v>
      </c>
      <c r="CO50" s="1122"/>
      <c r="CP50" s="1122"/>
      <c r="CQ50" s="1122"/>
      <c r="CR50" s="1122"/>
      <c r="CS50" s="1122"/>
      <c r="CT50" s="1122"/>
      <c r="CU50" s="1122"/>
      <c r="CV50" s="1122" t="s">
        <v>554</v>
      </c>
      <c r="CW50" s="1122"/>
      <c r="CX50" s="1122"/>
      <c r="CY50" s="1122"/>
      <c r="CZ50" s="1122"/>
      <c r="DA50" s="1122"/>
      <c r="DB50" s="1122"/>
      <c r="DC50" s="1122"/>
    </row>
    <row r="51" spans="1:109" ht="13.5" customHeight="1" x14ac:dyDescent="0.2">
      <c r="B51" s="97"/>
      <c r="G51" s="1135"/>
      <c r="H51" s="1135"/>
      <c r="I51" s="1137"/>
      <c r="J51" s="1137"/>
      <c r="K51" s="1136"/>
      <c r="L51" s="1136"/>
      <c r="M51" s="1136"/>
      <c r="N51" s="1136"/>
      <c r="AM51" s="332"/>
      <c r="AN51" s="1123" t="s">
        <v>569</v>
      </c>
      <c r="AO51" s="1123"/>
      <c r="AP51" s="1123"/>
      <c r="AQ51" s="1123"/>
      <c r="AR51" s="1123"/>
      <c r="AS51" s="1123"/>
      <c r="AT51" s="1123"/>
      <c r="AU51" s="1123"/>
      <c r="AV51" s="1123"/>
      <c r="AW51" s="1123"/>
      <c r="AX51" s="1123"/>
      <c r="AY51" s="1123"/>
      <c r="AZ51" s="1123"/>
      <c r="BA51" s="1123"/>
      <c r="BB51" s="1123" t="s">
        <v>570</v>
      </c>
      <c r="BC51" s="1123"/>
      <c r="BD51" s="1123"/>
      <c r="BE51" s="1123"/>
      <c r="BF51" s="1123"/>
      <c r="BG51" s="1123"/>
      <c r="BH51" s="1123"/>
      <c r="BI51" s="1123"/>
      <c r="BJ51" s="1123"/>
      <c r="BK51" s="1123"/>
      <c r="BL51" s="1123"/>
      <c r="BM51" s="1123"/>
      <c r="BN51" s="1123"/>
      <c r="BO51" s="1123"/>
      <c r="BP51" s="1119">
        <v>59</v>
      </c>
      <c r="BQ51" s="1119"/>
      <c r="BR51" s="1119"/>
      <c r="BS51" s="1119"/>
      <c r="BT51" s="1119"/>
      <c r="BU51" s="1119"/>
      <c r="BV51" s="1119"/>
      <c r="BW51" s="1119"/>
      <c r="BX51" s="1119">
        <v>55.9</v>
      </c>
      <c r="BY51" s="1119"/>
      <c r="BZ51" s="1119"/>
      <c r="CA51" s="1119"/>
      <c r="CB51" s="1119"/>
      <c r="CC51" s="1119"/>
      <c r="CD51" s="1119"/>
      <c r="CE51" s="1119"/>
      <c r="CF51" s="1119">
        <v>51.7</v>
      </c>
      <c r="CG51" s="1119"/>
      <c r="CH51" s="1119"/>
      <c r="CI51" s="1119"/>
      <c r="CJ51" s="1119"/>
      <c r="CK51" s="1119"/>
      <c r="CL51" s="1119"/>
      <c r="CM51" s="1119"/>
      <c r="CN51" s="1119">
        <v>47.9</v>
      </c>
      <c r="CO51" s="1119"/>
      <c r="CP51" s="1119"/>
      <c r="CQ51" s="1119"/>
      <c r="CR51" s="1119"/>
      <c r="CS51" s="1119"/>
      <c r="CT51" s="1119"/>
      <c r="CU51" s="1119"/>
      <c r="CV51" s="1119">
        <v>40.299999999999997</v>
      </c>
      <c r="CW51" s="1119"/>
      <c r="CX51" s="1119"/>
      <c r="CY51" s="1119"/>
      <c r="CZ51" s="1119"/>
      <c r="DA51" s="1119"/>
      <c r="DB51" s="1119"/>
      <c r="DC51" s="1119"/>
    </row>
    <row r="52" spans="1:109" ht="13.2" x14ac:dyDescent="0.2">
      <c r="B52" s="97"/>
      <c r="G52" s="1135"/>
      <c r="H52" s="1135"/>
      <c r="I52" s="1137"/>
      <c r="J52" s="1137"/>
      <c r="K52" s="1136"/>
      <c r="L52" s="1136"/>
      <c r="M52" s="1136"/>
      <c r="N52" s="1136"/>
      <c r="AM52" s="332"/>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ht="13.2" x14ac:dyDescent="0.2">
      <c r="A53" s="321"/>
      <c r="B53" s="97"/>
      <c r="G53" s="1135"/>
      <c r="H53" s="1135"/>
      <c r="I53" s="1120"/>
      <c r="J53" s="1120"/>
      <c r="K53" s="1136"/>
      <c r="L53" s="1136"/>
      <c r="M53" s="1136"/>
      <c r="N53" s="1136"/>
      <c r="AM53" s="332"/>
      <c r="AN53" s="1123"/>
      <c r="AO53" s="1123"/>
      <c r="AP53" s="1123"/>
      <c r="AQ53" s="1123"/>
      <c r="AR53" s="1123"/>
      <c r="AS53" s="1123"/>
      <c r="AT53" s="1123"/>
      <c r="AU53" s="1123"/>
      <c r="AV53" s="1123"/>
      <c r="AW53" s="1123"/>
      <c r="AX53" s="1123"/>
      <c r="AY53" s="1123"/>
      <c r="AZ53" s="1123"/>
      <c r="BA53" s="1123"/>
      <c r="BB53" s="1123" t="s">
        <v>571</v>
      </c>
      <c r="BC53" s="1123"/>
      <c r="BD53" s="1123"/>
      <c r="BE53" s="1123"/>
      <c r="BF53" s="1123"/>
      <c r="BG53" s="1123"/>
      <c r="BH53" s="1123"/>
      <c r="BI53" s="1123"/>
      <c r="BJ53" s="1123"/>
      <c r="BK53" s="1123"/>
      <c r="BL53" s="1123"/>
      <c r="BM53" s="1123"/>
      <c r="BN53" s="1123"/>
      <c r="BO53" s="1123"/>
      <c r="BP53" s="1119">
        <v>56.2</v>
      </c>
      <c r="BQ53" s="1119"/>
      <c r="BR53" s="1119"/>
      <c r="BS53" s="1119"/>
      <c r="BT53" s="1119"/>
      <c r="BU53" s="1119"/>
      <c r="BV53" s="1119"/>
      <c r="BW53" s="1119"/>
      <c r="BX53" s="1119">
        <v>57.6</v>
      </c>
      <c r="BY53" s="1119"/>
      <c r="BZ53" s="1119"/>
      <c r="CA53" s="1119"/>
      <c r="CB53" s="1119"/>
      <c r="CC53" s="1119"/>
      <c r="CD53" s="1119"/>
      <c r="CE53" s="1119"/>
      <c r="CF53" s="1119">
        <v>59</v>
      </c>
      <c r="CG53" s="1119"/>
      <c r="CH53" s="1119"/>
      <c r="CI53" s="1119"/>
      <c r="CJ53" s="1119"/>
      <c r="CK53" s="1119"/>
      <c r="CL53" s="1119"/>
      <c r="CM53" s="1119"/>
      <c r="CN53" s="1119">
        <v>60.2</v>
      </c>
      <c r="CO53" s="1119"/>
      <c r="CP53" s="1119"/>
      <c r="CQ53" s="1119"/>
      <c r="CR53" s="1119"/>
      <c r="CS53" s="1119"/>
      <c r="CT53" s="1119"/>
      <c r="CU53" s="1119"/>
      <c r="CV53" s="1119">
        <v>61.4</v>
      </c>
      <c r="CW53" s="1119"/>
      <c r="CX53" s="1119"/>
      <c r="CY53" s="1119"/>
      <c r="CZ53" s="1119"/>
      <c r="DA53" s="1119"/>
      <c r="DB53" s="1119"/>
      <c r="DC53" s="1119"/>
    </row>
    <row r="54" spans="1:109" ht="13.2" x14ac:dyDescent="0.2">
      <c r="A54" s="321"/>
      <c r="B54" s="97"/>
      <c r="G54" s="1135"/>
      <c r="H54" s="1135"/>
      <c r="I54" s="1120"/>
      <c r="J54" s="1120"/>
      <c r="K54" s="1136"/>
      <c r="L54" s="1136"/>
      <c r="M54" s="1136"/>
      <c r="N54" s="1136"/>
      <c r="AM54" s="332"/>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ht="13.2" x14ac:dyDescent="0.2">
      <c r="A55" s="321"/>
      <c r="B55" s="97"/>
      <c r="G55" s="1120"/>
      <c r="H55" s="1120"/>
      <c r="I55" s="1120"/>
      <c r="J55" s="1120"/>
      <c r="K55" s="1136"/>
      <c r="L55" s="1136"/>
      <c r="M55" s="1136"/>
      <c r="N55" s="1136"/>
      <c r="AN55" s="1122" t="s">
        <v>497</v>
      </c>
      <c r="AO55" s="1122"/>
      <c r="AP55" s="1122"/>
      <c r="AQ55" s="1122"/>
      <c r="AR55" s="1122"/>
      <c r="AS55" s="1122"/>
      <c r="AT55" s="1122"/>
      <c r="AU55" s="1122"/>
      <c r="AV55" s="1122"/>
      <c r="AW55" s="1122"/>
      <c r="AX55" s="1122"/>
      <c r="AY55" s="1122"/>
      <c r="AZ55" s="1122"/>
      <c r="BA55" s="1122"/>
      <c r="BB55" s="1123" t="s">
        <v>570</v>
      </c>
      <c r="BC55" s="1123"/>
      <c r="BD55" s="1123"/>
      <c r="BE55" s="1123"/>
      <c r="BF55" s="1123"/>
      <c r="BG55" s="1123"/>
      <c r="BH55" s="1123"/>
      <c r="BI55" s="1123"/>
      <c r="BJ55" s="1123"/>
      <c r="BK55" s="1123"/>
      <c r="BL55" s="1123"/>
      <c r="BM55" s="1123"/>
      <c r="BN55" s="1123"/>
      <c r="BO55" s="1123"/>
      <c r="BP55" s="1119">
        <v>41.4</v>
      </c>
      <c r="BQ55" s="1119"/>
      <c r="BR55" s="1119"/>
      <c r="BS55" s="1119"/>
      <c r="BT55" s="1119"/>
      <c r="BU55" s="1119"/>
      <c r="BV55" s="1119"/>
      <c r="BW55" s="1119"/>
      <c r="BX55" s="1119">
        <v>38.9</v>
      </c>
      <c r="BY55" s="1119"/>
      <c r="BZ55" s="1119"/>
      <c r="CA55" s="1119"/>
      <c r="CB55" s="1119"/>
      <c r="CC55" s="1119"/>
      <c r="CD55" s="1119"/>
      <c r="CE55" s="1119"/>
      <c r="CF55" s="1119">
        <v>37.6</v>
      </c>
      <c r="CG55" s="1119"/>
      <c r="CH55" s="1119"/>
      <c r="CI55" s="1119"/>
      <c r="CJ55" s="1119"/>
      <c r="CK55" s="1119"/>
      <c r="CL55" s="1119"/>
      <c r="CM55" s="1119"/>
      <c r="CN55" s="1119">
        <v>34</v>
      </c>
      <c r="CO55" s="1119"/>
      <c r="CP55" s="1119"/>
      <c r="CQ55" s="1119"/>
      <c r="CR55" s="1119"/>
      <c r="CS55" s="1119"/>
      <c r="CT55" s="1119"/>
      <c r="CU55" s="1119"/>
      <c r="CV55" s="1119">
        <v>33.9</v>
      </c>
      <c r="CW55" s="1119"/>
      <c r="CX55" s="1119"/>
      <c r="CY55" s="1119"/>
      <c r="CZ55" s="1119"/>
      <c r="DA55" s="1119"/>
      <c r="DB55" s="1119"/>
      <c r="DC55" s="1119"/>
    </row>
    <row r="56" spans="1:109" ht="13.2" x14ac:dyDescent="0.2">
      <c r="A56" s="321"/>
      <c r="B56" s="97"/>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1" customFormat="1" ht="13.2" x14ac:dyDescent="0.2">
      <c r="B57" s="327"/>
      <c r="G57" s="1120"/>
      <c r="H57" s="1120"/>
      <c r="I57" s="1124"/>
      <c r="J57" s="1124"/>
      <c r="K57" s="1136"/>
      <c r="L57" s="1136"/>
      <c r="M57" s="1136"/>
      <c r="N57" s="1136"/>
      <c r="AM57" s="50"/>
      <c r="AN57" s="1122"/>
      <c r="AO57" s="1122"/>
      <c r="AP57" s="1122"/>
      <c r="AQ57" s="1122"/>
      <c r="AR57" s="1122"/>
      <c r="AS57" s="1122"/>
      <c r="AT57" s="1122"/>
      <c r="AU57" s="1122"/>
      <c r="AV57" s="1122"/>
      <c r="AW57" s="1122"/>
      <c r="AX57" s="1122"/>
      <c r="AY57" s="1122"/>
      <c r="AZ57" s="1122"/>
      <c r="BA57" s="1122"/>
      <c r="BB57" s="1123" t="s">
        <v>571</v>
      </c>
      <c r="BC57" s="1123"/>
      <c r="BD57" s="1123"/>
      <c r="BE57" s="1123"/>
      <c r="BF57" s="1123"/>
      <c r="BG57" s="1123"/>
      <c r="BH57" s="1123"/>
      <c r="BI57" s="1123"/>
      <c r="BJ57" s="1123"/>
      <c r="BK57" s="1123"/>
      <c r="BL57" s="1123"/>
      <c r="BM57" s="1123"/>
      <c r="BN57" s="1123"/>
      <c r="BO57" s="1123"/>
      <c r="BP57" s="1119">
        <v>60.2</v>
      </c>
      <c r="BQ57" s="1119"/>
      <c r="BR57" s="1119"/>
      <c r="BS57" s="1119"/>
      <c r="BT57" s="1119"/>
      <c r="BU57" s="1119"/>
      <c r="BV57" s="1119"/>
      <c r="BW57" s="1119"/>
      <c r="BX57" s="1119">
        <v>59.3</v>
      </c>
      <c r="BY57" s="1119"/>
      <c r="BZ57" s="1119"/>
      <c r="CA57" s="1119"/>
      <c r="CB57" s="1119"/>
      <c r="CC57" s="1119"/>
      <c r="CD57" s="1119"/>
      <c r="CE57" s="1119"/>
      <c r="CF57" s="1119">
        <v>60</v>
      </c>
      <c r="CG57" s="1119"/>
      <c r="CH57" s="1119"/>
      <c r="CI57" s="1119"/>
      <c r="CJ57" s="1119"/>
      <c r="CK57" s="1119"/>
      <c r="CL57" s="1119"/>
      <c r="CM57" s="1119"/>
      <c r="CN57" s="1119">
        <v>61.1</v>
      </c>
      <c r="CO57" s="1119"/>
      <c r="CP57" s="1119"/>
      <c r="CQ57" s="1119"/>
      <c r="CR57" s="1119"/>
      <c r="CS57" s="1119"/>
      <c r="CT57" s="1119"/>
      <c r="CU57" s="1119"/>
      <c r="CV57" s="1119">
        <v>61.7</v>
      </c>
      <c r="CW57" s="1119"/>
      <c r="CX57" s="1119"/>
      <c r="CY57" s="1119"/>
      <c r="CZ57" s="1119"/>
      <c r="DA57" s="1119"/>
      <c r="DB57" s="1119"/>
      <c r="DC57" s="1119"/>
      <c r="DD57" s="346"/>
      <c r="DE57" s="327"/>
    </row>
    <row r="58" spans="1:109" s="321" customFormat="1" ht="13.2" x14ac:dyDescent="0.2">
      <c r="A58" s="50"/>
      <c r="B58" s="327"/>
      <c r="G58" s="1120"/>
      <c r="H58" s="1120"/>
      <c r="I58" s="1124"/>
      <c r="J58" s="1124"/>
      <c r="K58" s="1136"/>
      <c r="L58" s="1136"/>
      <c r="M58" s="1136"/>
      <c r="N58" s="1136"/>
      <c r="AM58" s="50"/>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6"/>
      <c r="DE58" s="327"/>
    </row>
    <row r="59" spans="1:109" s="321" customFormat="1" ht="13.2" x14ac:dyDescent="0.2">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3.2" x14ac:dyDescent="0.2">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3.2" x14ac:dyDescent="0.2">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3.2" x14ac:dyDescent="0.2">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2" x14ac:dyDescent="0.2">
      <c r="B63" s="106" t="s">
        <v>421</v>
      </c>
    </row>
    <row r="64" spans="1:109" ht="13.2" x14ac:dyDescent="0.2">
      <c r="B64" s="97"/>
      <c r="G64" s="330"/>
      <c r="N64" s="344"/>
      <c r="AM64" s="330"/>
      <c r="AN64" s="330" t="s">
        <v>567</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3.2" x14ac:dyDescent="0.2">
      <c r="B65" s="97"/>
      <c r="AN65" s="1126" t="s">
        <v>32</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ht="13.2" x14ac:dyDescent="0.2">
      <c r="B66" s="9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ht="13.2" x14ac:dyDescent="0.2">
      <c r="B67" s="9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ht="13.2" x14ac:dyDescent="0.2">
      <c r="B68" s="9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ht="13.2" x14ac:dyDescent="0.2">
      <c r="B69" s="9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ht="13.2" x14ac:dyDescent="0.2">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3.2" x14ac:dyDescent="0.2">
      <c r="B71" s="97"/>
      <c r="G71" s="331"/>
      <c r="I71" s="334"/>
      <c r="J71" s="335"/>
      <c r="K71" s="335"/>
      <c r="L71" s="340"/>
      <c r="M71" s="335"/>
      <c r="N71" s="340"/>
      <c r="AM71" s="331"/>
      <c r="AN71" s="50" t="s">
        <v>568</v>
      </c>
    </row>
    <row r="72" spans="2:107" ht="13.2" x14ac:dyDescent="0.2">
      <c r="B72" s="97"/>
      <c r="G72" s="1120"/>
      <c r="H72" s="1120"/>
      <c r="I72" s="1120"/>
      <c r="J72" s="1120"/>
      <c r="K72" s="336"/>
      <c r="L72" s="336"/>
      <c r="M72" s="341"/>
      <c r="N72" s="341"/>
      <c r="AN72" s="1138"/>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8"/>
      <c r="BP72" s="1122" t="s">
        <v>552</v>
      </c>
      <c r="BQ72" s="1122"/>
      <c r="BR72" s="1122"/>
      <c r="BS72" s="1122"/>
      <c r="BT72" s="1122"/>
      <c r="BU72" s="1122"/>
      <c r="BV72" s="1122"/>
      <c r="BW72" s="1122"/>
      <c r="BX72" s="1122" t="s">
        <v>358</v>
      </c>
      <c r="BY72" s="1122"/>
      <c r="BZ72" s="1122"/>
      <c r="CA72" s="1122"/>
      <c r="CB72" s="1122"/>
      <c r="CC72" s="1122"/>
      <c r="CD72" s="1122"/>
      <c r="CE72" s="1122"/>
      <c r="CF72" s="1122" t="s">
        <v>369</v>
      </c>
      <c r="CG72" s="1122"/>
      <c r="CH72" s="1122"/>
      <c r="CI72" s="1122"/>
      <c r="CJ72" s="1122"/>
      <c r="CK72" s="1122"/>
      <c r="CL72" s="1122"/>
      <c r="CM72" s="1122"/>
      <c r="CN72" s="1122" t="s">
        <v>553</v>
      </c>
      <c r="CO72" s="1122"/>
      <c r="CP72" s="1122"/>
      <c r="CQ72" s="1122"/>
      <c r="CR72" s="1122"/>
      <c r="CS72" s="1122"/>
      <c r="CT72" s="1122"/>
      <c r="CU72" s="1122"/>
      <c r="CV72" s="1122" t="s">
        <v>554</v>
      </c>
      <c r="CW72" s="1122"/>
      <c r="CX72" s="1122"/>
      <c r="CY72" s="1122"/>
      <c r="CZ72" s="1122"/>
      <c r="DA72" s="1122"/>
      <c r="DB72" s="1122"/>
      <c r="DC72" s="1122"/>
    </row>
    <row r="73" spans="2:107" ht="13.2" x14ac:dyDescent="0.2">
      <c r="B73" s="97"/>
      <c r="G73" s="1135"/>
      <c r="H73" s="1135"/>
      <c r="I73" s="1135"/>
      <c r="J73" s="1135"/>
      <c r="K73" s="1121"/>
      <c r="L73" s="1121"/>
      <c r="M73" s="1121"/>
      <c r="N73" s="1121"/>
      <c r="AM73" s="332"/>
      <c r="AN73" s="1123" t="s">
        <v>569</v>
      </c>
      <c r="AO73" s="1123"/>
      <c r="AP73" s="1123"/>
      <c r="AQ73" s="1123"/>
      <c r="AR73" s="1123"/>
      <c r="AS73" s="1123"/>
      <c r="AT73" s="1123"/>
      <c r="AU73" s="1123"/>
      <c r="AV73" s="1123"/>
      <c r="AW73" s="1123"/>
      <c r="AX73" s="1123"/>
      <c r="AY73" s="1123"/>
      <c r="AZ73" s="1123"/>
      <c r="BA73" s="1123"/>
      <c r="BB73" s="1123" t="s">
        <v>570</v>
      </c>
      <c r="BC73" s="1123"/>
      <c r="BD73" s="1123"/>
      <c r="BE73" s="1123"/>
      <c r="BF73" s="1123"/>
      <c r="BG73" s="1123"/>
      <c r="BH73" s="1123"/>
      <c r="BI73" s="1123"/>
      <c r="BJ73" s="1123"/>
      <c r="BK73" s="1123"/>
      <c r="BL73" s="1123"/>
      <c r="BM73" s="1123"/>
      <c r="BN73" s="1123"/>
      <c r="BO73" s="1123"/>
      <c r="BP73" s="1119">
        <v>59</v>
      </c>
      <c r="BQ73" s="1119"/>
      <c r="BR73" s="1119"/>
      <c r="BS73" s="1119"/>
      <c r="BT73" s="1119"/>
      <c r="BU73" s="1119"/>
      <c r="BV73" s="1119"/>
      <c r="BW73" s="1119"/>
      <c r="BX73" s="1119">
        <v>55.9</v>
      </c>
      <c r="BY73" s="1119"/>
      <c r="BZ73" s="1119"/>
      <c r="CA73" s="1119"/>
      <c r="CB73" s="1119"/>
      <c r="CC73" s="1119"/>
      <c r="CD73" s="1119"/>
      <c r="CE73" s="1119"/>
      <c r="CF73" s="1119">
        <v>51.7</v>
      </c>
      <c r="CG73" s="1119"/>
      <c r="CH73" s="1119"/>
      <c r="CI73" s="1119"/>
      <c r="CJ73" s="1119"/>
      <c r="CK73" s="1119"/>
      <c r="CL73" s="1119"/>
      <c r="CM73" s="1119"/>
      <c r="CN73" s="1119">
        <v>47.9</v>
      </c>
      <c r="CO73" s="1119"/>
      <c r="CP73" s="1119"/>
      <c r="CQ73" s="1119"/>
      <c r="CR73" s="1119"/>
      <c r="CS73" s="1119"/>
      <c r="CT73" s="1119"/>
      <c r="CU73" s="1119"/>
      <c r="CV73" s="1119">
        <v>40.299999999999997</v>
      </c>
      <c r="CW73" s="1119"/>
      <c r="CX73" s="1119"/>
      <c r="CY73" s="1119"/>
      <c r="CZ73" s="1119"/>
      <c r="DA73" s="1119"/>
      <c r="DB73" s="1119"/>
      <c r="DC73" s="1119"/>
    </row>
    <row r="74" spans="2:107" ht="13.2" x14ac:dyDescent="0.2">
      <c r="B74" s="97"/>
      <c r="G74" s="1135"/>
      <c r="H74" s="1135"/>
      <c r="I74" s="1135"/>
      <c r="J74" s="1135"/>
      <c r="K74" s="1121"/>
      <c r="L74" s="1121"/>
      <c r="M74" s="1121"/>
      <c r="N74" s="1121"/>
      <c r="AM74" s="332"/>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ht="13.2" x14ac:dyDescent="0.2">
      <c r="B75" s="97"/>
      <c r="G75" s="1135"/>
      <c r="H75" s="1135"/>
      <c r="I75" s="1120"/>
      <c r="J75" s="1120"/>
      <c r="K75" s="1136"/>
      <c r="L75" s="1136"/>
      <c r="M75" s="1136"/>
      <c r="N75" s="1136"/>
      <c r="AM75" s="332"/>
      <c r="AN75" s="1123"/>
      <c r="AO75" s="1123"/>
      <c r="AP75" s="1123"/>
      <c r="AQ75" s="1123"/>
      <c r="AR75" s="1123"/>
      <c r="AS75" s="1123"/>
      <c r="AT75" s="1123"/>
      <c r="AU75" s="1123"/>
      <c r="AV75" s="1123"/>
      <c r="AW75" s="1123"/>
      <c r="AX75" s="1123"/>
      <c r="AY75" s="1123"/>
      <c r="AZ75" s="1123"/>
      <c r="BA75" s="1123"/>
      <c r="BB75" s="1123" t="s">
        <v>327</v>
      </c>
      <c r="BC75" s="1123"/>
      <c r="BD75" s="1123"/>
      <c r="BE75" s="1123"/>
      <c r="BF75" s="1123"/>
      <c r="BG75" s="1123"/>
      <c r="BH75" s="1123"/>
      <c r="BI75" s="1123"/>
      <c r="BJ75" s="1123"/>
      <c r="BK75" s="1123"/>
      <c r="BL75" s="1123"/>
      <c r="BM75" s="1123"/>
      <c r="BN75" s="1123"/>
      <c r="BO75" s="1123"/>
      <c r="BP75" s="1119">
        <v>8.6999999999999993</v>
      </c>
      <c r="BQ75" s="1119"/>
      <c r="BR75" s="1119"/>
      <c r="BS75" s="1119"/>
      <c r="BT75" s="1119"/>
      <c r="BU75" s="1119"/>
      <c r="BV75" s="1119"/>
      <c r="BW75" s="1119"/>
      <c r="BX75" s="1119">
        <v>8.8000000000000007</v>
      </c>
      <c r="BY75" s="1119"/>
      <c r="BZ75" s="1119"/>
      <c r="CA75" s="1119"/>
      <c r="CB75" s="1119"/>
      <c r="CC75" s="1119"/>
      <c r="CD75" s="1119"/>
      <c r="CE75" s="1119"/>
      <c r="CF75" s="1119">
        <v>7.9</v>
      </c>
      <c r="CG75" s="1119"/>
      <c r="CH75" s="1119"/>
      <c r="CI75" s="1119"/>
      <c r="CJ75" s="1119"/>
      <c r="CK75" s="1119"/>
      <c r="CL75" s="1119"/>
      <c r="CM75" s="1119"/>
      <c r="CN75" s="1119">
        <v>7.6</v>
      </c>
      <c r="CO75" s="1119"/>
      <c r="CP75" s="1119"/>
      <c r="CQ75" s="1119"/>
      <c r="CR75" s="1119"/>
      <c r="CS75" s="1119"/>
      <c r="CT75" s="1119"/>
      <c r="CU75" s="1119"/>
      <c r="CV75" s="1119">
        <v>6.8</v>
      </c>
      <c r="CW75" s="1119"/>
      <c r="CX75" s="1119"/>
      <c r="CY75" s="1119"/>
      <c r="CZ75" s="1119"/>
      <c r="DA75" s="1119"/>
      <c r="DB75" s="1119"/>
      <c r="DC75" s="1119"/>
    </row>
    <row r="76" spans="2:107" ht="13.2" x14ac:dyDescent="0.2">
      <c r="B76" s="97"/>
      <c r="G76" s="1135"/>
      <c r="H76" s="1135"/>
      <c r="I76" s="1120"/>
      <c r="J76" s="1120"/>
      <c r="K76" s="1136"/>
      <c r="L76" s="1136"/>
      <c r="M76" s="1136"/>
      <c r="N76" s="1136"/>
      <c r="AM76" s="332"/>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ht="13.2" x14ac:dyDescent="0.2">
      <c r="B77" s="97"/>
      <c r="G77" s="1120"/>
      <c r="H77" s="1120"/>
      <c r="I77" s="1120"/>
      <c r="J77" s="1120"/>
      <c r="K77" s="1121"/>
      <c r="L77" s="1121"/>
      <c r="M77" s="1121"/>
      <c r="N77" s="1121"/>
      <c r="AN77" s="1122" t="s">
        <v>497</v>
      </c>
      <c r="AO77" s="1122"/>
      <c r="AP77" s="1122"/>
      <c r="AQ77" s="1122"/>
      <c r="AR77" s="1122"/>
      <c r="AS77" s="1122"/>
      <c r="AT77" s="1122"/>
      <c r="AU77" s="1122"/>
      <c r="AV77" s="1122"/>
      <c r="AW77" s="1122"/>
      <c r="AX77" s="1122"/>
      <c r="AY77" s="1122"/>
      <c r="AZ77" s="1122"/>
      <c r="BA77" s="1122"/>
      <c r="BB77" s="1123" t="s">
        <v>570</v>
      </c>
      <c r="BC77" s="1123"/>
      <c r="BD77" s="1123"/>
      <c r="BE77" s="1123"/>
      <c r="BF77" s="1123"/>
      <c r="BG77" s="1123"/>
      <c r="BH77" s="1123"/>
      <c r="BI77" s="1123"/>
      <c r="BJ77" s="1123"/>
      <c r="BK77" s="1123"/>
      <c r="BL77" s="1123"/>
      <c r="BM77" s="1123"/>
      <c r="BN77" s="1123"/>
      <c r="BO77" s="1123"/>
      <c r="BP77" s="1119">
        <v>41.4</v>
      </c>
      <c r="BQ77" s="1119"/>
      <c r="BR77" s="1119"/>
      <c r="BS77" s="1119"/>
      <c r="BT77" s="1119"/>
      <c r="BU77" s="1119"/>
      <c r="BV77" s="1119"/>
      <c r="BW77" s="1119"/>
      <c r="BX77" s="1119">
        <v>38.9</v>
      </c>
      <c r="BY77" s="1119"/>
      <c r="BZ77" s="1119"/>
      <c r="CA77" s="1119"/>
      <c r="CB77" s="1119"/>
      <c r="CC77" s="1119"/>
      <c r="CD77" s="1119"/>
      <c r="CE77" s="1119"/>
      <c r="CF77" s="1119">
        <v>37.6</v>
      </c>
      <c r="CG77" s="1119"/>
      <c r="CH77" s="1119"/>
      <c r="CI77" s="1119"/>
      <c r="CJ77" s="1119"/>
      <c r="CK77" s="1119"/>
      <c r="CL77" s="1119"/>
      <c r="CM77" s="1119"/>
      <c r="CN77" s="1119">
        <v>34</v>
      </c>
      <c r="CO77" s="1119"/>
      <c r="CP77" s="1119"/>
      <c r="CQ77" s="1119"/>
      <c r="CR77" s="1119"/>
      <c r="CS77" s="1119"/>
      <c r="CT77" s="1119"/>
      <c r="CU77" s="1119"/>
      <c r="CV77" s="1119">
        <v>33.9</v>
      </c>
      <c r="CW77" s="1119"/>
      <c r="CX77" s="1119"/>
      <c r="CY77" s="1119"/>
      <c r="CZ77" s="1119"/>
      <c r="DA77" s="1119"/>
      <c r="DB77" s="1119"/>
      <c r="DC77" s="1119"/>
    </row>
    <row r="78" spans="2:107" ht="13.2" x14ac:dyDescent="0.2">
      <c r="B78" s="97"/>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ht="13.2" x14ac:dyDescent="0.2">
      <c r="B79" s="97"/>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327</v>
      </c>
      <c r="BC79" s="1123"/>
      <c r="BD79" s="1123"/>
      <c r="BE79" s="1123"/>
      <c r="BF79" s="1123"/>
      <c r="BG79" s="1123"/>
      <c r="BH79" s="1123"/>
      <c r="BI79" s="1123"/>
      <c r="BJ79" s="1123"/>
      <c r="BK79" s="1123"/>
      <c r="BL79" s="1123"/>
      <c r="BM79" s="1123"/>
      <c r="BN79" s="1123"/>
      <c r="BO79" s="1123"/>
      <c r="BP79" s="1119">
        <v>6.7</v>
      </c>
      <c r="BQ79" s="1119"/>
      <c r="BR79" s="1119"/>
      <c r="BS79" s="1119"/>
      <c r="BT79" s="1119"/>
      <c r="BU79" s="1119"/>
      <c r="BV79" s="1119"/>
      <c r="BW79" s="1119"/>
      <c r="BX79" s="1119">
        <v>6.4</v>
      </c>
      <c r="BY79" s="1119"/>
      <c r="BZ79" s="1119"/>
      <c r="CA79" s="1119"/>
      <c r="CB79" s="1119"/>
      <c r="CC79" s="1119"/>
      <c r="CD79" s="1119"/>
      <c r="CE79" s="1119"/>
      <c r="CF79" s="1119">
        <v>6.1</v>
      </c>
      <c r="CG79" s="1119"/>
      <c r="CH79" s="1119"/>
      <c r="CI79" s="1119"/>
      <c r="CJ79" s="1119"/>
      <c r="CK79" s="1119"/>
      <c r="CL79" s="1119"/>
      <c r="CM79" s="1119"/>
      <c r="CN79" s="1119">
        <v>5.9</v>
      </c>
      <c r="CO79" s="1119"/>
      <c r="CP79" s="1119"/>
      <c r="CQ79" s="1119"/>
      <c r="CR79" s="1119"/>
      <c r="CS79" s="1119"/>
      <c r="CT79" s="1119"/>
      <c r="CU79" s="1119"/>
      <c r="CV79" s="1119">
        <v>5.7</v>
      </c>
      <c r="CW79" s="1119"/>
      <c r="CX79" s="1119"/>
      <c r="CY79" s="1119"/>
      <c r="CZ79" s="1119"/>
      <c r="DA79" s="1119"/>
      <c r="DB79" s="1119"/>
      <c r="DC79" s="1119"/>
    </row>
    <row r="80" spans="2:107" ht="13.2" x14ac:dyDescent="0.2">
      <c r="B80" s="97"/>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ht="13.2" x14ac:dyDescent="0.2">
      <c r="B81" s="97"/>
    </row>
    <row r="82" spans="2:109" ht="16.2" x14ac:dyDescent="0.2">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9"/>
      <c r="AQ87" s="339"/>
      <c r="BC87" s="339"/>
      <c r="BO87" s="339"/>
      <c r="CA87" s="339"/>
      <c r="CM87" s="339"/>
      <c r="CY87" s="339"/>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50" customFormat="1" ht="13.5" hidden="1" customHeight="1" x14ac:dyDescent="0.2"/>
    <row r="98" s="50" customFormat="1" ht="13.5" hidden="1" customHeight="1" x14ac:dyDescent="0.2"/>
    <row r="99" s="50" customFormat="1" ht="13.5" hidden="1" customHeight="1" x14ac:dyDescent="0.2"/>
    <row r="100" s="50" customFormat="1" ht="13.5" hidden="1" customHeight="1" x14ac:dyDescent="0.2"/>
    <row r="101" s="50" customFormat="1" ht="13.5" hidden="1" customHeight="1" x14ac:dyDescent="0.2"/>
    <row r="102" s="50" customFormat="1" ht="13.5" hidden="1" customHeight="1" x14ac:dyDescent="0.2"/>
    <row r="103" s="50" customFormat="1" ht="13.5" hidden="1" customHeight="1" x14ac:dyDescent="0.2"/>
    <row r="104" s="50" customFormat="1" ht="13.5" hidden="1" customHeight="1" x14ac:dyDescent="0.2"/>
    <row r="105" s="50" customFormat="1" ht="13.5" hidden="1" customHeight="1" x14ac:dyDescent="0.2"/>
    <row r="106" s="50" customFormat="1" ht="13.5" hidden="1" customHeight="1" x14ac:dyDescent="0.2"/>
    <row r="107" s="50" customFormat="1" ht="13.5" hidden="1" customHeight="1" x14ac:dyDescent="0.2"/>
    <row r="108" s="50" customFormat="1" ht="13.5" hidden="1" customHeight="1" x14ac:dyDescent="0.2"/>
    <row r="109" s="50" customFormat="1" ht="13.5" hidden="1" customHeight="1" x14ac:dyDescent="0.2"/>
    <row r="110" s="50" customFormat="1" ht="13.5" hidden="1" customHeight="1" x14ac:dyDescent="0.2"/>
    <row r="111" s="50" customFormat="1" ht="13.5" hidden="1" customHeight="1" x14ac:dyDescent="0.2"/>
    <row r="112" s="50" customFormat="1" ht="13.5" hidden="1" customHeight="1" x14ac:dyDescent="0.2"/>
    <row r="113" s="50" customFormat="1" ht="13.5" hidden="1" customHeight="1" x14ac:dyDescent="0.2"/>
    <row r="114" s="50" customFormat="1" ht="13.5" hidden="1" customHeight="1" x14ac:dyDescent="0.2"/>
    <row r="115" s="50" customFormat="1" ht="13.5" hidden="1" customHeight="1" x14ac:dyDescent="0.2"/>
    <row r="116" s="50" customFormat="1" ht="13.5" hidden="1" customHeight="1" x14ac:dyDescent="0.2"/>
    <row r="117" s="50" customFormat="1" ht="13.5" hidden="1" customHeight="1" x14ac:dyDescent="0.2"/>
    <row r="118" s="50" customFormat="1" ht="13.5" hidden="1" customHeight="1" x14ac:dyDescent="0.2"/>
    <row r="119" s="50" customFormat="1" ht="13.5" hidden="1" customHeight="1" x14ac:dyDescent="0.2"/>
    <row r="120" s="50" customFormat="1" ht="13.5" hidden="1" customHeight="1" x14ac:dyDescent="0.2"/>
    <row r="121" s="50" customFormat="1" ht="13.5" hidden="1" customHeight="1" x14ac:dyDescent="0.2"/>
    <row r="122" s="50" customFormat="1" ht="13.5" hidden="1" customHeight="1" x14ac:dyDescent="0.2"/>
    <row r="123" s="50" customFormat="1" ht="13.5" hidden="1" customHeight="1" x14ac:dyDescent="0.2"/>
    <row r="124" s="50" customFormat="1" ht="13.5" hidden="1" customHeight="1" x14ac:dyDescent="0.2"/>
    <row r="125" s="50" customFormat="1" ht="13.5" hidden="1" customHeight="1" x14ac:dyDescent="0.2"/>
    <row r="126" s="50" customFormat="1" ht="13.5" hidden="1" customHeight="1" x14ac:dyDescent="0.2"/>
    <row r="127" s="50" customFormat="1" ht="13.5" hidden="1" customHeight="1" x14ac:dyDescent="0.2"/>
    <row r="128" s="50" customFormat="1" ht="13.5" hidden="1" customHeight="1" x14ac:dyDescent="0.2"/>
    <row r="129" s="50" customFormat="1" ht="13.5" hidden="1" customHeight="1" x14ac:dyDescent="0.2"/>
    <row r="130" s="50" customFormat="1" ht="13.5" hidden="1" customHeight="1" x14ac:dyDescent="0.2"/>
    <row r="131" s="50" customFormat="1" ht="13.5" hidden="1" customHeight="1" x14ac:dyDescent="0.2"/>
    <row r="132" s="50" customFormat="1" ht="13.5" hidden="1" customHeight="1" x14ac:dyDescent="0.2"/>
    <row r="133" s="50" customFormat="1" ht="13.5" hidden="1" customHeight="1" x14ac:dyDescent="0.2"/>
    <row r="134" s="50" customFormat="1" ht="13.5" hidden="1" customHeight="1" x14ac:dyDescent="0.2"/>
    <row r="135" s="50" customFormat="1" ht="13.5" hidden="1" customHeight="1" x14ac:dyDescent="0.2"/>
    <row r="136" s="50" customFormat="1" ht="13.5" hidden="1" customHeight="1" x14ac:dyDescent="0.2"/>
    <row r="137" s="50" customFormat="1" ht="13.5" hidden="1" customHeight="1" x14ac:dyDescent="0.2"/>
    <row r="138" s="50" customFormat="1" ht="13.5" hidden="1" customHeight="1" x14ac:dyDescent="0.2"/>
    <row r="139" s="50" customFormat="1" ht="13.5" hidden="1" customHeight="1" x14ac:dyDescent="0.2"/>
    <row r="140" s="50" customFormat="1" ht="13.5" hidden="1" customHeight="1" x14ac:dyDescent="0.2"/>
    <row r="141" s="50" customFormat="1" ht="13.5" hidden="1" customHeight="1" x14ac:dyDescent="0.2"/>
    <row r="142" s="50" customFormat="1" ht="13.5" hidden="1" customHeight="1" x14ac:dyDescent="0.2"/>
    <row r="143" s="50" customFormat="1" ht="13.5" hidden="1" customHeight="1" x14ac:dyDescent="0.2"/>
    <row r="144" s="50" customFormat="1" ht="13.5" hidden="1" customHeight="1" x14ac:dyDescent="0.2"/>
    <row r="145" s="50" customFormat="1" ht="13.5" hidden="1" customHeight="1" x14ac:dyDescent="0.2"/>
    <row r="146" s="50" customFormat="1" ht="13.5" hidden="1" customHeight="1" x14ac:dyDescent="0.2"/>
    <row r="147" s="50" customFormat="1" ht="13.5" hidden="1" customHeight="1" x14ac:dyDescent="0.2"/>
    <row r="148" s="50" customFormat="1" ht="13.5" hidden="1" customHeight="1" x14ac:dyDescent="0.2"/>
    <row r="149" s="50" customFormat="1" ht="13.5" hidden="1" customHeight="1" x14ac:dyDescent="0.2"/>
    <row r="150" s="50" customFormat="1" ht="13.5" hidden="1" customHeight="1" x14ac:dyDescent="0.2"/>
    <row r="151" s="50" customFormat="1" ht="13.5" hidden="1" customHeight="1" x14ac:dyDescent="0.2"/>
    <row r="152" s="50" customFormat="1" ht="13.5" hidden="1" customHeight="1" x14ac:dyDescent="0.2"/>
    <row r="153" s="50" customFormat="1" ht="13.5" hidden="1" customHeight="1" x14ac:dyDescent="0.2"/>
    <row r="154" s="50" customFormat="1" ht="13.5" hidden="1" customHeight="1" x14ac:dyDescent="0.2"/>
    <row r="155" s="50" customFormat="1" ht="13.5" hidden="1" customHeight="1" x14ac:dyDescent="0.2"/>
    <row r="156" s="50" customFormat="1" ht="13.5" hidden="1" customHeight="1" x14ac:dyDescent="0.2"/>
    <row r="157" s="50" customFormat="1" ht="13.5" hidden="1" customHeight="1" x14ac:dyDescent="0.2"/>
    <row r="158" s="50" customFormat="1" ht="13.5" hidden="1" customHeight="1" x14ac:dyDescent="0.2"/>
    <row r="159" s="50" customFormat="1" ht="13.5" hidden="1" customHeight="1" x14ac:dyDescent="0.2"/>
    <row r="160" s="50" customFormat="1" ht="13.5" hidden="1" customHeight="1" x14ac:dyDescent="0.2"/>
  </sheetData>
  <sheetProtection algorithmName="SHA-512" hashValue="+FjnBjgZ/gkYofaZI7sc8lnQSaed7GtItYAbHM3ekhOQBSJpbBcIdcEJ+KOdIUyh5BNTGhLUdz7UvKqUSxCQ1A==" saltValue="Op+fZmtymXNk+M90pUPu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1:34"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3.2" x14ac:dyDescent="0.2">
      <c r="S2" s="95"/>
      <c r="AH2" s="95"/>
    </row>
    <row r="3" spans="1: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3.2" x14ac:dyDescent="0.2"/>
    <row r="5" spans="1:34" ht="13.2" x14ac:dyDescent="0.2"/>
    <row r="6" spans="1:34" ht="13.2" x14ac:dyDescent="0.2"/>
    <row r="7" spans="1:34" ht="13.2" x14ac:dyDescent="0.2"/>
    <row r="8" spans="1:34" ht="13.2" x14ac:dyDescent="0.2"/>
    <row r="9" spans="1:34" ht="13.2" x14ac:dyDescent="0.2">
      <c r="AH9" s="9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62</v>
      </c>
    </row>
  </sheetData>
  <sheetProtection algorithmName="SHA-512" hashValue="CXYYIv8xQEb0ZkZm6CyTgVtCRjM37mI9SsmDy+E2u8rW59MrTTbIr/BbLeCU3MiGJE4LjC4AS5Ndb1kassD8Xw==" saltValue="tdYGeL7gmKhj1/HMUqT73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62</v>
      </c>
    </row>
  </sheetData>
  <sheetProtection algorithmName="SHA-512" hashValue="ZWbDOBH2N96QiDGO+pgnQ48Y98zS2AOfq73ai8VPwwCwezu3JeuYcFdrwbsRBe9xnX+bVtRhO5VBmnYzhffDWQ==" saltValue="yVBuMTZ5iSWKJxdPUf4u/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5546875" style="1" customWidth="1"/>
    <col min="96" max="133" width="1.5546875" style="41" customWidth="1"/>
    <col min="134" max="143" width="1.554687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0" t="s">
        <v>196</v>
      </c>
      <c r="DI1" s="681"/>
      <c r="DJ1" s="681"/>
      <c r="DK1" s="681"/>
      <c r="DL1" s="681"/>
      <c r="DM1" s="681"/>
      <c r="DN1" s="682"/>
      <c r="DO1" s="1"/>
      <c r="DP1" s="680" t="s">
        <v>233</v>
      </c>
      <c r="DQ1" s="681"/>
      <c r="DR1" s="681"/>
      <c r="DS1" s="681"/>
      <c r="DT1" s="681"/>
      <c r="DU1" s="681"/>
      <c r="DV1" s="681"/>
      <c r="DW1" s="681"/>
      <c r="DX1" s="681"/>
      <c r="DY1" s="681"/>
      <c r="DZ1" s="681"/>
      <c r="EA1" s="681"/>
      <c r="EB1" s="681"/>
      <c r="EC1" s="682"/>
      <c r="ED1" s="2"/>
      <c r="EE1" s="2"/>
      <c r="EF1" s="2"/>
      <c r="EG1" s="2"/>
      <c r="EH1" s="2"/>
      <c r="EI1" s="2"/>
      <c r="EJ1" s="2"/>
      <c r="EK1" s="2"/>
      <c r="EL1" s="2"/>
      <c r="EM1" s="2"/>
    </row>
    <row r="2" spans="2:143" ht="22.5" customHeight="1" x14ac:dyDescent="0.2">
      <c r="B2" s="43" t="s">
        <v>53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6" t="s">
        <v>204</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254</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59"/>
      <c r="CD3" s="516" t="s">
        <v>158</v>
      </c>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59"/>
    </row>
    <row r="4" spans="2:143" ht="11.25" customHeight="1" x14ac:dyDescent="0.2">
      <c r="B4" s="516" t="s">
        <v>29</v>
      </c>
      <c r="C4" s="517"/>
      <c r="D4" s="517"/>
      <c r="E4" s="517"/>
      <c r="F4" s="517"/>
      <c r="G4" s="517"/>
      <c r="H4" s="517"/>
      <c r="I4" s="517"/>
      <c r="J4" s="517"/>
      <c r="K4" s="517"/>
      <c r="L4" s="517"/>
      <c r="M4" s="517"/>
      <c r="N4" s="517"/>
      <c r="O4" s="517"/>
      <c r="P4" s="517"/>
      <c r="Q4" s="559"/>
      <c r="R4" s="516" t="s">
        <v>440</v>
      </c>
      <c r="S4" s="517"/>
      <c r="T4" s="517"/>
      <c r="U4" s="517"/>
      <c r="V4" s="517"/>
      <c r="W4" s="517"/>
      <c r="X4" s="517"/>
      <c r="Y4" s="559"/>
      <c r="Z4" s="516" t="s">
        <v>51</v>
      </c>
      <c r="AA4" s="517"/>
      <c r="AB4" s="517"/>
      <c r="AC4" s="559"/>
      <c r="AD4" s="516" t="s">
        <v>224</v>
      </c>
      <c r="AE4" s="517"/>
      <c r="AF4" s="517"/>
      <c r="AG4" s="517"/>
      <c r="AH4" s="517"/>
      <c r="AI4" s="517"/>
      <c r="AJ4" s="517"/>
      <c r="AK4" s="559"/>
      <c r="AL4" s="516" t="s">
        <v>51</v>
      </c>
      <c r="AM4" s="517"/>
      <c r="AN4" s="517"/>
      <c r="AO4" s="559"/>
      <c r="AP4" s="683" t="s">
        <v>444</v>
      </c>
      <c r="AQ4" s="683"/>
      <c r="AR4" s="683"/>
      <c r="AS4" s="683"/>
      <c r="AT4" s="683"/>
      <c r="AU4" s="683"/>
      <c r="AV4" s="683"/>
      <c r="AW4" s="683"/>
      <c r="AX4" s="683"/>
      <c r="AY4" s="683"/>
      <c r="AZ4" s="683"/>
      <c r="BA4" s="683"/>
      <c r="BB4" s="683"/>
      <c r="BC4" s="683"/>
      <c r="BD4" s="683"/>
      <c r="BE4" s="683"/>
      <c r="BF4" s="683"/>
      <c r="BG4" s="683" t="s">
        <v>425</v>
      </c>
      <c r="BH4" s="683"/>
      <c r="BI4" s="683"/>
      <c r="BJ4" s="683"/>
      <c r="BK4" s="683"/>
      <c r="BL4" s="683"/>
      <c r="BM4" s="683"/>
      <c r="BN4" s="683"/>
      <c r="BO4" s="683" t="s">
        <v>51</v>
      </c>
      <c r="BP4" s="683"/>
      <c r="BQ4" s="683"/>
      <c r="BR4" s="683"/>
      <c r="BS4" s="683" t="s">
        <v>191</v>
      </c>
      <c r="BT4" s="683"/>
      <c r="BU4" s="683"/>
      <c r="BV4" s="683"/>
      <c r="BW4" s="683"/>
      <c r="BX4" s="683"/>
      <c r="BY4" s="683"/>
      <c r="BZ4" s="683"/>
      <c r="CA4" s="683"/>
      <c r="CB4" s="683"/>
      <c r="CD4" s="516" t="s">
        <v>446</v>
      </c>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59"/>
    </row>
    <row r="5" spans="2:143" s="8" customFormat="1" ht="11.25" customHeight="1" x14ac:dyDescent="0.2">
      <c r="B5" s="644" t="s">
        <v>443</v>
      </c>
      <c r="C5" s="645"/>
      <c r="D5" s="645"/>
      <c r="E5" s="645"/>
      <c r="F5" s="645"/>
      <c r="G5" s="645"/>
      <c r="H5" s="645"/>
      <c r="I5" s="645"/>
      <c r="J5" s="645"/>
      <c r="K5" s="645"/>
      <c r="L5" s="645"/>
      <c r="M5" s="645"/>
      <c r="N5" s="645"/>
      <c r="O5" s="645"/>
      <c r="P5" s="645"/>
      <c r="Q5" s="646"/>
      <c r="R5" s="641">
        <v>54478514</v>
      </c>
      <c r="S5" s="642"/>
      <c r="T5" s="642"/>
      <c r="U5" s="642"/>
      <c r="V5" s="642"/>
      <c r="W5" s="642"/>
      <c r="X5" s="642"/>
      <c r="Y5" s="667"/>
      <c r="Z5" s="678">
        <v>32.700000000000003</v>
      </c>
      <c r="AA5" s="678"/>
      <c r="AB5" s="678"/>
      <c r="AC5" s="678"/>
      <c r="AD5" s="679">
        <v>51941064</v>
      </c>
      <c r="AE5" s="679"/>
      <c r="AF5" s="679"/>
      <c r="AG5" s="679"/>
      <c r="AH5" s="679"/>
      <c r="AI5" s="679"/>
      <c r="AJ5" s="679"/>
      <c r="AK5" s="679"/>
      <c r="AL5" s="668">
        <v>61.5</v>
      </c>
      <c r="AM5" s="648"/>
      <c r="AN5" s="648"/>
      <c r="AO5" s="671"/>
      <c r="AP5" s="644" t="s">
        <v>447</v>
      </c>
      <c r="AQ5" s="645"/>
      <c r="AR5" s="645"/>
      <c r="AS5" s="645"/>
      <c r="AT5" s="645"/>
      <c r="AU5" s="645"/>
      <c r="AV5" s="645"/>
      <c r="AW5" s="645"/>
      <c r="AX5" s="645"/>
      <c r="AY5" s="645"/>
      <c r="AZ5" s="645"/>
      <c r="BA5" s="645"/>
      <c r="BB5" s="645"/>
      <c r="BC5" s="645"/>
      <c r="BD5" s="645"/>
      <c r="BE5" s="645"/>
      <c r="BF5" s="646"/>
      <c r="BG5" s="604">
        <v>50286356</v>
      </c>
      <c r="BH5" s="486"/>
      <c r="BI5" s="486"/>
      <c r="BJ5" s="486"/>
      <c r="BK5" s="486"/>
      <c r="BL5" s="486"/>
      <c r="BM5" s="486"/>
      <c r="BN5" s="617"/>
      <c r="BO5" s="630">
        <v>92.3</v>
      </c>
      <c r="BP5" s="630"/>
      <c r="BQ5" s="630"/>
      <c r="BR5" s="630"/>
      <c r="BS5" s="631">
        <v>631592</v>
      </c>
      <c r="BT5" s="631"/>
      <c r="BU5" s="631"/>
      <c r="BV5" s="631"/>
      <c r="BW5" s="631"/>
      <c r="BX5" s="631"/>
      <c r="BY5" s="631"/>
      <c r="BZ5" s="631"/>
      <c r="CA5" s="631"/>
      <c r="CB5" s="659"/>
      <c r="CD5" s="516" t="s">
        <v>444</v>
      </c>
      <c r="CE5" s="517"/>
      <c r="CF5" s="517"/>
      <c r="CG5" s="517"/>
      <c r="CH5" s="517"/>
      <c r="CI5" s="517"/>
      <c r="CJ5" s="517"/>
      <c r="CK5" s="517"/>
      <c r="CL5" s="517"/>
      <c r="CM5" s="517"/>
      <c r="CN5" s="517"/>
      <c r="CO5" s="517"/>
      <c r="CP5" s="517"/>
      <c r="CQ5" s="559"/>
      <c r="CR5" s="516" t="s">
        <v>450</v>
      </c>
      <c r="CS5" s="517"/>
      <c r="CT5" s="517"/>
      <c r="CU5" s="517"/>
      <c r="CV5" s="517"/>
      <c r="CW5" s="517"/>
      <c r="CX5" s="517"/>
      <c r="CY5" s="559"/>
      <c r="CZ5" s="516" t="s">
        <v>51</v>
      </c>
      <c r="DA5" s="517"/>
      <c r="DB5" s="517"/>
      <c r="DC5" s="559"/>
      <c r="DD5" s="516" t="s">
        <v>325</v>
      </c>
      <c r="DE5" s="517"/>
      <c r="DF5" s="517"/>
      <c r="DG5" s="517"/>
      <c r="DH5" s="517"/>
      <c r="DI5" s="517"/>
      <c r="DJ5" s="517"/>
      <c r="DK5" s="517"/>
      <c r="DL5" s="517"/>
      <c r="DM5" s="517"/>
      <c r="DN5" s="517"/>
      <c r="DO5" s="517"/>
      <c r="DP5" s="559"/>
      <c r="DQ5" s="516" t="s">
        <v>453</v>
      </c>
      <c r="DR5" s="517"/>
      <c r="DS5" s="517"/>
      <c r="DT5" s="517"/>
      <c r="DU5" s="517"/>
      <c r="DV5" s="517"/>
      <c r="DW5" s="517"/>
      <c r="DX5" s="517"/>
      <c r="DY5" s="517"/>
      <c r="DZ5" s="517"/>
      <c r="EA5" s="517"/>
      <c r="EB5" s="517"/>
      <c r="EC5" s="559"/>
    </row>
    <row r="6" spans="2:143" ht="11.25" customHeight="1" x14ac:dyDescent="0.2">
      <c r="B6" s="601" t="s">
        <v>168</v>
      </c>
      <c r="C6" s="602"/>
      <c r="D6" s="602"/>
      <c r="E6" s="602"/>
      <c r="F6" s="602"/>
      <c r="G6" s="602"/>
      <c r="H6" s="602"/>
      <c r="I6" s="602"/>
      <c r="J6" s="602"/>
      <c r="K6" s="602"/>
      <c r="L6" s="602"/>
      <c r="M6" s="602"/>
      <c r="N6" s="602"/>
      <c r="O6" s="602"/>
      <c r="P6" s="602"/>
      <c r="Q6" s="603"/>
      <c r="R6" s="604">
        <v>1259082</v>
      </c>
      <c r="S6" s="486"/>
      <c r="T6" s="486"/>
      <c r="U6" s="486"/>
      <c r="V6" s="486"/>
      <c r="W6" s="486"/>
      <c r="X6" s="486"/>
      <c r="Y6" s="617"/>
      <c r="Z6" s="630">
        <v>0.8</v>
      </c>
      <c r="AA6" s="630"/>
      <c r="AB6" s="630"/>
      <c r="AC6" s="630"/>
      <c r="AD6" s="631">
        <v>1259082</v>
      </c>
      <c r="AE6" s="631"/>
      <c r="AF6" s="631"/>
      <c r="AG6" s="631"/>
      <c r="AH6" s="631"/>
      <c r="AI6" s="631"/>
      <c r="AJ6" s="631"/>
      <c r="AK6" s="631"/>
      <c r="AL6" s="607">
        <v>1.5</v>
      </c>
      <c r="AM6" s="352"/>
      <c r="AN6" s="352"/>
      <c r="AO6" s="632"/>
      <c r="AP6" s="601" t="s">
        <v>361</v>
      </c>
      <c r="AQ6" s="602"/>
      <c r="AR6" s="602"/>
      <c r="AS6" s="602"/>
      <c r="AT6" s="602"/>
      <c r="AU6" s="602"/>
      <c r="AV6" s="602"/>
      <c r="AW6" s="602"/>
      <c r="AX6" s="602"/>
      <c r="AY6" s="602"/>
      <c r="AZ6" s="602"/>
      <c r="BA6" s="602"/>
      <c r="BB6" s="602"/>
      <c r="BC6" s="602"/>
      <c r="BD6" s="602"/>
      <c r="BE6" s="602"/>
      <c r="BF6" s="603"/>
      <c r="BG6" s="604">
        <v>50286356</v>
      </c>
      <c r="BH6" s="486"/>
      <c r="BI6" s="486"/>
      <c r="BJ6" s="486"/>
      <c r="BK6" s="486"/>
      <c r="BL6" s="486"/>
      <c r="BM6" s="486"/>
      <c r="BN6" s="617"/>
      <c r="BO6" s="630">
        <v>92.3</v>
      </c>
      <c r="BP6" s="630"/>
      <c r="BQ6" s="630"/>
      <c r="BR6" s="630"/>
      <c r="BS6" s="631">
        <v>631592</v>
      </c>
      <c r="BT6" s="631"/>
      <c r="BU6" s="631"/>
      <c r="BV6" s="631"/>
      <c r="BW6" s="631"/>
      <c r="BX6" s="631"/>
      <c r="BY6" s="631"/>
      <c r="BZ6" s="631"/>
      <c r="CA6" s="631"/>
      <c r="CB6" s="659"/>
      <c r="CD6" s="644" t="s">
        <v>455</v>
      </c>
      <c r="CE6" s="645"/>
      <c r="CF6" s="645"/>
      <c r="CG6" s="645"/>
      <c r="CH6" s="645"/>
      <c r="CI6" s="645"/>
      <c r="CJ6" s="645"/>
      <c r="CK6" s="645"/>
      <c r="CL6" s="645"/>
      <c r="CM6" s="645"/>
      <c r="CN6" s="645"/>
      <c r="CO6" s="645"/>
      <c r="CP6" s="645"/>
      <c r="CQ6" s="646"/>
      <c r="CR6" s="604">
        <v>677254</v>
      </c>
      <c r="CS6" s="486"/>
      <c r="CT6" s="486"/>
      <c r="CU6" s="486"/>
      <c r="CV6" s="486"/>
      <c r="CW6" s="486"/>
      <c r="CX6" s="486"/>
      <c r="CY6" s="617"/>
      <c r="CZ6" s="668">
        <v>0.4</v>
      </c>
      <c r="DA6" s="648"/>
      <c r="DB6" s="648"/>
      <c r="DC6" s="669"/>
      <c r="DD6" s="610" t="s">
        <v>293</v>
      </c>
      <c r="DE6" s="486"/>
      <c r="DF6" s="486"/>
      <c r="DG6" s="486"/>
      <c r="DH6" s="486"/>
      <c r="DI6" s="486"/>
      <c r="DJ6" s="486"/>
      <c r="DK6" s="486"/>
      <c r="DL6" s="486"/>
      <c r="DM6" s="486"/>
      <c r="DN6" s="486"/>
      <c r="DO6" s="486"/>
      <c r="DP6" s="617"/>
      <c r="DQ6" s="610">
        <v>677254</v>
      </c>
      <c r="DR6" s="486"/>
      <c r="DS6" s="486"/>
      <c r="DT6" s="486"/>
      <c r="DU6" s="486"/>
      <c r="DV6" s="486"/>
      <c r="DW6" s="486"/>
      <c r="DX6" s="486"/>
      <c r="DY6" s="486"/>
      <c r="DZ6" s="486"/>
      <c r="EA6" s="486"/>
      <c r="EB6" s="486"/>
      <c r="EC6" s="636"/>
    </row>
    <row r="7" spans="2:143" ht="11.25" customHeight="1" x14ac:dyDescent="0.2">
      <c r="B7" s="601" t="s">
        <v>105</v>
      </c>
      <c r="C7" s="602"/>
      <c r="D7" s="602"/>
      <c r="E7" s="602"/>
      <c r="F7" s="602"/>
      <c r="G7" s="602"/>
      <c r="H7" s="602"/>
      <c r="I7" s="602"/>
      <c r="J7" s="602"/>
      <c r="K7" s="602"/>
      <c r="L7" s="602"/>
      <c r="M7" s="602"/>
      <c r="N7" s="602"/>
      <c r="O7" s="602"/>
      <c r="P7" s="602"/>
      <c r="Q7" s="603"/>
      <c r="R7" s="604">
        <v>24250</v>
      </c>
      <c r="S7" s="486"/>
      <c r="T7" s="486"/>
      <c r="U7" s="486"/>
      <c r="V7" s="486"/>
      <c r="W7" s="486"/>
      <c r="X7" s="486"/>
      <c r="Y7" s="617"/>
      <c r="Z7" s="630">
        <v>0</v>
      </c>
      <c r="AA7" s="630"/>
      <c r="AB7" s="630"/>
      <c r="AC7" s="630"/>
      <c r="AD7" s="631">
        <v>24250</v>
      </c>
      <c r="AE7" s="631"/>
      <c r="AF7" s="631"/>
      <c r="AG7" s="631"/>
      <c r="AH7" s="631"/>
      <c r="AI7" s="631"/>
      <c r="AJ7" s="631"/>
      <c r="AK7" s="631"/>
      <c r="AL7" s="607">
        <v>0</v>
      </c>
      <c r="AM7" s="352"/>
      <c r="AN7" s="352"/>
      <c r="AO7" s="632"/>
      <c r="AP7" s="601" t="s">
        <v>127</v>
      </c>
      <c r="AQ7" s="602"/>
      <c r="AR7" s="602"/>
      <c r="AS7" s="602"/>
      <c r="AT7" s="602"/>
      <c r="AU7" s="602"/>
      <c r="AV7" s="602"/>
      <c r="AW7" s="602"/>
      <c r="AX7" s="602"/>
      <c r="AY7" s="602"/>
      <c r="AZ7" s="602"/>
      <c r="BA7" s="602"/>
      <c r="BB7" s="602"/>
      <c r="BC7" s="602"/>
      <c r="BD7" s="602"/>
      <c r="BE7" s="602"/>
      <c r="BF7" s="603"/>
      <c r="BG7" s="604">
        <v>23275893</v>
      </c>
      <c r="BH7" s="486"/>
      <c r="BI7" s="486"/>
      <c r="BJ7" s="486"/>
      <c r="BK7" s="486"/>
      <c r="BL7" s="486"/>
      <c r="BM7" s="486"/>
      <c r="BN7" s="617"/>
      <c r="BO7" s="630">
        <v>42.7</v>
      </c>
      <c r="BP7" s="630"/>
      <c r="BQ7" s="630"/>
      <c r="BR7" s="630"/>
      <c r="BS7" s="631">
        <v>631592</v>
      </c>
      <c r="BT7" s="631"/>
      <c r="BU7" s="631"/>
      <c r="BV7" s="631"/>
      <c r="BW7" s="631"/>
      <c r="BX7" s="631"/>
      <c r="BY7" s="631"/>
      <c r="BZ7" s="631"/>
      <c r="CA7" s="631"/>
      <c r="CB7" s="659"/>
      <c r="CD7" s="601" t="s">
        <v>23</v>
      </c>
      <c r="CE7" s="602"/>
      <c r="CF7" s="602"/>
      <c r="CG7" s="602"/>
      <c r="CH7" s="602"/>
      <c r="CI7" s="602"/>
      <c r="CJ7" s="602"/>
      <c r="CK7" s="602"/>
      <c r="CL7" s="602"/>
      <c r="CM7" s="602"/>
      <c r="CN7" s="602"/>
      <c r="CO7" s="602"/>
      <c r="CP7" s="602"/>
      <c r="CQ7" s="603"/>
      <c r="CR7" s="604">
        <v>13747053</v>
      </c>
      <c r="CS7" s="486"/>
      <c r="CT7" s="486"/>
      <c r="CU7" s="486"/>
      <c r="CV7" s="486"/>
      <c r="CW7" s="486"/>
      <c r="CX7" s="486"/>
      <c r="CY7" s="617"/>
      <c r="CZ7" s="630">
        <v>8.4</v>
      </c>
      <c r="DA7" s="630"/>
      <c r="DB7" s="630"/>
      <c r="DC7" s="630"/>
      <c r="DD7" s="610">
        <v>507737</v>
      </c>
      <c r="DE7" s="486"/>
      <c r="DF7" s="486"/>
      <c r="DG7" s="486"/>
      <c r="DH7" s="486"/>
      <c r="DI7" s="486"/>
      <c r="DJ7" s="486"/>
      <c r="DK7" s="486"/>
      <c r="DL7" s="486"/>
      <c r="DM7" s="486"/>
      <c r="DN7" s="486"/>
      <c r="DO7" s="486"/>
      <c r="DP7" s="617"/>
      <c r="DQ7" s="610">
        <v>11362961</v>
      </c>
      <c r="DR7" s="486"/>
      <c r="DS7" s="486"/>
      <c r="DT7" s="486"/>
      <c r="DU7" s="486"/>
      <c r="DV7" s="486"/>
      <c r="DW7" s="486"/>
      <c r="DX7" s="486"/>
      <c r="DY7" s="486"/>
      <c r="DZ7" s="486"/>
      <c r="EA7" s="486"/>
      <c r="EB7" s="486"/>
      <c r="EC7" s="636"/>
    </row>
    <row r="8" spans="2:143" ht="11.25" customHeight="1" x14ac:dyDescent="0.2">
      <c r="B8" s="601" t="s">
        <v>287</v>
      </c>
      <c r="C8" s="602"/>
      <c r="D8" s="602"/>
      <c r="E8" s="602"/>
      <c r="F8" s="602"/>
      <c r="G8" s="602"/>
      <c r="H8" s="602"/>
      <c r="I8" s="602"/>
      <c r="J8" s="602"/>
      <c r="K8" s="602"/>
      <c r="L8" s="602"/>
      <c r="M8" s="602"/>
      <c r="N8" s="602"/>
      <c r="O8" s="602"/>
      <c r="P8" s="602"/>
      <c r="Q8" s="603"/>
      <c r="R8" s="604">
        <v>128817</v>
      </c>
      <c r="S8" s="486"/>
      <c r="T8" s="486"/>
      <c r="U8" s="486"/>
      <c r="V8" s="486"/>
      <c r="W8" s="486"/>
      <c r="X8" s="486"/>
      <c r="Y8" s="617"/>
      <c r="Z8" s="630">
        <v>0.1</v>
      </c>
      <c r="AA8" s="630"/>
      <c r="AB8" s="630"/>
      <c r="AC8" s="630"/>
      <c r="AD8" s="631">
        <v>128817</v>
      </c>
      <c r="AE8" s="631"/>
      <c r="AF8" s="631"/>
      <c r="AG8" s="631"/>
      <c r="AH8" s="631"/>
      <c r="AI8" s="631"/>
      <c r="AJ8" s="631"/>
      <c r="AK8" s="631"/>
      <c r="AL8" s="607">
        <v>0.2</v>
      </c>
      <c r="AM8" s="352"/>
      <c r="AN8" s="352"/>
      <c r="AO8" s="632"/>
      <c r="AP8" s="601" t="s">
        <v>218</v>
      </c>
      <c r="AQ8" s="602"/>
      <c r="AR8" s="602"/>
      <c r="AS8" s="602"/>
      <c r="AT8" s="602"/>
      <c r="AU8" s="602"/>
      <c r="AV8" s="602"/>
      <c r="AW8" s="602"/>
      <c r="AX8" s="602"/>
      <c r="AY8" s="602"/>
      <c r="AZ8" s="602"/>
      <c r="BA8" s="602"/>
      <c r="BB8" s="602"/>
      <c r="BC8" s="602"/>
      <c r="BD8" s="602"/>
      <c r="BE8" s="602"/>
      <c r="BF8" s="603"/>
      <c r="BG8" s="604">
        <v>660161</v>
      </c>
      <c r="BH8" s="486"/>
      <c r="BI8" s="486"/>
      <c r="BJ8" s="486"/>
      <c r="BK8" s="486"/>
      <c r="BL8" s="486"/>
      <c r="BM8" s="486"/>
      <c r="BN8" s="617"/>
      <c r="BO8" s="630">
        <v>1.2</v>
      </c>
      <c r="BP8" s="630"/>
      <c r="BQ8" s="630"/>
      <c r="BR8" s="630"/>
      <c r="BS8" s="610" t="s">
        <v>293</v>
      </c>
      <c r="BT8" s="486"/>
      <c r="BU8" s="486"/>
      <c r="BV8" s="486"/>
      <c r="BW8" s="486"/>
      <c r="BX8" s="486"/>
      <c r="BY8" s="486"/>
      <c r="BZ8" s="486"/>
      <c r="CA8" s="486"/>
      <c r="CB8" s="636"/>
      <c r="CD8" s="601" t="s">
        <v>451</v>
      </c>
      <c r="CE8" s="602"/>
      <c r="CF8" s="602"/>
      <c r="CG8" s="602"/>
      <c r="CH8" s="602"/>
      <c r="CI8" s="602"/>
      <c r="CJ8" s="602"/>
      <c r="CK8" s="602"/>
      <c r="CL8" s="602"/>
      <c r="CM8" s="602"/>
      <c r="CN8" s="602"/>
      <c r="CO8" s="602"/>
      <c r="CP8" s="602"/>
      <c r="CQ8" s="603"/>
      <c r="CR8" s="604">
        <v>73942232</v>
      </c>
      <c r="CS8" s="486"/>
      <c r="CT8" s="486"/>
      <c r="CU8" s="486"/>
      <c r="CV8" s="486"/>
      <c r="CW8" s="486"/>
      <c r="CX8" s="486"/>
      <c r="CY8" s="617"/>
      <c r="CZ8" s="630">
        <v>45.3</v>
      </c>
      <c r="DA8" s="630"/>
      <c r="DB8" s="630"/>
      <c r="DC8" s="630"/>
      <c r="DD8" s="610">
        <v>695450</v>
      </c>
      <c r="DE8" s="486"/>
      <c r="DF8" s="486"/>
      <c r="DG8" s="486"/>
      <c r="DH8" s="486"/>
      <c r="DI8" s="486"/>
      <c r="DJ8" s="486"/>
      <c r="DK8" s="486"/>
      <c r="DL8" s="486"/>
      <c r="DM8" s="486"/>
      <c r="DN8" s="486"/>
      <c r="DO8" s="486"/>
      <c r="DP8" s="617"/>
      <c r="DQ8" s="610">
        <v>30992165</v>
      </c>
      <c r="DR8" s="486"/>
      <c r="DS8" s="486"/>
      <c r="DT8" s="486"/>
      <c r="DU8" s="486"/>
      <c r="DV8" s="486"/>
      <c r="DW8" s="486"/>
      <c r="DX8" s="486"/>
      <c r="DY8" s="486"/>
      <c r="DZ8" s="486"/>
      <c r="EA8" s="486"/>
      <c r="EB8" s="486"/>
      <c r="EC8" s="636"/>
    </row>
    <row r="9" spans="2:143" ht="11.25" customHeight="1" x14ac:dyDescent="0.2">
      <c r="B9" s="601" t="s">
        <v>69</v>
      </c>
      <c r="C9" s="602"/>
      <c r="D9" s="602"/>
      <c r="E9" s="602"/>
      <c r="F9" s="602"/>
      <c r="G9" s="602"/>
      <c r="H9" s="602"/>
      <c r="I9" s="602"/>
      <c r="J9" s="602"/>
      <c r="K9" s="602"/>
      <c r="L9" s="602"/>
      <c r="M9" s="602"/>
      <c r="N9" s="602"/>
      <c r="O9" s="602"/>
      <c r="P9" s="602"/>
      <c r="Q9" s="603"/>
      <c r="R9" s="604">
        <v>69137</v>
      </c>
      <c r="S9" s="486"/>
      <c r="T9" s="486"/>
      <c r="U9" s="486"/>
      <c r="V9" s="486"/>
      <c r="W9" s="486"/>
      <c r="X9" s="486"/>
      <c r="Y9" s="617"/>
      <c r="Z9" s="630">
        <v>0</v>
      </c>
      <c r="AA9" s="630"/>
      <c r="AB9" s="630"/>
      <c r="AC9" s="630"/>
      <c r="AD9" s="631">
        <v>69137</v>
      </c>
      <c r="AE9" s="631"/>
      <c r="AF9" s="631"/>
      <c r="AG9" s="631"/>
      <c r="AH9" s="631"/>
      <c r="AI9" s="631"/>
      <c r="AJ9" s="631"/>
      <c r="AK9" s="631"/>
      <c r="AL9" s="607">
        <v>0.1</v>
      </c>
      <c r="AM9" s="352"/>
      <c r="AN9" s="352"/>
      <c r="AO9" s="632"/>
      <c r="AP9" s="601" t="s">
        <v>457</v>
      </c>
      <c r="AQ9" s="602"/>
      <c r="AR9" s="602"/>
      <c r="AS9" s="602"/>
      <c r="AT9" s="602"/>
      <c r="AU9" s="602"/>
      <c r="AV9" s="602"/>
      <c r="AW9" s="602"/>
      <c r="AX9" s="602"/>
      <c r="AY9" s="602"/>
      <c r="AZ9" s="602"/>
      <c r="BA9" s="602"/>
      <c r="BB9" s="602"/>
      <c r="BC9" s="602"/>
      <c r="BD9" s="602"/>
      <c r="BE9" s="602"/>
      <c r="BF9" s="603"/>
      <c r="BG9" s="604">
        <v>18233977</v>
      </c>
      <c r="BH9" s="486"/>
      <c r="BI9" s="486"/>
      <c r="BJ9" s="486"/>
      <c r="BK9" s="486"/>
      <c r="BL9" s="486"/>
      <c r="BM9" s="486"/>
      <c r="BN9" s="617"/>
      <c r="BO9" s="630">
        <v>33.5</v>
      </c>
      <c r="BP9" s="630"/>
      <c r="BQ9" s="630"/>
      <c r="BR9" s="630"/>
      <c r="BS9" s="610" t="s">
        <v>293</v>
      </c>
      <c r="BT9" s="486"/>
      <c r="BU9" s="486"/>
      <c r="BV9" s="486"/>
      <c r="BW9" s="486"/>
      <c r="BX9" s="486"/>
      <c r="BY9" s="486"/>
      <c r="BZ9" s="486"/>
      <c r="CA9" s="486"/>
      <c r="CB9" s="636"/>
      <c r="CD9" s="601" t="s">
        <v>284</v>
      </c>
      <c r="CE9" s="602"/>
      <c r="CF9" s="602"/>
      <c r="CG9" s="602"/>
      <c r="CH9" s="602"/>
      <c r="CI9" s="602"/>
      <c r="CJ9" s="602"/>
      <c r="CK9" s="602"/>
      <c r="CL9" s="602"/>
      <c r="CM9" s="602"/>
      <c r="CN9" s="602"/>
      <c r="CO9" s="602"/>
      <c r="CP9" s="602"/>
      <c r="CQ9" s="603"/>
      <c r="CR9" s="604">
        <v>10808262</v>
      </c>
      <c r="CS9" s="486"/>
      <c r="CT9" s="486"/>
      <c r="CU9" s="486"/>
      <c r="CV9" s="486"/>
      <c r="CW9" s="486"/>
      <c r="CX9" s="486"/>
      <c r="CY9" s="617"/>
      <c r="CZ9" s="630">
        <v>6.6</v>
      </c>
      <c r="DA9" s="630"/>
      <c r="DB9" s="630"/>
      <c r="DC9" s="630"/>
      <c r="DD9" s="610">
        <v>257199</v>
      </c>
      <c r="DE9" s="486"/>
      <c r="DF9" s="486"/>
      <c r="DG9" s="486"/>
      <c r="DH9" s="486"/>
      <c r="DI9" s="486"/>
      <c r="DJ9" s="486"/>
      <c r="DK9" s="486"/>
      <c r="DL9" s="486"/>
      <c r="DM9" s="486"/>
      <c r="DN9" s="486"/>
      <c r="DO9" s="486"/>
      <c r="DP9" s="617"/>
      <c r="DQ9" s="610">
        <v>8561199</v>
      </c>
      <c r="DR9" s="486"/>
      <c r="DS9" s="486"/>
      <c r="DT9" s="486"/>
      <c r="DU9" s="486"/>
      <c r="DV9" s="486"/>
      <c r="DW9" s="486"/>
      <c r="DX9" s="486"/>
      <c r="DY9" s="486"/>
      <c r="DZ9" s="486"/>
      <c r="EA9" s="486"/>
      <c r="EB9" s="486"/>
      <c r="EC9" s="636"/>
    </row>
    <row r="10" spans="2:143" ht="11.25" customHeight="1" x14ac:dyDescent="0.2">
      <c r="B10" s="601" t="s">
        <v>226</v>
      </c>
      <c r="C10" s="602"/>
      <c r="D10" s="602"/>
      <c r="E10" s="602"/>
      <c r="F10" s="602"/>
      <c r="G10" s="602"/>
      <c r="H10" s="602"/>
      <c r="I10" s="602"/>
      <c r="J10" s="602"/>
      <c r="K10" s="602"/>
      <c r="L10" s="602"/>
      <c r="M10" s="602"/>
      <c r="N10" s="602"/>
      <c r="O10" s="602"/>
      <c r="P10" s="602"/>
      <c r="Q10" s="603"/>
      <c r="R10" s="604" t="s">
        <v>293</v>
      </c>
      <c r="S10" s="486"/>
      <c r="T10" s="486"/>
      <c r="U10" s="486"/>
      <c r="V10" s="486"/>
      <c r="W10" s="486"/>
      <c r="X10" s="486"/>
      <c r="Y10" s="617"/>
      <c r="Z10" s="630" t="s">
        <v>293</v>
      </c>
      <c r="AA10" s="630"/>
      <c r="AB10" s="630"/>
      <c r="AC10" s="630"/>
      <c r="AD10" s="631" t="s">
        <v>293</v>
      </c>
      <c r="AE10" s="631"/>
      <c r="AF10" s="631"/>
      <c r="AG10" s="631"/>
      <c r="AH10" s="631"/>
      <c r="AI10" s="631"/>
      <c r="AJ10" s="631"/>
      <c r="AK10" s="631"/>
      <c r="AL10" s="607" t="s">
        <v>293</v>
      </c>
      <c r="AM10" s="352"/>
      <c r="AN10" s="352"/>
      <c r="AO10" s="632"/>
      <c r="AP10" s="601" t="s">
        <v>306</v>
      </c>
      <c r="AQ10" s="602"/>
      <c r="AR10" s="602"/>
      <c r="AS10" s="602"/>
      <c r="AT10" s="602"/>
      <c r="AU10" s="602"/>
      <c r="AV10" s="602"/>
      <c r="AW10" s="602"/>
      <c r="AX10" s="602"/>
      <c r="AY10" s="602"/>
      <c r="AZ10" s="602"/>
      <c r="BA10" s="602"/>
      <c r="BB10" s="602"/>
      <c r="BC10" s="602"/>
      <c r="BD10" s="602"/>
      <c r="BE10" s="602"/>
      <c r="BF10" s="603"/>
      <c r="BG10" s="604">
        <v>1190917</v>
      </c>
      <c r="BH10" s="486"/>
      <c r="BI10" s="486"/>
      <c r="BJ10" s="486"/>
      <c r="BK10" s="486"/>
      <c r="BL10" s="486"/>
      <c r="BM10" s="486"/>
      <c r="BN10" s="617"/>
      <c r="BO10" s="630">
        <v>2.2000000000000002</v>
      </c>
      <c r="BP10" s="630"/>
      <c r="BQ10" s="630"/>
      <c r="BR10" s="630"/>
      <c r="BS10" s="610" t="s">
        <v>293</v>
      </c>
      <c r="BT10" s="486"/>
      <c r="BU10" s="486"/>
      <c r="BV10" s="486"/>
      <c r="BW10" s="486"/>
      <c r="BX10" s="486"/>
      <c r="BY10" s="486"/>
      <c r="BZ10" s="486"/>
      <c r="CA10" s="486"/>
      <c r="CB10" s="636"/>
      <c r="CD10" s="601" t="s">
        <v>70</v>
      </c>
      <c r="CE10" s="602"/>
      <c r="CF10" s="602"/>
      <c r="CG10" s="602"/>
      <c r="CH10" s="602"/>
      <c r="CI10" s="602"/>
      <c r="CJ10" s="602"/>
      <c r="CK10" s="602"/>
      <c r="CL10" s="602"/>
      <c r="CM10" s="602"/>
      <c r="CN10" s="602"/>
      <c r="CO10" s="602"/>
      <c r="CP10" s="602"/>
      <c r="CQ10" s="603"/>
      <c r="CR10" s="604">
        <v>98368</v>
      </c>
      <c r="CS10" s="486"/>
      <c r="CT10" s="486"/>
      <c r="CU10" s="486"/>
      <c r="CV10" s="486"/>
      <c r="CW10" s="486"/>
      <c r="CX10" s="486"/>
      <c r="CY10" s="617"/>
      <c r="CZ10" s="630">
        <v>0.1</v>
      </c>
      <c r="DA10" s="630"/>
      <c r="DB10" s="630"/>
      <c r="DC10" s="630"/>
      <c r="DD10" s="610" t="s">
        <v>293</v>
      </c>
      <c r="DE10" s="486"/>
      <c r="DF10" s="486"/>
      <c r="DG10" s="486"/>
      <c r="DH10" s="486"/>
      <c r="DI10" s="486"/>
      <c r="DJ10" s="486"/>
      <c r="DK10" s="486"/>
      <c r="DL10" s="486"/>
      <c r="DM10" s="486"/>
      <c r="DN10" s="486"/>
      <c r="DO10" s="486"/>
      <c r="DP10" s="617"/>
      <c r="DQ10" s="610">
        <v>67335</v>
      </c>
      <c r="DR10" s="486"/>
      <c r="DS10" s="486"/>
      <c r="DT10" s="486"/>
      <c r="DU10" s="486"/>
      <c r="DV10" s="486"/>
      <c r="DW10" s="486"/>
      <c r="DX10" s="486"/>
      <c r="DY10" s="486"/>
      <c r="DZ10" s="486"/>
      <c r="EA10" s="486"/>
      <c r="EB10" s="486"/>
      <c r="EC10" s="636"/>
    </row>
    <row r="11" spans="2:143" ht="11.25" customHeight="1" x14ac:dyDescent="0.2">
      <c r="B11" s="601" t="s">
        <v>31</v>
      </c>
      <c r="C11" s="602"/>
      <c r="D11" s="602"/>
      <c r="E11" s="602"/>
      <c r="F11" s="602"/>
      <c r="G11" s="602"/>
      <c r="H11" s="602"/>
      <c r="I11" s="602"/>
      <c r="J11" s="602"/>
      <c r="K11" s="602"/>
      <c r="L11" s="602"/>
      <c r="M11" s="602"/>
      <c r="N11" s="602"/>
      <c r="O11" s="602"/>
      <c r="P11" s="602"/>
      <c r="Q11" s="603"/>
      <c r="R11" s="604">
        <v>7426944</v>
      </c>
      <c r="S11" s="486"/>
      <c r="T11" s="486"/>
      <c r="U11" s="486"/>
      <c r="V11" s="486"/>
      <c r="W11" s="486"/>
      <c r="X11" s="486"/>
      <c r="Y11" s="617"/>
      <c r="Z11" s="607">
        <v>4.5</v>
      </c>
      <c r="AA11" s="352"/>
      <c r="AB11" s="352"/>
      <c r="AC11" s="618"/>
      <c r="AD11" s="610">
        <v>7426944</v>
      </c>
      <c r="AE11" s="486"/>
      <c r="AF11" s="486"/>
      <c r="AG11" s="486"/>
      <c r="AH11" s="486"/>
      <c r="AI11" s="486"/>
      <c r="AJ11" s="486"/>
      <c r="AK11" s="617"/>
      <c r="AL11" s="607">
        <v>8.8000000000000007</v>
      </c>
      <c r="AM11" s="352"/>
      <c r="AN11" s="352"/>
      <c r="AO11" s="632"/>
      <c r="AP11" s="601" t="s">
        <v>458</v>
      </c>
      <c r="AQ11" s="602"/>
      <c r="AR11" s="602"/>
      <c r="AS11" s="602"/>
      <c r="AT11" s="602"/>
      <c r="AU11" s="602"/>
      <c r="AV11" s="602"/>
      <c r="AW11" s="602"/>
      <c r="AX11" s="602"/>
      <c r="AY11" s="602"/>
      <c r="AZ11" s="602"/>
      <c r="BA11" s="602"/>
      <c r="BB11" s="602"/>
      <c r="BC11" s="602"/>
      <c r="BD11" s="602"/>
      <c r="BE11" s="602"/>
      <c r="BF11" s="603"/>
      <c r="BG11" s="604">
        <v>3190838</v>
      </c>
      <c r="BH11" s="486"/>
      <c r="BI11" s="486"/>
      <c r="BJ11" s="486"/>
      <c r="BK11" s="486"/>
      <c r="BL11" s="486"/>
      <c r="BM11" s="486"/>
      <c r="BN11" s="617"/>
      <c r="BO11" s="630">
        <v>5.9</v>
      </c>
      <c r="BP11" s="630"/>
      <c r="BQ11" s="630"/>
      <c r="BR11" s="630"/>
      <c r="BS11" s="610">
        <v>631592</v>
      </c>
      <c r="BT11" s="486"/>
      <c r="BU11" s="486"/>
      <c r="BV11" s="486"/>
      <c r="BW11" s="486"/>
      <c r="BX11" s="486"/>
      <c r="BY11" s="486"/>
      <c r="BZ11" s="486"/>
      <c r="CA11" s="486"/>
      <c r="CB11" s="636"/>
      <c r="CD11" s="601" t="s">
        <v>461</v>
      </c>
      <c r="CE11" s="602"/>
      <c r="CF11" s="602"/>
      <c r="CG11" s="602"/>
      <c r="CH11" s="602"/>
      <c r="CI11" s="602"/>
      <c r="CJ11" s="602"/>
      <c r="CK11" s="602"/>
      <c r="CL11" s="602"/>
      <c r="CM11" s="602"/>
      <c r="CN11" s="602"/>
      <c r="CO11" s="602"/>
      <c r="CP11" s="602"/>
      <c r="CQ11" s="603"/>
      <c r="CR11" s="604">
        <v>4422990</v>
      </c>
      <c r="CS11" s="486"/>
      <c r="CT11" s="486"/>
      <c r="CU11" s="486"/>
      <c r="CV11" s="486"/>
      <c r="CW11" s="486"/>
      <c r="CX11" s="486"/>
      <c r="CY11" s="617"/>
      <c r="CZ11" s="630">
        <v>2.7</v>
      </c>
      <c r="DA11" s="630"/>
      <c r="DB11" s="630"/>
      <c r="DC11" s="630"/>
      <c r="DD11" s="610">
        <v>1288333</v>
      </c>
      <c r="DE11" s="486"/>
      <c r="DF11" s="486"/>
      <c r="DG11" s="486"/>
      <c r="DH11" s="486"/>
      <c r="DI11" s="486"/>
      <c r="DJ11" s="486"/>
      <c r="DK11" s="486"/>
      <c r="DL11" s="486"/>
      <c r="DM11" s="486"/>
      <c r="DN11" s="486"/>
      <c r="DO11" s="486"/>
      <c r="DP11" s="617"/>
      <c r="DQ11" s="610">
        <v>2533590</v>
      </c>
      <c r="DR11" s="486"/>
      <c r="DS11" s="486"/>
      <c r="DT11" s="486"/>
      <c r="DU11" s="486"/>
      <c r="DV11" s="486"/>
      <c r="DW11" s="486"/>
      <c r="DX11" s="486"/>
      <c r="DY11" s="486"/>
      <c r="DZ11" s="486"/>
      <c r="EA11" s="486"/>
      <c r="EB11" s="486"/>
      <c r="EC11" s="636"/>
    </row>
    <row r="12" spans="2:143" ht="11.25" customHeight="1" x14ac:dyDescent="0.2">
      <c r="B12" s="601" t="s">
        <v>247</v>
      </c>
      <c r="C12" s="602"/>
      <c r="D12" s="602"/>
      <c r="E12" s="602"/>
      <c r="F12" s="602"/>
      <c r="G12" s="602"/>
      <c r="H12" s="602"/>
      <c r="I12" s="602"/>
      <c r="J12" s="602"/>
      <c r="K12" s="602"/>
      <c r="L12" s="602"/>
      <c r="M12" s="602"/>
      <c r="N12" s="602"/>
      <c r="O12" s="602"/>
      <c r="P12" s="602"/>
      <c r="Q12" s="603"/>
      <c r="R12" s="604">
        <v>188936</v>
      </c>
      <c r="S12" s="486"/>
      <c r="T12" s="486"/>
      <c r="U12" s="486"/>
      <c r="V12" s="486"/>
      <c r="W12" s="486"/>
      <c r="X12" s="486"/>
      <c r="Y12" s="617"/>
      <c r="Z12" s="630">
        <v>0.1</v>
      </c>
      <c r="AA12" s="630"/>
      <c r="AB12" s="630"/>
      <c r="AC12" s="630"/>
      <c r="AD12" s="631">
        <v>188936</v>
      </c>
      <c r="AE12" s="631"/>
      <c r="AF12" s="631"/>
      <c r="AG12" s="631"/>
      <c r="AH12" s="631"/>
      <c r="AI12" s="631"/>
      <c r="AJ12" s="631"/>
      <c r="AK12" s="631"/>
      <c r="AL12" s="607">
        <v>0.2</v>
      </c>
      <c r="AM12" s="352"/>
      <c r="AN12" s="352"/>
      <c r="AO12" s="632"/>
      <c r="AP12" s="601" t="s">
        <v>462</v>
      </c>
      <c r="AQ12" s="602"/>
      <c r="AR12" s="602"/>
      <c r="AS12" s="602"/>
      <c r="AT12" s="602"/>
      <c r="AU12" s="602"/>
      <c r="AV12" s="602"/>
      <c r="AW12" s="602"/>
      <c r="AX12" s="602"/>
      <c r="AY12" s="602"/>
      <c r="AZ12" s="602"/>
      <c r="BA12" s="602"/>
      <c r="BB12" s="602"/>
      <c r="BC12" s="602"/>
      <c r="BD12" s="602"/>
      <c r="BE12" s="602"/>
      <c r="BF12" s="603"/>
      <c r="BG12" s="604">
        <v>23033116</v>
      </c>
      <c r="BH12" s="486"/>
      <c r="BI12" s="486"/>
      <c r="BJ12" s="486"/>
      <c r="BK12" s="486"/>
      <c r="BL12" s="486"/>
      <c r="BM12" s="486"/>
      <c r="BN12" s="617"/>
      <c r="BO12" s="630">
        <v>42.3</v>
      </c>
      <c r="BP12" s="630"/>
      <c r="BQ12" s="630"/>
      <c r="BR12" s="630"/>
      <c r="BS12" s="610" t="s">
        <v>293</v>
      </c>
      <c r="BT12" s="486"/>
      <c r="BU12" s="486"/>
      <c r="BV12" s="486"/>
      <c r="BW12" s="486"/>
      <c r="BX12" s="486"/>
      <c r="BY12" s="486"/>
      <c r="BZ12" s="486"/>
      <c r="CA12" s="486"/>
      <c r="CB12" s="636"/>
      <c r="CD12" s="601" t="s">
        <v>174</v>
      </c>
      <c r="CE12" s="602"/>
      <c r="CF12" s="602"/>
      <c r="CG12" s="602"/>
      <c r="CH12" s="602"/>
      <c r="CI12" s="602"/>
      <c r="CJ12" s="602"/>
      <c r="CK12" s="602"/>
      <c r="CL12" s="602"/>
      <c r="CM12" s="602"/>
      <c r="CN12" s="602"/>
      <c r="CO12" s="602"/>
      <c r="CP12" s="602"/>
      <c r="CQ12" s="603"/>
      <c r="CR12" s="604">
        <v>2512171</v>
      </c>
      <c r="CS12" s="486"/>
      <c r="CT12" s="486"/>
      <c r="CU12" s="486"/>
      <c r="CV12" s="486"/>
      <c r="CW12" s="486"/>
      <c r="CX12" s="486"/>
      <c r="CY12" s="617"/>
      <c r="CZ12" s="630">
        <v>1.5</v>
      </c>
      <c r="DA12" s="630"/>
      <c r="DB12" s="630"/>
      <c r="DC12" s="630"/>
      <c r="DD12" s="610">
        <v>52002</v>
      </c>
      <c r="DE12" s="486"/>
      <c r="DF12" s="486"/>
      <c r="DG12" s="486"/>
      <c r="DH12" s="486"/>
      <c r="DI12" s="486"/>
      <c r="DJ12" s="486"/>
      <c r="DK12" s="486"/>
      <c r="DL12" s="486"/>
      <c r="DM12" s="486"/>
      <c r="DN12" s="486"/>
      <c r="DO12" s="486"/>
      <c r="DP12" s="617"/>
      <c r="DQ12" s="610">
        <v>2446595</v>
      </c>
      <c r="DR12" s="486"/>
      <c r="DS12" s="486"/>
      <c r="DT12" s="486"/>
      <c r="DU12" s="486"/>
      <c r="DV12" s="486"/>
      <c r="DW12" s="486"/>
      <c r="DX12" s="486"/>
      <c r="DY12" s="486"/>
      <c r="DZ12" s="486"/>
      <c r="EA12" s="486"/>
      <c r="EB12" s="486"/>
      <c r="EC12" s="636"/>
    </row>
    <row r="13" spans="2:143" ht="11.25" customHeight="1" x14ac:dyDescent="0.2">
      <c r="B13" s="601" t="s">
        <v>463</v>
      </c>
      <c r="C13" s="602"/>
      <c r="D13" s="602"/>
      <c r="E13" s="602"/>
      <c r="F13" s="602"/>
      <c r="G13" s="602"/>
      <c r="H13" s="602"/>
      <c r="I13" s="602"/>
      <c r="J13" s="602"/>
      <c r="K13" s="602"/>
      <c r="L13" s="602"/>
      <c r="M13" s="602"/>
      <c r="N13" s="602"/>
      <c r="O13" s="602"/>
      <c r="P13" s="602"/>
      <c r="Q13" s="603"/>
      <c r="R13" s="604" t="s">
        <v>293</v>
      </c>
      <c r="S13" s="486"/>
      <c r="T13" s="486"/>
      <c r="U13" s="486"/>
      <c r="V13" s="486"/>
      <c r="W13" s="486"/>
      <c r="X13" s="486"/>
      <c r="Y13" s="617"/>
      <c r="Z13" s="630" t="s">
        <v>293</v>
      </c>
      <c r="AA13" s="630"/>
      <c r="AB13" s="630"/>
      <c r="AC13" s="630"/>
      <c r="AD13" s="631" t="s">
        <v>293</v>
      </c>
      <c r="AE13" s="631"/>
      <c r="AF13" s="631"/>
      <c r="AG13" s="631"/>
      <c r="AH13" s="631"/>
      <c r="AI13" s="631"/>
      <c r="AJ13" s="631"/>
      <c r="AK13" s="631"/>
      <c r="AL13" s="607" t="s">
        <v>293</v>
      </c>
      <c r="AM13" s="352"/>
      <c r="AN13" s="352"/>
      <c r="AO13" s="632"/>
      <c r="AP13" s="601" t="s">
        <v>464</v>
      </c>
      <c r="AQ13" s="602"/>
      <c r="AR13" s="602"/>
      <c r="AS13" s="602"/>
      <c r="AT13" s="602"/>
      <c r="AU13" s="602"/>
      <c r="AV13" s="602"/>
      <c r="AW13" s="602"/>
      <c r="AX13" s="602"/>
      <c r="AY13" s="602"/>
      <c r="AZ13" s="602"/>
      <c r="BA13" s="602"/>
      <c r="BB13" s="602"/>
      <c r="BC13" s="602"/>
      <c r="BD13" s="602"/>
      <c r="BE13" s="602"/>
      <c r="BF13" s="603"/>
      <c r="BG13" s="604">
        <v>22725669</v>
      </c>
      <c r="BH13" s="486"/>
      <c r="BI13" s="486"/>
      <c r="BJ13" s="486"/>
      <c r="BK13" s="486"/>
      <c r="BL13" s="486"/>
      <c r="BM13" s="486"/>
      <c r="BN13" s="617"/>
      <c r="BO13" s="630">
        <v>41.7</v>
      </c>
      <c r="BP13" s="630"/>
      <c r="BQ13" s="630"/>
      <c r="BR13" s="630"/>
      <c r="BS13" s="610" t="s">
        <v>293</v>
      </c>
      <c r="BT13" s="486"/>
      <c r="BU13" s="486"/>
      <c r="BV13" s="486"/>
      <c r="BW13" s="486"/>
      <c r="BX13" s="486"/>
      <c r="BY13" s="486"/>
      <c r="BZ13" s="486"/>
      <c r="CA13" s="486"/>
      <c r="CB13" s="636"/>
      <c r="CD13" s="601" t="s">
        <v>465</v>
      </c>
      <c r="CE13" s="602"/>
      <c r="CF13" s="602"/>
      <c r="CG13" s="602"/>
      <c r="CH13" s="602"/>
      <c r="CI13" s="602"/>
      <c r="CJ13" s="602"/>
      <c r="CK13" s="602"/>
      <c r="CL13" s="602"/>
      <c r="CM13" s="602"/>
      <c r="CN13" s="602"/>
      <c r="CO13" s="602"/>
      <c r="CP13" s="602"/>
      <c r="CQ13" s="603"/>
      <c r="CR13" s="604">
        <v>16772296</v>
      </c>
      <c r="CS13" s="486"/>
      <c r="CT13" s="486"/>
      <c r="CU13" s="486"/>
      <c r="CV13" s="486"/>
      <c r="CW13" s="486"/>
      <c r="CX13" s="486"/>
      <c r="CY13" s="617"/>
      <c r="CZ13" s="630">
        <v>10.3</v>
      </c>
      <c r="DA13" s="630"/>
      <c r="DB13" s="630"/>
      <c r="DC13" s="630"/>
      <c r="DD13" s="610">
        <v>8460278</v>
      </c>
      <c r="DE13" s="486"/>
      <c r="DF13" s="486"/>
      <c r="DG13" s="486"/>
      <c r="DH13" s="486"/>
      <c r="DI13" s="486"/>
      <c r="DJ13" s="486"/>
      <c r="DK13" s="486"/>
      <c r="DL13" s="486"/>
      <c r="DM13" s="486"/>
      <c r="DN13" s="486"/>
      <c r="DO13" s="486"/>
      <c r="DP13" s="617"/>
      <c r="DQ13" s="610">
        <v>8096972</v>
      </c>
      <c r="DR13" s="486"/>
      <c r="DS13" s="486"/>
      <c r="DT13" s="486"/>
      <c r="DU13" s="486"/>
      <c r="DV13" s="486"/>
      <c r="DW13" s="486"/>
      <c r="DX13" s="486"/>
      <c r="DY13" s="486"/>
      <c r="DZ13" s="486"/>
      <c r="EA13" s="486"/>
      <c r="EB13" s="486"/>
      <c r="EC13" s="636"/>
    </row>
    <row r="14" spans="2:143" ht="11.25" customHeight="1" x14ac:dyDescent="0.2">
      <c r="B14" s="601" t="s">
        <v>106</v>
      </c>
      <c r="C14" s="602"/>
      <c r="D14" s="602"/>
      <c r="E14" s="602"/>
      <c r="F14" s="602"/>
      <c r="G14" s="602"/>
      <c r="H14" s="602"/>
      <c r="I14" s="602"/>
      <c r="J14" s="602"/>
      <c r="K14" s="602"/>
      <c r="L14" s="602"/>
      <c r="M14" s="602"/>
      <c r="N14" s="602"/>
      <c r="O14" s="602"/>
      <c r="P14" s="602"/>
      <c r="Q14" s="603"/>
      <c r="R14" s="604">
        <v>114400</v>
      </c>
      <c r="S14" s="486"/>
      <c r="T14" s="486"/>
      <c r="U14" s="486"/>
      <c r="V14" s="486"/>
      <c r="W14" s="486"/>
      <c r="X14" s="486"/>
      <c r="Y14" s="617"/>
      <c r="Z14" s="630">
        <v>0.1</v>
      </c>
      <c r="AA14" s="630"/>
      <c r="AB14" s="630"/>
      <c r="AC14" s="630"/>
      <c r="AD14" s="631">
        <v>114400</v>
      </c>
      <c r="AE14" s="631"/>
      <c r="AF14" s="631"/>
      <c r="AG14" s="631"/>
      <c r="AH14" s="631"/>
      <c r="AI14" s="631"/>
      <c r="AJ14" s="631"/>
      <c r="AK14" s="631"/>
      <c r="AL14" s="607">
        <v>0.1</v>
      </c>
      <c r="AM14" s="352"/>
      <c r="AN14" s="352"/>
      <c r="AO14" s="632"/>
      <c r="AP14" s="601" t="s">
        <v>238</v>
      </c>
      <c r="AQ14" s="602"/>
      <c r="AR14" s="602"/>
      <c r="AS14" s="602"/>
      <c r="AT14" s="602"/>
      <c r="AU14" s="602"/>
      <c r="AV14" s="602"/>
      <c r="AW14" s="602"/>
      <c r="AX14" s="602"/>
      <c r="AY14" s="602"/>
      <c r="AZ14" s="602"/>
      <c r="BA14" s="602"/>
      <c r="BB14" s="602"/>
      <c r="BC14" s="602"/>
      <c r="BD14" s="602"/>
      <c r="BE14" s="602"/>
      <c r="BF14" s="603"/>
      <c r="BG14" s="604">
        <v>1207349</v>
      </c>
      <c r="BH14" s="486"/>
      <c r="BI14" s="486"/>
      <c r="BJ14" s="486"/>
      <c r="BK14" s="486"/>
      <c r="BL14" s="486"/>
      <c r="BM14" s="486"/>
      <c r="BN14" s="617"/>
      <c r="BO14" s="630">
        <v>2.2000000000000002</v>
      </c>
      <c r="BP14" s="630"/>
      <c r="BQ14" s="630"/>
      <c r="BR14" s="630"/>
      <c r="BS14" s="610" t="s">
        <v>293</v>
      </c>
      <c r="BT14" s="486"/>
      <c r="BU14" s="486"/>
      <c r="BV14" s="486"/>
      <c r="BW14" s="486"/>
      <c r="BX14" s="486"/>
      <c r="BY14" s="486"/>
      <c r="BZ14" s="486"/>
      <c r="CA14" s="486"/>
      <c r="CB14" s="636"/>
      <c r="CD14" s="601" t="s">
        <v>467</v>
      </c>
      <c r="CE14" s="602"/>
      <c r="CF14" s="602"/>
      <c r="CG14" s="602"/>
      <c r="CH14" s="602"/>
      <c r="CI14" s="602"/>
      <c r="CJ14" s="602"/>
      <c r="CK14" s="602"/>
      <c r="CL14" s="602"/>
      <c r="CM14" s="602"/>
      <c r="CN14" s="602"/>
      <c r="CO14" s="602"/>
      <c r="CP14" s="602"/>
      <c r="CQ14" s="603"/>
      <c r="CR14" s="604">
        <v>3808966</v>
      </c>
      <c r="CS14" s="486"/>
      <c r="CT14" s="486"/>
      <c r="CU14" s="486"/>
      <c r="CV14" s="486"/>
      <c r="CW14" s="486"/>
      <c r="CX14" s="486"/>
      <c r="CY14" s="617"/>
      <c r="CZ14" s="630">
        <v>2.2999999999999998</v>
      </c>
      <c r="DA14" s="630"/>
      <c r="DB14" s="630"/>
      <c r="DC14" s="630"/>
      <c r="DD14" s="610">
        <v>546060</v>
      </c>
      <c r="DE14" s="486"/>
      <c r="DF14" s="486"/>
      <c r="DG14" s="486"/>
      <c r="DH14" s="486"/>
      <c r="DI14" s="486"/>
      <c r="DJ14" s="486"/>
      <c r="DK14" s="486"/>
      <c r="DL14" s="486"/>
      <c r="DM14" s="486"/>
      <c r="DN14" s="486"/>
      <c r="DO14" s="486"/>
      <c r="DP14" s="617"/>
      <c r="DQ14" s="610">
        <v>3045209</v>
      </c>
      <c r="DR14" s="486"/>
      <c r="DS14" s="486"/>
      <c r="DT14" s="486"/>
      <c r="DU14" s="486"/>
      <c r="DV14" s="486"/>
      <c r="DW14" s="486"/>
      <c r="DX14" s="486"/>
      <c r="DY14" s="486"/>
      <c r="DZ14" s="486"/>
      <c r="EA14" s="486"/>
      <c r="EB14" s="486"/>
      <c r="EC14" s="636"/>
    </row>
    <row r="15" spans="2:143" ht="11.25" customHeight="1" x14ac:dyDescent="0.2">
      <c r="B15" s="601" t="s">
        <v>189</v>
      </c>
      <c r="C15" s="602"/>
      <c r="D15" s="602"/>
      <c r="E15" s="602"/>
      <c r="F15" s="602"/>
      <c r="G15" s="602"/>
      <c r="H15" s="602"/>
      <c r="I15" s="602"/>
      <c r="J15" s="602"/>
      <c r="K15" s="602"/>
      <c r="L15" s="602"/>
      <c r="M15" s="602"/>
      <c r="N15" s="602"/>
      <c r="O15" s="602"/>
      <c r="P15" s="602"/>
      <c r="Q15" s="603"/>
      <c r="R15" s="604" t="s">
        <v>293</v>
      </c>
      <c r="S15" s="486"/>
      <c r="T15" s="486"/>
      <c r="U15" s="486"/>
      <c r="V15" s="486"/>
      <c r="W15" s="486"/>
      <c r="X15" s="486"/>
      <c r="Y15" s="617"/>
      <c r="Z15" s="630" t="s">
        <v>293</v>
      </c>
      <c r="AA15" s="630"/>
      <c r="AB15" s="630"/>
      <c r="AC15" s="630"/>
      <c r="AD15" s="631" t="s">
        <v>293</v>
      </c>
      <c r="AE15" s="631"/>
      <c r="AF15" s="631"/>
      <c r="AG15" s="631"/>
      <c r="AH15" s="631"/>
      <c r="AI15" s="631"/>
      <c r="AJ15" s="631"/>
      <c r="AK15" s="631"/>
      <c r="AL15" s="607" t="s">
        <v>293</v>
      </c>
      <c r="AM15" s="352"/>
      <c r="AN15" s="352"/>
      <c r="AO15" s="632"/>
      <c r="AP15" s="601" t="s">
        <v>468</v>
      </c>
      <c r="AQ15" s="602"/>
      <c r="AR15" s="602"/>
      <c r="AS15" s="602"/>
      <c r="AT15" s="602"/>
      <c r="AU15" s="602"/>
      <c r="AV15" s="602"/>
      <c r="AW15" s="602"/>
      <c r="AX15" s="602"/>
      <c r="AY15" s="602"/>
      <c r="AZ15" s="602"/>
      <c r="BA15" s="602"/>
      <c r="BB15" s="602"/>
      <c r="BC15" s="602"/>
      <c r="BD15" s="602"/>
      <c r="BE15" s="602"/>
      <c r="BF15" s="603"/>
      <c r="BG15" s="604">
        <v>2769998</v>
      </c>
      <c r="BH15" s="486"/>
      <c r="BI15" s="486"/>
      <c r="BJ15" s="486"/>
      <c r="BK15" s="486"/>
      <c r="BL15" s="486"/>
      <c r="BM15" s="486"/>
      <c r="BN15" s="617"/>
      <c r="BO15" s="630">
        <v>5.0999999999999996</v>
      </c>
      <c r="BP15" s="630"/>
      <c r="BQ15" s="630"/>
      <c r="BR15" s="630"/>
      <c r="BS15" s="610" t="s">
        <v>293</v>
      </c>
      <c r="BT15" s="486"/>
      <c r="BU15" s="486"/>
      <c r="BV15" s="486"/>
      <c r="BW15" s="486"/>
      <c r="BX15" s="486"/>
      <c r="BY15" s="486"/>
      <c r="BZ15" s="486"/>
      <c r="CA15" s="486"/>
      <c r="CB15" s="636"/>
      <c r="CD15" s="601" t="s">
        <v>471</v>
      </c>
      <c r="CE15" s="602"/>
      <c r="CF15" s="602"/>
      <c r="CG15" s="602"/>
      <c r="CH15" s="602"/>
      <c r="CI15" s="602"/>
      <c r="CJ15" s="602"/>
      <c r="CK15" s="602"/>
      <c r="CL15" s="602"/>
      <c r="CM15" s="602"/>
      <c r="CN15" s="602"/>
      <c r="CO15" s="602"/>
      <c r="CP15" s="602"/>
      <c r="CQ15" s="603"/>
      <c r="CR15" s="604">
        <v>16622476</v>
      </c>
      <c r="CS15" s="486"/>
      <c r="CT15" s="486"/>
      <c r="CU15" s="486"/>
      <c r="CV15" s="486"/>
      <c r="CW15" s="486"/>
      <c r="CX15" s="486"/>
      <c r="CY15" s="617"/>
      <c r="CZ15" s="630">
        <v>10.199999999999999</v>
      </c>
      <c r="DA15" s="630"/>
      <c r="DB15" s="630"/>
      <c r="DC15" s="630"/>
      <c r="DD15" s="610">
        <v>3318047</v>
      </c>
      <c r="DE15" s="486"/>
      <c r="DF15" s="486"/>
      <c r="DG15" s="486"/>
      <c r="DH15" s="486"/>
      <c r="DI15" s="486"/>
      <c r="DJ15" s="486"/>
      <c r="DK15" s="486"/>
      <c r="DL15" s="486"/>
      <c r="DM15" s="486"/>
      <c r="DN15" s="486"/>
      <c r="DO15" s="486"/>
      <c r="DP15" s="617"/>
      <c r="DQ15" s="610">
        <v>10358650</v>
      </c>
      <c r="DR15" s="486"/>
      <c r="DS15" s="486"/>
      <c r="DT15" s="486"/>
      <c r="DU15" s="486"/>
      <c r="DV15" s="486"/>
      <c r="DW15" s="486"/>
      <c r="DX15" s="486"/>
      <c r="DY15" s="486"/>
      <c r="DZ15" s="486"/>
      <c r="EA15" s="486"/>
      <c r="EB15" s="486"/>
      <c r="EC15" s="636"/>
    </row>
    <row r="16" spans="2:143" ht="11.25" customHeight="1" x14ac:dyDescent="0.2">
      <c r="B16" s="601" t="s">
        <v>20</v>
      </c>
      <c r="C16" s="602"/>
      <c r="D16" s="602"/>
      <c r="E16" s="602"/>
      <c r="F16" s="602"/>
      <c r="G16" s="602"/>
      <c r="H16" s="602"/>
      <c r="I16" s="602"/>
      <c r="J16" s="602"/>
      <c r="K16" s="602"/>
      <c r="L16" s="602"/>
      <c r="M16" s="602"/>
      <c r="N16" s="602"/>
      <c r="O16" s="602"/>
      <c r="P16" s="602"/>
      <c r="Q16" s="603"/>
      <c r="R16" s="604">
        <v>30650</v>
      </c>
      <c r="S16" s="486"/>
      <c r="T16" s="486"/>
      <c r="U16" s="486"/>
      <c r="V16" s="486"/>
      <c r="W16" s="486"/>
      <c r="X16" s="486"/>
      <c r="Y16" s="617"/>
      <c r="Z16" s="630">
        <v>0</v>
      </c>
      <c r="AA16" s="630"/>
      <c r="AB16" s="630"/>
      <c r="AC16" s="630"/>
      <c r="AD16" s="631">
        <v>30650</v>
      </c>
      <c r="AE16" s="631"/>
      <c r="AF16" s="631"/>
      <c r="AG16" s="631"/>
      <c r="AH16" s="631"/>
      <c r="AI16" s="631"/>
      <c r="AJ16" s="631"/>
      <c r="AK16" s="631"/>
      <c r="AL16" s="607">
        <v>0</v>
      </c>
      <c r="AM16" s="352"/>
      <c r="AN16" s="352"/>
      <c r="AO16" s="632"/>
      <c r="AP16" s="601" t="s">
        <v>216</v>
      </c>
      <c r="AQ16" s="602"/>
      <c r="AR16" s="602"/>
      <c r="AS16" s="602"/>
      <c r="AT16" s="602"/>
      <c r="AU16" s="602"/>
      <c r="AV16" s="602"/>
      <c r="AW16" s="602"/>
      <c r="AX16" s="602"/>
      <c r="AY16" s="602"/>
      <c r="AZ16" s="602"/>
      <c r="BA16" s="602"/>
      <c r="BB16" s="602"/>
      <c r="BC16" s="602"/>
      <c r="BD16" s="602"/>
      <c r="BE16" s="602"/>
      <c r="BF16" s="603"/>
      <c r="BG16" s="604" t="s">
        <v>293</v>
      </c>
      <c r="BH16" s="486"/>
      <c r="BI16" s="486"/>
      <c r="BJ16" s="486"/>
      <c r="BK16" s="486"/>
      <c r="BL16" s="486"/>
      <c r="BM16" s="486"/>
      <c r="BN16" s="617"/>
      <c r="BO16" s="630" t="s">
        <v>293</v>
      </c>
      <c r="BP16" s="630"/>
      <c r="BQ16" s="630"/>
      <c r="BR16" s="630"/>
      <c r="BS16" s="610" t="s">
        <v>293</v>
      </c>
      <c r="BT16" s="486"/>
      <c r="BU16" s="486"/>
      <c r="BV16" s="486"/>
      <c r="BW16" s="486"/>
      <c r="BX16" s="486"/>
      <c r="BY16" s="486"/>
      <c r="BZ16" s="486"/>
      <c r="CA16" s="486"/>
      <c r="CB16" s="636"/>
      <c r="CD16" s="601" t="s">
        <v>159</v>
      </c>
      <c r="CE16" s="602"/>
      <c r="CF16" s="602"/>
      <c r="CG16" s="602"/>
      <c r="CH16" s="602"/>
      <c r="CI16" s="602"/>
      <c r="CJ16" s="602"/>
      <c r="CK16" s="602"/>
      <c r="CL16" s="602"/>
      <c r="CM16" s="602"/>
      <c r="CN16" s="602"/>
      <c r="CO16" s="602"/>
      <c r="CP16" s="602"/>
      <c r="CQ16" s="603"/>
      <c r="CR16" s="604">
        <v>1367811</v>
      </c>
      <c r="CS16" s="486"/>
      <c r="CT16" s="486"/>
      <c r="CU16" s="486"/>
      <c r="CV16" s="486"/>
      <c r="CW16" s="486"/>
      <c r="CX16" s="486"/>
      <c r="CY16" s="617"/>
      <c r="CZ16" s="630">
        <v>0.8</v>
      </c>
      <c r="DA16" s="630"/>
      <c r="DB16" s="630"/>
      <c r="DC16" s="630"/>
      <c r="DD16" s="610" t="s">
        <v>293</v>
      </c>
      <c r="DE16" s="486"/>
      <c r="DF16" s="486"/>
      <c r="DG16" s="486"/>
      <c r="DH16" s="486"/>
      <c r="DI16" s="486"/>
      <c r="DJ16" s="486"/>
      <c r="DK16" s="486"/>
      <c r="DL16" s="486"/>
      <c r="DM16" s="486"/>
      <c r="DN16" s="486"/>
      <c r="DO16" s="486"/>
      <c r="DP16" s="617"/>
      <c r="DQ16" s="610">
        <v>64636</v>
      </c>
      <c r="DR16" s="486"/>
      <c r="DS16" s="486"/>
      <c r="DT16" s="486"/>
      <c r="DU16" s="486"/>
      <c r="DV16" s="486"/>
      <c r="DW16" s="486"/>
      <c r="DX16" s="486"/>
      <c r="DY16" s="486"/>
      <c r="DZ16" s="486"/>
      <c r="EA16" s="486"/>
      <c r="EB16" s="486"/>
      <c r="EC16" s="636"/>
    </row>
    <row r="17" spans="2:133" ht="11.25" customHeight="1" x14ac:dyDescent="0.2">
      <c r="B17" s="601" t="s">
        <v>219</v>
      </c>
      <c r="C17" s="602"/>
      <c r="D17" s="602"/>
      <c r="E17" s="602"/>
      <c r="F17" s="602"/>
      <c r="G17" s="602"/>
      <c r="H17" s="602"/>
      <c r="I17" s="602"/>
      <c r="J17" s="602"/>
      <c r="K17" s="602"/>
      <c r="L17" s="602"/>
      <c r="M17" s="602"/>
      <c r="N17" s="602"/>
      <c r="O17" s="602"/>
      <c r="P17" s="602"/>
      <c r="Q17" s="603"/>
      <c r="R17" s="604">
        <v>739825</v>
      </c>
      <c r="S17" s="486"/>
      <c r="T17" s="486"/>
      <c r="U17" s="486"/>
      <c r="V17" s="486"/>
      <c r="W17" s="486"/>
      <c r="X17" s="486"/>
      <c r="Y17" s="617"/>
      <c r="Z17" s="630">
        <v>0.4</v>
      </c>
      <c r="AA17" s="630"/>
      <c r="AB17" s="630"/>
      <c r="AC17" s="630"/>
      <c r="AD17" s="631">
        <v>739825</v>
      </c>
      <c r="AE17" s="631"/>
      <c r="AF17" s="631"/>
      <c r="AG17" s="631"/>
      <c r="AH17" s="631"/>
      <c r="AI17" s="631"/>
      <c r="AJ17" s="631"/>
      <c r="AK17" s="631"/>
      <c r="AL17" s="607">
        <v>0.9</v>
      </c>
      <c r="AM17" s="352"/>
      <c r="AN17" s="352"/>
      <c r="AO17" s="632"/>
      <c r="AP17" s="601" t="s">
        <v>449</v>
      </c>
      <c r="AQ17" s="602"/>
      <c r="AR17" s="602"/>
      <c r="AS17" s="602"/>
      <c r="AT17" s="602"/>
      <c r="AU17" s="602"/>
      <c r="AV17" s="602"/>
      <c r="AW17" s="602"/>
      <c r="AX17" s="602"/>
      <c r="AY17" s="602"/>
      <c r="AZ17" s="602"/>
      <c r="BA17" s="602"/>
      <c r="BB17" s="602"/>
      <c r="BC17" s="602"/>
      <c r="BD17" s="602"/>
      <c r="BE17" s="602"/>
      <c r="BF17" s="603"/>
      <c r="BG17" s="604" t="s">
        <v>293</v>
      </c>
      <c r="BH17" s="486"/>
      <c r="BI17" s="486"/>
      <c r="BJ17" s="486"/>
      <c r="BK17" s="486"/>
      <c r="BL17" s="486"/>
      <c r="BM17" s="486"/>
      <c r="BN17" s="617"/>
      <c r="BO17" s="630" t="s">
        <v>293</v>
      </c>
      <c r="BP17" s="630"/>
      <c r="BQ17" s="630"/>
      <c r="BR17" s="630"/>
      <c r="BS17" s="610" t="s">
        <v>293</v>
      </c>
      <c r="BT17" s="486"/>
      <c r="BU17" s="486"/>
      <c r="BV17" s="486"/>
      <c r="BW17" s="486"/>
      <c r="BX17" s="486"/>
      <c r="BY17" s="486"/>
      <c r="BZ17" s="486"/>
      <c r="CA17" s="486"/>
      <c r="CB17" s="636"/>
      <c r="CD17" s="601" t="s">
        <v>472</v>
      </c>
      <c r="CE17" s="602"/>
      <c r="CF17" s="602"/>
      <c r="CG17" s="602"/>
      <c r="CH17" s="602"/>
      <c r="CI17" s="602"/>
      <c r="CJ17" s="602"/>
      <c r="CK17" s="602"/>
      <c r="CL17" s="602"/>
      <c r="CM17" s="602"/>
      <c r="CN17" s="602"/>
      <c r="CO17" s="602"/>
      <c r="CP17" s="602"/>
      <c r="CQ17" s="603"/>
      <c r="CR17" s="604">
        <v>18532212</v>
      </c>
      <c r="CS17" s="486"/>
      <c r="CT17" s="486"/>
      <c r="CU17" s="486"/>
      <c r="CV17" s="486"/>
      <c r="CW17" s="486"/>
      <c r="CX17" s="486"/>
      <c r="CY17" s="617"/>
      <c r="CZ17" s="630">
        <v>11.3</v>
      </c>
      <c r="DA17" s="630"/>
      <c r="DB17" s="630"/>
      <c r="DC17" s="630"/>
      <c r="DD17" s="610" t="s">
        <v>293</v>
      </c>
      <c r="DE17" s="486"/>
      <c r="DF17" s="486"/>
      <c r="DG17" s="486"/>
      <c r="DH17" s="486"/>
      <c r="DI17" s="486"/>
      <c r="DJ17" s="486"/>
      <c r="DK17" s="486"/>
      <c r="DL17" s="486"/>
      <c r="DM17" s="486"/>
      <c r="DN17" s="486"/>
      <c r="DO17" s="486"/>
      <c r="DP17" s="617"/>
      <c r="DQ17" s="610">
        <v>17948374</v>
      </c>
      <c r="DR17" s="486"/>
      <c r="DS17" s="486"/>
      <c r="DT17" s="486"/>
      <c r="DU17" s="486"/>
      <c r="DV17" s="486"/>
      <c r="DW17" s="486"/>
      <c r="DX17" s="486"/>
      <c r="DY17" s="486"/>
      <c r="DZ17" s="486"/>
      <c r="EA17" s="486"/>
      <c r="EB17" s="486"/>
      <c r="EC17" s="636"/>
    </row>
    <row r="18" spans="2:133" ht="11.25" customHeight="1" x14ac:dyDescent="0.2">
      <c r="B18" s="601" t="s">
        <v>473</v>
      </c>
      <c r="C18" s="602"/>
      <c r="D18" s="602"/>
      <c r="E18" s="602"/>
      <c r="F18" s="602"/>
      <c r="G18" s="602"/>
      <c r="H18" s="602"/>
      <c r="I18" s="602"/>
      <c r="J18" s="602"/>
      <c r="K18" s="602"/>
      <c r="L18" s="602"/>
      <c r="M18" s="602"/>
      <c r="N18" s="602"/>
      <c r="O18" s="602"/>
      <c r="P18" s="602"/>
      <c r="Q18" s="603"/>
      <c r="R18" s="604">
        <v>337448</v>
      </c>
      <c r="S18" s="486"/>
      <c r="T18" s="486"/>
      <c r="U18" s="486"/>
      <c r="V18" s="486"/>
      <c r="W18" s="486"/>
      <c r="X18" s="486"/>
      <c r="Y18" s="617"/>
      <c r="Z18" s="630">
        <v>0.2</v>
      </c>
      <c r="AA18" s="630"/>
      <c r="AB18" s="630"/>
      <c r="AC18" s="630"/>
      <c r="AD18" s="631">
        <v>337448</v>
      </c>
      <c r="AE18" s="631"/>
      <c r="AF18" s="631"/>
      <c r="AG18" s="631"/>
      <c r="AH18" s="631"/>
      <c r="AI18" s="631"/>
      <c r="AJ18" s="631"/>
      <c r="AK18" s="631"/>
      <c r="AL18" s="607">
        <v>0.4</v>
      </c>
      <c r="AM18" s="352"/>
      <c r="AN18" s="352"/>
      <c r="AO18" s="632"/>
      <c r="AP18" s="601" t="s">
        <v>190</v>
      </c>
      <c r="AQ18" s="602"/>
      <c r="AR18" s="602"/>
      <c r="AS18" s="602"/>
      <c r="AT18" s="602"/>
      <c r="AU18" s="602"/>
      <c r="AV18" s="602"/>
      <c r="AW18" s="602"/>
      <c r="AX18" s="602"/>
      <c r="AY18" s="602"/>
      <c r="AZ18" s="602"/>
      <c r="BA18" s="602"/>
      <c r="BB18" s="602"/>
      <c r="BC18" s="602"/>
      <c r="BD18" s="602"/>
      <c r="BE18" s="602"/>
      <c r="BF18" s="603"/>
      <c r="BG18" s="604" t="s">
        <v>293</v>
      </c>
      <c r="BH18" s="486"/>
      <c r="BI18" s="486"/>
      <c r="BJ18" s="486"/>
      <c r="BK18" s="486"/>
      <c r="BL18" s="486"/>
      <c r="BM18" s="486"/>
      <c r="BN18" s="617"/>
      <c r="BO18" s="630" t="s">
        <v>293</v>
      </c>
      <c r="BP18" s="630"/>
      <c r="BQ18" s="630"/>
      <c r="BR18" s="630"/>
      <c r="BS18" s="610" t="s">
        <v>293</v>
      </c>
      <c r="BT18" s="486"/>
      <c r="BU18" s="486"/>
      <c r="BV18" s="486"/>
      <c r="BW18" s="486"/>
      <c r="BX18" s="486"/>
      <c r="BY18" s="486"/>
      <c r="BZ18" s="486"/>
      <c r="CA18" s="486"/>
      <c r="CB18" s="636"/>
      <c r="CD18" s="601" t="s">
        <v>474</v>
      </c>
      <c r="CE18" s="602"/>
      <c r="CF18" s="602"/>
      <c r="CG18" s="602"/>
      <c r="CH18" s="602"/>
      <c r="CI18" s="602"/>
      <c r="CJ18" s="602"/>
      <c r="CK18" s="602"/>
      <c r="CL18" s="602"/>
      <c r="CM18" s="602"/>
      <c r="CN18" s="602"/>
      <c r="CO18" s="602"/>
      <c r="CP18" s="602"/>
      <c r="CQ18" s="603"/>
      <c r="CR18" s="604" t="s">
        <v>293</v>
      </c>
      <c r="CS18" s="486"/>
      <c r="CT18" s="486"/>
      <c r="CU18" s="486"/>
      <c r="CV18" s="486"/>
      <c r="CW18" s="486"/>
      <c r="CX18" s="486"/>
      <c r="CY18" s="617"/>
      <c r="CZ18" s="630" t="s">
        <v>293</v>
      </c>
      <c r="DA18" s="630"/>
      <c r="DB18" s="630"/>
      <c r="DC18" s="630"/>
      <c r="DD18" s="610" t="s">
        <v>293</v>
      </c>
      <c r="DE18" s="486"/>
      <c r="DF18" s="486"/>
      <c r="DG18" s="486"/>
      <c r="DH18" s="486"/>
      <c r="DI18" s="486"/>
      <c r="DJ18" s="486"/>
      <c r="DK18" s="486"/>
      <c r="DL18" s="486"/>
      <c r="DM18" s="486"/>
      <c r="DN18" s="486"/>
      <c r="DO18" s="486"/>
      <c r="DP18" s="617"/>
      <c r="DQ18" s="610" t="s">
        <v>293</v>
      </c>
      <c r="DR18" s="486"/>
      <c r="DS18" s="486"/>
      <c r="DT18" s="486"/>
      <c r="DU18" s="486"/>
      <c r="DV18" s="486"/>
      <c r="DW18" s="486"/>
      <c r="DX18" s="486"/>
      <c r="DY18" s="486"/>
      <c r="DZ18" s="486"/>
      <c r="EA18" s="486"/>
      <c r="EB18" s="486"/>
      <c r="EC18" s="636"/>
    </row>
    <row r="19" spans="2:133" ht="11.25" customHeight="1" x14ac:dyDescent="0.2">
      <c r="B19" s="601" t="s">
        <v>145</v>
      </c>
      <c r="C19" s="602"/>
      <c r="D19" s="602"/>
      <c r="E19" s="602"/>
      <c r="F19" s="602"/>
      <c r="G19" s="602"/>
      <c r="H19" s="602"/>
      <c r="I19" s="602"/>
      <c r="J19" s="602"/>
      <c r="K19" s="602"/>
      <c r="L19" s="602"/>
      <c r="M19" s="602"/>
      <c r="N19" s="602"/>
      <c r="O19" s="602"/>
      <c r="P19" s="602"/>
      <c r="Q19" s="603"/>
      <c r="R19" s="604">
        <v>13961</v>
      </c>
      <c r="S19" s="486"/>
      <c r="T19" s="486"/>
      <c r="U19" s="486"/>
      <c r="V19" s="486"/>
      <c r="W19" s="486"/>
      <c r="X19" s="486"/>
      <c r="Y19" s="617"/>
      <c r="Z19" s="630">
        <v>0</v>
      </c>
      <c r="AA19" s="630"/>
      <c r="AB19" s="630"/>
      <c r="AC19" s="630"/>
      <c r="AD19" s="631">
        <v>13961</v>
      </c>
      <c r="AE19" s="631"/>
      <c r="AF19" s="631"/>
      <c r="AG19" s="631"/>
      <c r="AH19" s="631"/>
      <c r="AI19" s="631"/>
      <c r="AJ19" s="631"/>
      <c r="AK19" s="631"/>
      <c r="AL19" s="607">
        <v>0</v>
      </c>
      <c r="AM19" s="352"/>
      <c r="AN19" s="352"/>
      <c r="AO19" s="632"/>
      <c r="AP19" s="601" t="s">
        <v>477</v>
      </c>
      <c r="AQ19" s="602"/>
      <c r="AR19" s="602"/>
      <c r="AS19" s="602"/>
      <c r="AT19" s="602"/>
      <c r="AU19" s="602"/>
      <c r="AV19" s="602"/>
      <c r="AW19" s="602"/>
      <c r="AX19" s="602"/>
      <c r="AY19" s="602"/>
      <c r="AZ19" s="602"/>
      <c r="BA19" s="602"/>
      <c r="BB19" s="602"/>
      <c r="BC19" s="602"/>
      <c r="BD19" s="602"/>
      <c r="BE19" s="602"/>
      <c r="BF19" s="603"/>
      <c r="BG19" s="604">
        <v>4192158</v>
      </c>
      <c r="BH19" s="486"/>
      <c r="BI19" s="486"/>
      <c r="BJ19" s="486"/>
      <c r="BK19" s="486"/>
      <c r="BL19" s="486"/>
      <c r="BM19" s="486"/>
      <c r="BN19" s="617"/>
      <c r="BO19" s="630">
        <v>7.7</v>
      </c>
      <c r="BP19" s="630"/>
      <c r="BQ19" s="630"/>
      <c r="BR19" s="630"/>
      <c r="BS19" s="610" t="s">
        <v>293</v>
      </c>
      <c r="BT19" s="486"/>
      <c r="BU19" s="486"/>
      <c r="BV19" s="486"/>
      <c r="BW19" s="486"/>
      <c r="BX19" s="486"/>
      <c r="BY19" s="486"/>
      <c r="BZ19" s="486"/>
      <c r="CA19" s="486"/>
      <c r="CB19" s="636"/>
      <c r="CD19" s="601" t="s">
        <v>253</v>
      </c>
      <c r="CE19" s="602"/>
      <c r="CF19" s="602"/>
      <c r="CG19" s="602"/>
      <c r="CH19" s="602"/>
      <c r="CI19" s="602"/>
      <c r="CJ19" s="602"/>
      <c r="CK19" s="602"/>
      <c r="CL19" s="602"/>
      <c r="CM19" s="602"/>
      <c r="CN19" s="602"/>
      <c r="CO19" s="602"/>
      <c r="CP19" s="602"/>
      <c r="CQ19" s="603"/>
      <c r="CR19" s="604" t="s">
        <v>293</v>
      </c>
      <c r="CS19" s="486"/>
      <c r="CT19" s="486"/>
      <c r="CU19" s="486"/>
      <c r="CV19" s="486"/>
      <c r="CW19" s="486"/>
      <c r="CX19" s="486"/>
      <c r="CY19" s="617"/>
      <c r="CZ19" s="630" t="s">
        <v>293</v>
      </c>
      <c r="DA19" s="630"/>
      <c r="DB19" s="630"/>
      <c r="DC19" s="630"/>
      <c r="DD19" s="610" t="s">
        <v>293</v>
      </c>
      <c r="DE19" s="486"/>
      <c r="DF19" s="486"/>
      <c r="DG19" s="486"/>
      <c r="DH19" s="486"/>
      <c r="DI19" s="486"/>
      <c r="DJ19" s="486"/>
      <c r="DK19" s="486"/>
      <c r="DL19" s="486"/>
      <c r="DM19" s="486"/>
      <c r="DN19" s="486"/>
      <c r="DO19" s="486"/>
      <c r="DP19" s="617"/>
      <c r="DQ19" s="610" t="s">
        <v>293</v>
      </c>
      <c r="DR19" s="486"/>
      <c r="DS19" s="486"/>
      <c r="DT19" s="486"/>
      <c r="DU19" s="486"/>
      <c r="DV19" s="486"/>
      <c r="DW19" s="486"/>
      <c r="DX19" s="486"/>
      <c r="DY19" s="486"/>
      <c r="DZ19" s="486"/>
      <c r="EA19" s="486"/>
      <c r="EB19" s="486"/>
      <c r="EC19" s="636"/>
    </row>
    <row r="20" spans="2:133" ht="11.25" customHeight="1" x14ac:dyDescent="0.2">
      <c r="B20" s="601" t="s">
        <v>478</v>
      </c>
      <c r="C20" s="602"/>
      <c r="D20" s="602"/>
      <c r="E20" s="602"/>
      <c r="F20" s="602"/>
      <c r="G20" s="602"/>
      <c r="H20" s="602"/>
      <c r="I20" s="602"/>
      <c r="J20" s="602"/>
      <c r="K20" s="602"/>
      <c r="L20" s="602"/>
      <c r="M20" s="602"/>
      <c r="N20" s="602"/>
      <c r="O20" s="602"/>
      <c r="P20" s="602"/>
      <c r="Q20" s="603"/>
      <c r="R20" s="604">
        <v>6982</v>
      </c>
      <c r="S20" s="486"/>
      <c r="T20" s="486"/>
      <c r="U20" s="486"/>
      <c r="V20" s="486"/>
      <c r="W20" s="486"/>
      <c r="X20" s="486"/>
      <c r="Y20" s="617"/>
      <c r="Z20" s="630">
        <v>0</v>
      </c>
      <c r="AA20" s="630"/>
      <c r="AB20" s="630"/>
      <c r="AC20" s="630"/>
      <c r="AD20" s="631">
        <v>6982</v>
      </c>
      <c r="AE20" s="631"/>
      <c r="AF20" s="631"/>
      <c r="AG20" s="631"/>
      <c r="AH20" s="631"/>
      <c r="AI20" s="631"/>
      <c r="AJ20" s="631"/>
      <c r="AK20" s="631"/>
      <c r="AL20" s="607">
        <v>0</v>
      </c>
      <c r="AM20" s="352"/>
      <c r="AN20" s="352"/>
      <c r="AO20" s="632"/>
      <c r="AP20" s="601" t="s">
        <v>479</v>
      </c>
      <c r="AQ20" s="602"/>
      <c r="AR20" s="602"/>
      <c r="AS20" s="602"/>
      <c r="AT20" s="602"/>
      <c r="AU20" s="602"/>
      <c r="AV20" s="602"/>
      <c r="AW20" s="602"/>
      <c r="AX20" s="602"/>
      <c r="AY20" s="602"/>
      <c r="AZ20" s="602"/>
      <c r="BA20" s="602"/>
      <c r="BB20" s="602"/>
      <c r="BC20" s="602"/>
      <c r="BD20" s="602"/>
      <c r="BE20" s="602"/>
      <c r="BF20" s="603"/>
      <c r="BG20" s="604">
        <v>4192158</v>
      </c>
      <c r="BH20" s="486"/>
      <c r="BI20" s="486"/>
      <c r="BJ20" s="486"/>
      <c r="BK20" s="486"/>
      <c r="BL20" s="486"/>
      <c r="BM20" s="486"/>
      <c r="BN20" s="617"/>
      <c r="BO20" s="630">
        <v>7.7</v>
      </c>
      <c r="BP20" s="630"/>
      <c r="BQ20" s="630"/>
      <c r="BR20" s="630"/>
      <c r="BS20" s="610" t="s">
        <v>293</v>
      </c>
      <c r="BT20" s="486"/>
      <c r="BU20" s="486"/>
      <c r="BV20" s="486"/>
      <c r="BW20" s="486"/>
      <c r="BX20" s="486"/>
      <c r="BY20" s="486"/>
      <c r="BZ20" s="486"/>
      <c r="CA20" s="486"/>
      <c r="CB20" s="636"/>
      <c r="CD20" s="601" t="s">
        <v>39</v>
      </c>
      <c r="CE20" s="602"/>
      <c r="CF20" s="602"/>
      <c r="CG20" s="602"/>
      <c r="CH20" s="602"/>
      <c r="CI20" s="602"/>
      <c r="CJ20" s="602"/>
      <c r="CK20" s="602"/>
      <c r="CL20" s="602"/>
      <c r="CM20" s="602"/>
      <c r="CN20" s="602"/>
      <c r="CO20" s="602"/>
      <c r="CP20" s="602"/>
      <c r="CQ20" s="603"/>
      <c r="CR20" s="604">
        <v>163312091</v>
      </c>
      <c r="CS20" s="486"/>
      <c r="CT20" s="486"/>
      <c r="CU20" s="486"/>
      <c r="CV20" s="486"/>
      <c r="CW20" s="486"/>
      <c r="CX20" s="486"/>
      <c r="CY20" s="617"/>
      <c r="CZ20" s="630">
        <v>100</v>
      </c>
      <c r="DA20" s="630"/>
      <c r="DB20" s="630"/>
      <c r="DC20" s="630"/>
      <c r="DD20" s="610">
        <v>15125106</v>
      </c>
      <c r="DE20" s="486"/>
      <c r="DF20" s="486"/>
      <c r="DG20" s="486"/>
      <c r="DH20" s="486"/>
      <c r="DI20" s="486"/>
      <c r="DJ20" s="486"/>
      <c r="DK20" s="486"/>
      <c r="DL20" s="486"/>
      <c r="DM20" s="486"/>
      <c r="DN20" s="486"/>
      <c r="DO20" s="486"/>
      <c r="DP20" s="617"/>
      <c r="DQ20" s="610">
        <v>96154940</v>
      </c>
      <c r="DR20" s="486"/>
      <c r="DS20" s="486"/>
      <c r="DT20" s="486"/>
      <c r="DU20" s="486"/>
      <c r="DV20" s="486"/>
      <c r="DW20" s="486"/>
      <c r="DX20" s="486"/>
      <c r="DY20" s="486"/>
      <c r="DZ20" s="486"/>
      <c r="EA20" s="486"/>
      <c r="EB20" s="486"/>
      <c r="EC20" s="636"/>
    </row>
    <row r="21" spans="2:133" ht="11.25" customHeight="1" x14ac:dyDescent="0.2">
      <c r="B21" s="601" t="s">
        <v>475</v>
      </c>
      <c r="C21" s="602"/>
      <c r="D21" s="602"/>
      <c r="E21" s="602"/>
      <c r="F21" s="602"/>
      <c r="G21" s="602"/>
      <c r="H21" s="602"/>
      <c r="I21" s="602"/>
      <c r="J21" s="602"/>
      <c r="K21" s="602"/>
      <c r="L21" s="602"/>
      <c r="M21" s="602"/>
      <c r="N21" s="602"/>
      <c r="O21" s="602"/>
      <c r="P21" s="602"/>
      <c r="Q21" s="603"/>
      <c r="R21" s="604">
        <v>381434</v>
      </c>
      <c r="S21" s="486"/>
      <c r="T21" s="486"/>
      <c r="U21" s="486"/>
      <c r="V21" s="486"/>
      <c r="W21" s="486"/>
      <c r="X21" s="486"/>
      <c r="Y21" s="617"/>
      <c r="Z21" s="630">
        <v>0.2</v>
      </c>
      <c r="AA21" s="630"/>
      <c r="AB21" s="630"/>
      <c r="AC21" s="630"/>
      <c r="AD21" s="631">
        <v>381434</v>
      </c>
      <c r="AE21" s="631"/>
      <c r="AF21" s="631"/>
      <c r="AG21" s="631"/>
      <c r="AH21" s="631"/>
      <c r="AI21" s="631"/>
      <c r="AJ21" s="631"/>
      <c r="AK21" s="631"/>
      <c r="AL21" s="607">
        <v>0.5</v>
      </c>
      <c r="AM21" s="352"/>
      <c r="AN21" s="352"/>
      <c r="AO21" s="632"/>
      <c r="AP21" s="660" t="s">
        <v>376</v>
      </c>
      <c r="AQ21" s="663"/>
      <c r="AR21" s="663"/>
      <c r="AS21" s="663"/>
      <c r="AT21" s="663"/>
      <c r="AU21" s="663"/>
      <c r="AV21" s="663"/>
      <c r="AW21" s="663"/>
      <c r="AX21" s="663"/>
      <c r="AY21" s="663"/>
      <c r="AZ21" s="663"/>
      <c r="BA21" s="663"/>
      <c r="BB21" s="663"/>
      <c r="BC21" s="663"/>
      <c r="BD21" s="663"/>
      <c r="BE21" s="663"/>
      <c r="BF21" s="662"/>
      <c r="BG21" s="604">
        <v>90272</v>
      </c>
      <c r="BH21" s="486"/>
      <c r="BI21" s="486"/>
      <c r="BJ21" s="486"/>
      <c r="BK21" s="486"/>
      <c r="BL21" s="486"/>
      <c r="BM21" s="486"/>
      <c r="BN21" s="617"/>
      <c r="BO21" s="630">
        <v>0.2</v>
      </c>
      <c r="BP21" s="630"/>
      <c r="BQ21" s="630"/>
      <c r="BR21" s="630"/>
      <c r="BS21" s="610" t="s">
        <v>293</v>
      </c>
      <c r="BT21" s="486"/>
      <c r="BU21" s="486"/>
      <c r="BV21" s="486"/>
      <c r="BW21" s="486"/>
      <c r="BX21" s="486"/>
      <c r="BY21" s="486"/>
      <c r="BZ21" s="486"/>
      <c r="CA21" s="486"/>
      <c r="CB21" s="636"/>
      <c r="CD21" s="581"/>
      <c r="CE21" s="582"/>
      <c r="CF21" s="582"/>
      <c r="CG21" s="582"/>
      <c r="CH21" s="582"/>
      <c r="CI21" s="582"/>
      <c r="CJ21" s="582"/>
      <c r="CK21" s="582"/>
      <c r="CL21" s="582"/>
      <c r="CM21" s="582"/>
      <c r="CN21" s="582"/>
      <c r="CO21" s="582"/>
      <c r="CP21" s="582"/>
      <c r="CQ21" s="583"/>
      <c r="CR21" s="672"/>
      <c r="CS21" s="673"/>
      <c r="CT21" s="673"/>
      <c r="CU21" s="673"/>
      <c r="CV21" s="673"/>
      <c r="CW21" s="673"/>
      <c r="CX21" s="673"/>
      <c r="CY21" s="674"/>
      <c r="CZ21" s="675"/>
      <c r="DA21" s="675"/>
      <c r="DB21" s="675"/>
      <c r="DC21" s="675"/>
      <c r="DD21" s="676"/>
      <c r="DE21" s="673"/>
      <c r="DF21" s="673"/>
      <c r="DG21" s="673"/>
      <c r="DH21" s="673"/>
      <c r="DI21" s="673"/>
      <c r="DJ21" s="673"/>
      <c r="DK21" s="673"/>
      <c r="DL21" s="673"/>
      <c r="DM21" s="673"/>
      <c r="DN21" s="673"/>
      <c r="DO21" s="673"/>
      <c r="DP21" s="674"/>
      <c r="DQ21" s="676"/>
      <c r="DR21" s="673"/>
      <c r="DS21" s="673"/>
      <c r="DT21" s="673"/>
      <c r="DU21" s="673"/>
      <c r="DV21" s="673"/>
      <c r="DW21" s="673"/>
      <c r="DX21" s="673"/>
      <c r="DY21" s="673"/>
      <c r="DZ21" s="673"/>
      <c r="EA21" s="673"/>
      <c r="EB21" s="673"/>
      <c r="EC21" s="677"/>
    </row>
    <row r="22" spans="2:133" ht="11.25" customHeight="1" x14ac:dyDescent="0.2">
      <c r="B22" s="601" t="s">
        <v>459</v>
      </c>
      <c r="C22" s="602"/>
      <c r="D22" s="602"/>
      <c r="E22" s="602"/>
      <c r="F22" s="602"/>
      <c r="G22" s="602"/>
      <c r="H22" s="602"/>
      <c r="I22" s="602"/>
      <c r="J22" s="602"/>
      <c r="K22" s="602"/>
      <c r="L22" s="602"/>
      <c r="M22" s="602"/>
      <c r="N22" s="602"/>
      <c r="O22" s="602"/>
      <c r="P22" s="602"/>
      <c r="Q22" s="603"/>
      <c r="R22" s="604">
        <v>23705447</v>
      </c>
      <c r="S22" s="486"/>
      <c r="T22" s="486"/>
      <c r="U22" s="486"/>
      <c r="V22" s="486"/>
      <c r="W22" s="486"/>
      <c r="X22" s="486"/>
      <c r="Y22" s="617"/>
      <c r="Z22" s="630">
        <v>14.2</v>
      </c>
      <c r="AA22" s="630"/>
      <c r="AB22" s="630"/>
      <c r="AC22" s="630"/>
      <c r="AD22" s="631">
        <v>22242466</v>
      </c>
      <c r="AE22" s="631"/>
      <c r="AF22" s="631"/>
      <c r="AG22" s="631"/>
      <c r="AH22" s="631"/>
      <c r="AI22" s="631"/>
      <c r="AJ22" s="631"/>
      <c r="AK22" s="631"/>
      <c r="AL22" s="607">
        <v>26.4</v>
      </c>
      <c r="AM22" s="352"/>
      <c r="AN22" s="352"/>
      <c r="AO22" s="632"/>
      <c r="AP22" s="660" t="s">
        <v>353</v>
      </c>
      <c r="AQ22" s="663"/>
      <c r="AR22" s="663"/>
      <c r="AS22" s="663"/>
      <c r="AT22" s="663"/>
      <c r="AU22" s="663"/>
      <c r="AV22" s="663"/>
      <c r="AW22" s="663"/>
      <c r="AX22" s="663"/>
      <c r="AY22" s="663"/>
      <c r="AZ22" s="663"/>
      <c r="BA22" s="663"/>
      <c r="BB22" s="663"/>
      <c r="BC22" s="663"/>
      <c r="BD22" s="663"/>
      <c r="BE22" s="663"/>
      <c r="BF22" s="662"/>
      <c r="BG22" s="604">
        <v>1564437</v>
      </c>
      <c r="BH22" s="486"/>
      <c r="BI22" s="486"/>
      <c r="BJ22" s="486"/>
      <c r="BK22" s="486"/>
      <c r="BL22" s="486"/>
      <c r="BM22" s="486"/>
      <c r="BN22" s="617"/>
      <c r="BO22" s="630">
        <v>2.9</v>
      </c>
      <c r="BP22" s="630"/>
      <c r="BQ22" s="630"/>
      <c r="BR22" s="630"/>
      <c r="BS22" s="610" t="s">
        <v>293</v>
      </c>
      <c r="BT22" s="486"/>
      <c r="BU22" s="486"/>
      <c r="BV22" s="486"/>
      <c r="BW22" s="486"/>
      <c r="BX22" s="486"/>
      <c r="BY22" s="486"/>
      <c r="BZ22" s="486"/>
      <c r="CA22" s="486"/>
      <c r="CB22" s="636"/>
      <c r="CD22" s="516" t="s">
        <v>225</v>
      </c>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59"/>
    </row>
    <row r="23" spans="2:133" ht="11.25" customHeight="1" x14ac:dyDescent="0.2">
      <c r="B23" s="601" t="s">
        <v>432</v>
      </c>
      <c r="C23" s="602"/>
      <c r="D23" s="602"/>
      <c r="E23" s="602"/>
      <c r="F23" s="602"/>
      <c r="G23" s="602"/>
      <c r="H23" s="602"/>
      <c r="I23" s="602"/>
      <c r="J23" s="602"/>
      <c r="K23" s="602"/>
      <c r="L23" s="602"/>
      <c r="M23" s="602"/>
      <c r="N23" s="602"/>
      <c r="O23" s="602"/>
      <c r="P23" s="602"/>
      <c r="Q23" s="603"/>
      <c r="R23" s="604">
        <v>22242466</v>
      </c>
      <c r="S23" s="486"/>
      <c r="T23" s="486"/>
      <c r="U23" s="486"/>
      <c r="V23" s="486"/>
      <c r="W23" s="486"/>
      <c r="X23" s="486"/>
      <c r="Y23" s="617"/>
      <c r="Z23" s="630">
        <v>13.3</v>
      </c>
      <c r="AA23" s="630"/>
      <c r="AB23" s="630"/>
      <c r="AC23" s="630"/>
      <c r="AD23" s="631">
        <v>22242466</v>
      </c>
      <c r="AE23" s="631"/>
      <c r="AF23" s="631"/>
      <c r="AG23" s="631"/>
      <c r="AH23" s="631"/>
      <c r="AI23" s="631"/>
      <c r="AJ23" s="631"/>
      <c r="AK23" s="631"/>
      <c r="AL23" s="607">
        <v>26.4</v>
      </c>
      <c r="AM23" s="352"/>
      <c r="AN23" s="352"/>
      <c r="AO23" s="632"/>
      <c r="AP23" s="660" t="s">
        <v>138</v>
      </c>
      <c r="AQ23" s="663"/>
      <c r="AR23" s="663"/>
      <c r="AS23" s="663"/>
      <c r="AT23" s="663"/>
      <c r="AU23" s="663"/>
      <c r="AV23" s="663"/>
      <c r="AW23" s="663"/>
      <c r="AX23" s="663"/>
      <c r="AY23" s="663"/>
      <c r="AZ23" s="663"/>
      <c r="BA23" s="663"/>
      <c r="BB23" s="663"/>
      <c r="BC23" s="663"/>
      <c r="BD23" s="663"/>
      <c r="BE23" s="663"/>
      <c r="BF23" s="662"/>
      <c r="BG23" s="604">
        <v>2537449</v>
      </c>
      <c r="BH23" s="486"/>
      <c r="BI23" s="486"/>
      <c r="BJ23" s="486"/>
      <c r="BK23" s="486"/>
      <c r="BL23" s="486"/>
      <c r="BM23" s="486"/>
      <c r="BN23" s="617"/>
      <c r="BO23" s="630">
        <v>4.7</v>
      </c>
      <c r="BP23" s="630"/>
      <c r="BQ23" s="630"/>
      <c r="BR23" s="630"/>
      <c r="BS23" s="610" t="s">
        <v>293</v>
      </c>
      <c r="BT23" s="486"/>
      <c r="BU23" s="486"/>
      <c r="BV23" s="486"/>
      <c r="BW23" s="486"/>
      <c r="BX23" s="486"/>
      <c r="BY23" s="486"/>
      <c r="BZ23" s="486"/>
      <c r="CA23" s="486"/>
      <c r="CB23" s="636"/>
      <c r="CD23" s="516" t="s">
        <v>444</v>
      </c>
      <c r="CE23" s="517"/>
      <c r="CF23" s="517"/>
      <c r="CG23" s="517"/>
      <c r="CH23" s="517"/>
      <c r="CI23" s="517"/>
      <c r="CJ23" s="517"/>
      <c r="CK23" s="517"/>
      <c r="CL23" s="517"/>
      <c r="CM23" s="517"/>
      <c r="CN23" s="517"/>
      <c r="CO23" s="517"/>
      <c r="CP23" s="517"/>
      <c r="CQ23" s="559"/>
      <c r="CR23" s="516" t="s">
        <v>482</v>
      </c>
      <c r="CS23" s="517"/>
      <c r="CT23" s="517"/>
      <c r="CU23" s="517"/>
      <c r="CV23" s="517"/>
      <c r="CW23" s="517"/>
      <c r="CX23" s="517"/>
      <c r="CY23" s="559"/>
      <c r="CZ23" s="516" t="s">
        <v>485</v>
      </c>
      <c r="DA23" s="517"/>
      <c r="DB23" s="517"/>
      <c r="DC23" s="559"/>
      <c r="DD23" s="516" t="s">
        <v>290</v>
      </c>
      <c r="DE23" s="517"/>
      <c r="DF23" s="517"/>
      <c r="DG23" s="517"/>
      <c r="DH23" s="517"/>
      <c r="DI23" s="517"/>
      <c r="DJ23" s="517"/>
      <c r="DK23" s="559"/>
      <c r="DL23" s="664" t="s">
        <v>487</v>
      </c>
      <c r="DM23" s="665"/>
      <c r="DN23" s="665"/>
      <c r="DO23" s="665"/>
      <c r="DP23" s="665"/>
      <c r="DQ23" s="665"/>
      <c r="DR23" s="665"/>
      <c r="DS23" s="665"/>
      <c r="DT23" s="665"/>
      <c r="DU23" s="665"/>
      <c r="DV23" s="666"/>
      <c r="DW23" s="516" t="s">
        <v>490</v>
      </c>
      <c r="DX23" s="517"/>
      <c r="DY23" s="517"/>
      <c r="DZ23" s="517"/>
      <c r="EA23" s="517"/>
      <c r="EB23" s="517"/>
      <c r="EC23" s="559"/>
    </row>
    <row r="24" spans="2:133" ht="11.25" customHeight="1" x14ac:dyDescent="0.2">
      <c r="B24" s="601" t="s">
        <v>11</v>
      </c>
      <c r="C24" s="602"/>
      <c r="D24" s="602"/>
      <c r="E24" s="602"/>
      <c r="F24" s="602"/>
      <c r="G24" s="602"/>
      <c r="H24" s="602"/>
      <c r="I24" s="602"/>
      <c r="J24" s="602"/>
      <c r="K24" s="602"/>
      <c r="L24" s="602"/>
      <c r="M24" s="602"/>
      <c r="N24" s="602"/>
      <c r="O24" s="602"/>
      <c r="P24" s="602"/>
      <c r="Q24" s="603"/>
      <c r="R24" s="604">
        <v>1462975</v>
      </c>
      <c r="S24" s="486"/>
      <c r="T24" s="486"/>
      <c r="U24" s="486"/>
      <c r="V24" s="486"/>
      <c r="W24" s="486"/>
      <c r="X24" s="486"/>
      <c r="Y24" s="617"/>
      <c r="Z24" s="630">
        <v>0.9</v>
      </c>
      <c r="AA24" s="630"/>
      <c r="AB24" s="630"/>
      <c r="AC24" s="630"/>
      <c r="AD24" s="631" t="s">
        <v>293</v>
      </c>
      <c r="AE24" s="631"/>
      <c r="AF24" s="631"/>
      <c r="AG24" s="631"/>
      <c r="AH24" s="631"/>
      <c r="AI24" s="631"/>
      <c r="AJ24" s="631"/>
      <c r="AK24" s="631"/>
      <c r="AL24" s="607" t="s">
        <v>293</v>
      </c>
      <c r="AM24" s="352"/>
      <c r="AN24" s="352"/>
      <c r="AO24" s="632"/>
      <c r="AP24" s="660" t="s">
        <v>469</v>
      </c>
      <c r="AQ24" s="663"/>
      <c r="AR24" s="663"/>
      <c r="AS24" s="663"/>
      <c r="AT24" s="663"/>
      <c r="AU24" s="663"/>
      <c r="AV24" s="663"/>
      <c r="AW24" s="663"/>
      <c r="AX24" s="663"/>
      <c r="AY24" s="663"/>
      <c r="AZ24" s="663"/>
      <c r="BA24" s="663"/>
      <c r="BB24" s="663"/>
      <c r="BC24" s="663"/>
      <c r="BD24" s="663"/>
      <c r="BE24" s="663"/>
      <c r="BF24" s="662"/>
      <c r="BG24" s="604" t="s">
        <v>293</v>
      </c>
      <c r="BH24" s="486"/>
      <c r="BI24" s="486"/>
      <c r="BJ24" s="486"/>
      <c r="BK24" s="486"/>
      <c r="BL24" s="486"/>
      <c r="BM24" s="486"/>
      <c r="BN24" s="617"/>
      <c r="BO24" s="630" t="s">
        <v>293</v>
      </c>
      <c r="BP24" s="630"/>
      <c r="BQ24" s="630"/>
      <c r="BR24" s="630"/>
      <c r="BS24" s="610" t="s">
        <v>293</v>
      </c>
      <c r="BT24" s="486"/>
      <c r="BU24" s="486"/>
      <c r="BV24" s="486"/>
      <c r="BW24" s="486"/>
      <c r="BX24" s="486"/>
      <c r="BY24" s="486"/>
      <c r="BZ24" s="486"/>
      <c r="CA24" s="486"/>
      <c r="CB24" s="636"/>
      <c r="CD24" s="644" t="s">
        <v>491</v>
      </c>
      <c r="CE24" s="645"/>
      <c r="CF24" s="645"/>
      <c r="CG24" s="645"/>
      <c r="CH24" s="645"/>
      <c r="CI24" s="645"/>
      <c r="CJ24" s="645"/>
      <c r="CK24" s="645"/>
      <c r="CL24" s="645"/>
      <c r="CM24" s="645"/>
      <c r="CN24" s="645"/>
      <c r="CO24" s="645"/>
      <c r="CP24" s="645"/>
      <c r="CQ24" s="646"/>
      <c r="CR24" s="641">
        <v>95156887</v>
      </c>
      <c r="CS24" s="642"/>
      <c r="CT24" s="642"/>
      <c r="CU24" s="642"/>
      <c r="CV24" s="642"/>
      <c r="CW24" s="642"/>
      <c r="CX24" s="642"/>
      <c r="CY24" s="667"/>
      <c r="CZ24" s="668">
        <v>58.3</v>
      </c>
      <c r="DA24" s="648"/>
      <c r="DB24" s="648"/>
      <c r="DC24" s="669"/>
      <c r="DD24" s="670">
        <v>53369596</v>
      </c>
      <c r="DE24" s="642"/>
      <c r="DF24" s="642"/>
      <c r="DG24" s="642"/>
      <c r="DH24" s="642"/>
      <c r="DI24" s="642"/>
      <c r="DJ24" s="642"/>
      <c r="DK24" s="667"/>
      <c r="DL24" s="670">
        <v>52570867</v>
      </c>
      <c r="DM24" s="642"/>
      <c r="DN24" s="642"/>
      <c r="DO24" s="642"/>
      <c r="DP24" s="642"/>
      <c r="DQ24" s="642"/>
      <c r="DR24" s="642"/>
      <c r="DS24" s="642"/>
      <c r="DT24" s="642"/>
      <c r="DU24" s="642"/>
      <c r="DV24" s="667"/>
      <c r="DW24" s="668">
        <v>58.7</v>
      </c>
      <c r="DX24" s="648"/>
      <c r="DY24" s="648"/>
      <c r="DZ24" s="648"/>
      <c r="EA24" s="648"/>
      <c r="EB24" s="648"/>
      <c r="EC24" s="671"/>
    </row>
    <row r="25" spans="2:133" ht="11.25" customHeight="1" x14ac:dyDescent="0.2">
      <c r="B25" s="601" t="s">
        <v>365</v>
      </c>
      <c r="C25" s="602"/>
      <c r="D25" s="602"/>
      <c r="E25" s="602"/>
      <c r="F25" s="602"/>
      <c r="G25" s="602"/>
      <c r="H25" s="602"/>
      <c r="I25" s="602"/>
      <c r="J25" s="602"/>
      <c r="K25" s="602"/>
      <c r="L25" s="602"/>
      <c r="M25" s="602"/>
      <c r="N25" s="602"/>
      <c r="O25" s="602"/>
      <c r="P25" s="602"/>
      <c r="Q25" s="603"/>
      <c r="R25" s="604">
        <v>6</v>
      </c>
      <c r="S25" s="486"/>
      <c r="T25" s="486"/>
      <c r="U25" s="486"/>
      <c r="V25" s="486"/>
      <c r="W25" s="486"/>
      <c r="X25" s="486"/>
      <c r="Y25" s="617"/>
      <c r="Z25" s="630">
        <v>0</v>
      </c>
      <c r="AA25" s="630"/>
      <c r="AB25" s="630"/>
      <c r="AC25" s="630"/>
      <c r="AD25" s="631" t="s">
        <v>293</v>
      </c>
      <c r="AE25" s="631"/>
      <c r="AF25" s="631"/>
      <c r="AG25" s="631"/>
      <c r="AH25" s="631"/>
      <c r="AI25" s="631"/>
      <c r="AJ25" s="631"/>
      <c r="AK25" s="631"/>
      <c r="AL25" s="607" t="s">
        <v>293</v>
      </c>
      <c r="AM25" s="352"/>
      <c r="AN25" s="352"/>
      <c r="AO25" s="632"/>
      <c r="AP25" s="660" t="s">
        <v>157</v>
      </c>
      <c r="AQ25" s="663"/>
      <c r="AR25" s="663"/>
      <c r="AS25" s="663"/>
      <c r="AT25" s="663"/>
      <c r="AU25" s="663"/>
      <c r="AV25" s="663"/>
      <c r="AW25" s="663"/>
      <c r="AX25" s="663"/>
      <c r="AY25" s="663"/>
      <c r="AZ25" s="663"/>
      <c r="BA25" s="663"/>
      <c r="BB25" s="663"/>
      <c r="BC25" s="663"/>
      <c r="BD25" s="663"/>
      <c r="BE25" s="663"/>
      <c r="BF25" s="662"/>
      <c r="BG25" s="604" t="s">
        <v>293</v>
      </c>
      <c r="BH25" s="486"/>
      <c r="BI25" s="486"/>
      <c r="BJ25" s="486"/>
      <c r="BK25" s="486"/>
      <c r="BL25" s="486"/>
      <c r="BM25" s="486"/>
      <c r="BN25" s="617"/>
      <c r="BO25" s="630" t="s">
        <v>293</v>
      </c>
      <c r="BP25" s="630"/>
      <c r="BQ25" s="630"/>
      <c r="BR25" s="630"/>
      <c r="BS25" s="610" t="s">
        <v>293</v>
      </c>
      <c r="BT25" s="486"/>
      <c r="BU25" s="486"/>
      <c r="BV25" s="486"/>
      <c r="BW25" s="486"/>
      <c r="BX25" s="486"/>
      <c r="BY25" s="486"/>
      <c r="BZ25" s="486"/>
      <c r="CA25" s="486"/>
      <c r="CB25" s="636"/>
      <c r="CD25" s="601" t="s">
        <v>318</v>
      </c>
      <c r="CE25" s="602"/>
      <c r="CF25" s="602"/>
      <c r="CG25" s="602"/>
      <c r="CH25" s="602"/>
      <c r="CI25" s="602"/>
      <c r="CJ25" s="602"/>
      <c r="CK25" s="602"/>
      <c r="CL25" s="602"/>
      <c r="CM25" s="602"/>
      <c r="CN25" s="602"/>
      <c r="CO25" s="602"/>
      <c r="CP25" s="602"/>
      <c r="CQ25" s="603"/>
      <c r="CR25" s="604">
        <v>20415799</v>
      </c>
      <c r="CS25" s="605"/>
      <c r="CT25" s="605"/>
      <c r="CU25" s="605"/>
      <c r="CV25" s="605"/>
      <c r="CW25" s="605"/>
      <c r="CX25" s="605"/>
      <c r="CY25" s="606"/>
      <c r="CZ25" s="607">
        <v>12.5</v>
      </c>
      <c r="DA25" s="608"/>
      <c r="DB25" s="608"/>
      <c r="DC25" s="609"/>
      <c r="DD25" s="610">
        <v>18989395</v>
      </c>
      <c r="DE25" s="605"/>
      <c r="DF25" s="605"/>
      <c r="DG25" s="605"/>
      <c r="DH25" s="605"/>
      <c r="DI25" s="605"/>
      <c r="DJ25" s="605"/>
      <c r="DK25" s="606"/>
      <c r="DL25" s="610">
        <v>18193097</v>
      </c>
      <c r="DM25" s="605"/>
      <c r="DN25" s="605"/>
      <c r="DO25" s="605"/>
      <c r="DP25" s="605"/>
      <c r="DQ25" s="605"/>
      <c r="DR25" s="605"/>
      <c r="DS25" s="605"/>
      <c r="DT25" s="605"/>
      <c r="DU25" s="605"/>
      <c r="DV25" s="606"/>
      <c r="DW25" s="607">
        <v>20.3</v>
      </c>
      <c r="DX25" s="608"/>
      <c r="DY25" s="608"/>
      <c r="DZ25" s="608"/>
      <c r="EA25" s="608"/>
      <c r="EB25" s="608"/>
      <c r="EC25" s="637"/>
    </row>
    <row r="26" spans="2:133" ht="11.25" customHeight="1" x14ac:dyDescent="0.2">
      <c r="B26" s="601" t="s">
        <v>153</v>
      </c>
      <c r="C26" s="602"/>
      <c r="D26" s="602"/>
      <c r="E26" s="602"/>
      <c r="F26" s="602"/>
      <c r="G26" s="602"/>
      <c r="H26" s="602"/>
      <c r="I26" s="602"/>
      <c r="J26" s="602"/>
      <c r="K26" s="602"/>
      <c r="L26" s="602"/>
      <c r="M26" s="602"/>
      <c r="N26" s="602"/>
      <c r="O26" s="602"/>
      <c r="P26" s="602"/>
      <c r="Q26" s="603"/>
      <c r="R26" s="604">
        <v>88166002</v>
      </c>
      <c r="S26" s="486"/>
      <c r="T26" s="486"/>
      <c r="U26" s="486"/>
      <c r="V26" s="486"/>
      <c r="W26" s="486"/>
      <c r="X26" s="486"/>
      <c r="Y26" s="617"/>
      <c r="Z26" s="630">
        <v>52.9</v>
      </c>
      <c r="AA26" s="630"/>
      <c r="AB26" s="630"/>
      <c r="AC26" s="630"/>
      <c r="AD26" s="631">
        <v>84165571</v>
      </c>
      <c r="AE26" s="631"/>
      <c r="AF26" s="631"/>
      <c r="AG26" s="631"/>
      <c r="AH26" s="631"/>
      <c r="AI26" s="631"/>
      <c r="AJ26" s="631"/>
      <c r="AK26" s="631"/>
      <c r="AL26" s="607">
        <v>99.7</v>
      </c>
      <c r="AM26" s="352"/>
      <c r="AN26" s="352"/>
      <c r="AO26" s="632"/>
      <c r="AP26" s="660" t="s">
        <v>200</v>
      </c>
      <c r="AQ26" s="661"/>
      <c r="AR26" s="661"/>
      <c r="AS26" s="661"/>
      <c r="AT26" s="661"/>
      <c r="AU26" s="661"/>
      <c r="AV26" s="661"/>
      <c r="AW26" s="661"/>
      <c r="AX26" s="661"/>
      <c r="AY26" s="661"/>
      <c r="AZ26" s="661"/>
      <c r="BA26" s="661"/>
      <c r="BB26" s="661"/>
      <c r="BC26" s="661"/>
      <c r="BD26" s="661"/>
      <c r="BE26" s="661"/>
      <c r="BF26" s="662"/>
      <c r="BG26" s="604" t="s">
        <v>293</v>
      </c>
      <c r="BH26" s="486"/>
      <c r="BI26" s="486"/>
      <c r="BJ26" s="486"/>
      <c r="BK26" s="486"/>
      <c r="BL26" s="486"/>
      <c r="BM26" s="486"/>
      <c r="BN26" s="617"/>
      <c r="BO26" s="630" t="s">
        <v>293</v>
      </c>
      <c r="BP26" s="630"/>
      <c r="BQ26" s="630"/>
      <c r="BR26" s="630"/>
      <c r="BS26" s="610" t="s">
        <v>293</v>
      </c>
      <c r="BT26" s="486"/>
      <c r="BU26" s="486"/>
      <c r="BV26" s="486"/>
      <c r="BW26" s="486"/>
      <c r="BX26" s="486"/>
      <c r="BY26" s="486"/>
      <c r="BZ26" s="486"/>
      <c r="CA26" s="486"/>
      <c r="CB26" s="636"/>
      <c r="CD26" s="601" t="s">
        <v>221</v>
      </c>
      <c r="CE26" s="602"/>
      <c r="CF26" s="602"/>
      <c r="CG26" s="602"/>
      <c r="CH26" s="602"/>
      <c r="CI26" s="602"/>
      <c r="CJ26" s="602"/>
      <c r="CK26" s="602"/>
      <c r="CL26" s="602"/>
      <c r="CM26" s="602"/>
      <c r="CN26" s="602"/>
      <c r="CO26" s="602"/>
      <c r="CP26" s="602"/>
      <c r="CQ26" s="603"/>
      <c r="CR26" s="604">
        <v>13172734</v>
      </c>
      <c r="CS26" s="486"/>
      <c r="CT26" s="486"/>
      <c r="CU26" s="486"/>
      <c r="CV26" s="486"/>
      <c r="CW26" s="486"/>
      <c r="CX26" s="486"/>
      <c r="CY26" s="617"/>
      <c r="CZ26" s="607">
        <v>8.1</v>
      </c>
      <c r="DA26" s="608"/>
      <c r="DB26" s="608"/>
      <c r="DC26" s="609"/>
      <c r="DD26" s="610">
        <v>11852407</v>
      </c>
      <c r="DE26" s="486"/>
      <c r="DF26" s="486"/>
      <c r="DG26" s="486"/>
      <c r="DH26" s="486"/>
      <c r="DI26" s="486"/>
      <c r="DJ26" s="486"/>
      <c r="DK26" s="617"/>
      <c r="DL26" s="610" t="s">
        <v>293</v>
      </c>
      <c r="DM26" s="486"/>
      <c r="DN26" s="486"/>
      <c r="DO26" s="486"/>
      <c r="DP26" s="486"/>
      <c r="DQ26" s="486"/>
      <c r="DR26" s="486"/>
      <c r="DS26" s="486"/>
      <c r="DT26" s="486"/>
      <c r="DU26" s="486"/>
      <c r="DV26" s="617"/>
      <c r="DW26" s="607" t="s">
        <v>293</v>
      </c>
      <c r="DX26" s="608"/>
      <c r="DY26" s="608"/>
      <c r="DZ26" s="608"/>
      <c r="EA26" s="608"/>
      <c r="EB26" s="608"/>
      <c r="EC26" s="637"/>
    </row>
    <row r="27" spans="2:133" ht="11.25" customHeight="1" x14ac:dyDescent="0.2">
      <c r="B27" s="601" t="s">
        <v>402</v>
      </c>
      <c r="C27" s="602"/>
      <c r="D27" s="602"/>
      <c r="E27" s="602"/>
      <c r="F27" s="602"/>
      <c r="G27" s="602"/>
      <c r="H27" s="602"/>
      <c r="I27" s="602"/>
      <c r="J27" s="602"/>
      <c r="K27" s="602"/>
      <c r="L27" s="602"/>
      <c r="M27" s="602"/>
      <c r="N27" s="602"/>
      <c r="O27" s="602"/>
      <c r="P27" s="602"/>
      <c r="Q27" s="603"/>
      <c r="R27" s="604">
        <v>98036</v>
      </c>
      <c r="S27" s="486"/>
      <c r="T27" s="486"/>
      <c r="U27" s="486"/>
      <c r="V27" s="486"/>
      <c r="W27" s="486"/>
      <c r="X27" s="486"/>
      <c r="Y27" s="617"/>
      <c r="Z27" s="630">
        <v>0.1</v>
      </c>
      <c r="AA27" s="630"/>
      <c r="AB27" s="630"/>
      <c r="AC27" s="630"/>
      <c r="AD27" s="631">
        <v>98036</v>
      </c>
      <c r="AE27" s="631"/>
      <c r="AF27" s="631"/>
      <c r="AG27" s="631"/>
      <c r="AH27" s="631"/>
      <c r="AI27" s="631"/>
      <c r="AJ27" s="631"/>
      <c r="AK27" s="631"/>
      <c r="AL27" s="607">
        <v>0.1</v>
      </c>
      <c r="AM27" s="352"/>
      <c r="AN27" s="352"/>
      <c r="AO27" s="632"/>
      <c r="AP27" s="601" t="s">
        <v>144</v>
      </c>
      <c r="AQ27" s="602"/>
      <c r="AR27" s="602"/>
      <c r="AS27" s="602"/>
      <c r="AT27" s="602"/>
      <c r="AU27" s="602"/>
      <c r="AV27" s="602"/>
      <c r="AW27" s="602"/>
      <c r="AX27" s="602"/>
      <c r="AY27" s="602"/>
      <c r="AZ27" s="602"/>
      <c r="BA27" s="602"/>
      <c r="BB27" s="602"/>
      <c r="BC27" s="602"/>
      <c r="BD27" s="602"/>
      <c r="BE27" s="602"/>
      <c r="BF27" s="603"/>
      <c r="BG27" s="604">
        <v>54478514</v>
      </c>
      <c r="BH27" s="486"/>
      <c r="BI27" s="486"/>
      <c r="BJ27" s="486"/>
      <c r="BK27" s="486"/>
      <c r="BL27" s="486"/>
      <c r="BM27" s="486"/>
      <c r="BN27" s="617"/>
      <c r="BO27" s="630">
        <v>100</v>
      </c>
      <c r="BP27" s="630"/>
      <c r="BQ27" s="630"/>
      <c r="BR27" s="630"/>
      <c r="BS27" s="610">
        <v>631592</v>
      </c>
      <c r="BT27" s="486"/>
      <c r="BU27" s="486"/>
      <c r="BV27" s="486"/>
      <c r="BW27" s="486"/>
      <c r="BX27" s="486"/>
      <c r="BY27" s="486"/>
      <c r="BZ27" s="486"/>
      <c r="CA27" s="486"/>
      <c r="CB27" s="636"/>
      <c r="CD27" s="601" t="s">
        <v>354</v>
      </c>
      <c r="CE27" s="602"/>
      <c r="CF27" s="602"/>
      <c r="CG27" s="602"/>
      <c r="CH27" s="602"/>
      <c r="CI27" s="602"/>
      <c r="CJ27" s="602"/>
      <c r="CK27" s="602"/>
      <c r="CL27" s="602"/>
      <c r="CM27" s="602"/>
      <c r="CN27" s="602"/>
      <c r="CO27" s="602"/>
      <c r="CP27" s="602"/>
      <c r="CQ27" s="603"/>
      <c r="CR27" s="604">
        <v>56211616</v>
      </c>
      <c r="CS27" s="605"/>
      <c r="CT27" s="605"/>
      <c r="CU27" s="605"/>
      <c r="CV27" s="605"/>
      <c r="CW27" s="605"/>
      <c r="CX27" s="605"/>
      <c r="CY27" s="606"/>
      <c r="CZ27" s="607">
        <v>34.4</v>
      </c>
      <c r="DA27" s="608"/>
      <c r="DB27" s="608"/>
      <c r="DC27" s="609"/>
      <c r="DD27" s="610">
        <v>16434567</v>
      </c>
      <c r="DE27" s="605"/>
      <c r="DF27" s="605"/>
      <c r="DG27" s="605"/>
      <c r="DH27" s="605"/>
      <c r="DI27" s="605"/>
      <c r="DJ27" s="605"/>
      <c r="DK27" s="606"/>
      <c r="DL27" s="610">
        <v>16432136</v>
      </c>
      <c r="DM27" s="605"/>
      <c r="DN27" s="605"/>
      <c r="DO27" s="605"/>
      <c r="DP27" s="605"/>
      <c r="DQ27" s="605"/>
      <c r="DR27" s="605"/>
      <c r="DS27" s="605"/>
      <c r="DT27" s="605"/>
      <c r="DU27" s="605"/>
      <c r="DV27" s="606"/>
      <c r="DW27" s="607">
        <v>18.399999999999999</v>
      </c>
      <c r="DX27" s="608"/>
      <c r="DY27" s="608"/>
      <c r="DZ27" s="608"/>
      <c r="EA27" s="608"/>
      <c r="EB27" s="608"/>
      <c r="EC27" s="637"/>
    </row>
    <row r="28" spans="2:133" ht="11.25" customHeight="1" x14ac:dyDescent="0.2">
      <c r="B28" s="601" t="s">
        <v>268</v>
      </c>
      <c r="C28" s="602"/>
      <c r="D28" s="602"/>
      <c r="E28" s="602"/>
      <c r="F28" s="602"/>
      <c r="G28" s="602"/>
      <c r="H28" s="602"/>
      <c r="I28" s="602"/>
      <c r="J28" s="602"/>
      <c r="K28" s="602"/>
      <c r="L28" s="602"/>
      <c r="M28" s="602"/>
      <c r="N28" s="602"/>
      <c r="O28" s="602"/>
      <c r="P28" s="602"/>
      <c r="Q28" s="603"/>
      <c r="R28" s="604">
        <v>1688360</v>
      </c>
      <c r="S28" s="486"/>
      <c r="T28" s="486"/>
      <c r="U28" s="486"/>
      <c r="V28" s="486"/>
      <c r="W28" s="486"/>
      <c r="X28" s="486"/>
      <c r="Y28" s="617"/>
      <c r="Z28" s="630">
        <v>1</v>
      </c>
      <c r="AA28" s="630"/>
      <c r="AB28" s="630"/>
      <c r="AC28" s="630"/>
      <c r="AD28" s="631" t="s">
        <v>293</v>
      </c>
      <c r="AE28" s="631"/>
      <c r="AF28" s="631"/>
      <c r="AG28" s="631"/>
      <c r="AH28" s="631"/>
      <c r="AI28" s="631"/>
      <c r="AJ28" s="631"/>
      <c r="AK28" s="631"/>
      <c r="AL28" s="607" t="s">
        <v>293</v>
      </c>
      <c r="AM28" s="352"/>
      <c r="AN28" s="352"/>
      <c r="AO28" s="632"/>
      <c r="AP28" s="601"/>
      <c r="AQ28" s="602"/>
      <c r="AR28" s="602"/>
      <c r="AS28" s="602"/>
      <c r="AT28" s="602"/>
      <c r="AU28" s="602"/>
      <c r="AV28" s="602"/>
      <c r="AW28" s="602"/>
      <c r="AX28" s="602"/>
      <c r="AY28" s="602"/>
      <c r="AZ28" s="602"/>
      <c r="BA28" s="602"/>
      <c r="BB28" s="602"/>
      <c r="BC28" s="602"/>
      <c r="BD28" s="602"/>
      <c r="BE28" s="602"/>
      <c r="BF28" s="603"/>
      <c r="BG28" s="604"/>
      <c r="BH28" s="486"/>
      <c r="BI28" s="486"/>
      <c r="BJ28" s="486"/>
      <c r="BK28" s="486"/>
      <c r="BL28" s="486"/>
      <c r="BM28" s="486"/>
      <c r="BN28" s="617"/>
      <c r="BO28" s="630"/>
      <c r="BP28" s="630"/>
      <c r="BQ28" s="630"/>
      <c r="BR28" s="630"/>
      <c r="BS28" s="610"/>
      <c r="BT28" s="486"/>
      <c r="BU28" s="486"/>
      <c r="BV28" s="486"/>
      <c r="BW28" s="486"/>
      <c r="BX28" s="486"/>
      <c r="BY28" s="486"/>
      <c r="BZ28" s="486"/>
      <c r="CA28" s="486"/>
      <c r="CB28" s="636"/>
      <c r="CD28" s="601" t="s">
        <v>86</v>
      </c>
      <c r="CE28" s="602"/>
      <c r="CF28" s="602"/>
      <c r="CG28" s="602"/>
      <c r="CH28" s="602"/>
      <c r="CI28" s="602"/>
      <c r="CJ28" s="602"/>
      <c r="CK28" s="602"/>
      <c r="CL28" s="602"/>
      <c r="CM28" s="602"/>
      <c r="CN28" s="602"/>
      <c r="CO28" s="602"/>
      <c r="CP28" s="602"/>
      <c r="CQ28" s="603"/>
      <c r="CR28" s="604">
        <v>18529472</v>
      </c>
      <c r="CS28" s="486"/>
      <c r="CT28" s="486"/>
      <c r="CU28" s="486"/>
      <c r="CV28" s="486"/>
      <c r="CW28" s="486"/>
      <c r="CX28" s="486"/>
      <c r="CY28" s="617"/>
      <c r="CZ28" s="607">
        <v>11.3</v>
      </c>
      <c r="DA28" s="608"/>
      <c r="DB28" s="608"/>
      <c r="DC28" s="609"/>
      <c r="DD28" s="610">
        <v>17945634</v>
      </c>
      <c r="DE28" s="486"/>
      <c r="DF28" s="486"/>
      <c r="DG28" s="486"/>
      <c r="DH28" s="486"/>
      <c r="DI28" s="486"/>
      <c r="DJ28" s="486"/>
      <c r="DK28" s="617"/>
      <c r="DL28" s="610">
        <v>17945634</v>
      </c>
      <c r="DM28" s="486"/>
      <c r="DN28" s="486"/>
      <c r="DO28" s="486"/>
      <c r="DP28" s="486"/>
      <c r="DQ28" s="486"/>
      <c r="DR28" s="486"/>
      <c r="DS28" s="486"/>
      <c r="DT28" s="486"/>
      <c r="DU28" s="486"/>
      <c r="DV28" s="617"/>
      <c r="DW28" s="607">
        <v>20</v>
      </c>
      <c r="DX28" s="608"/>
      <c r="DY28" s="608"/>
      <c r="DZ28" s="608"/>
      <c r="EA28" s="608"/>
      <c r="EB28" s="608"/>
      <c r="EC28" s="637"/>
    </row>
    <row r="29" spans="2:133" ht="11.25" customHeight="1" x14ac:dyDescent="0.2">
      <c r="B29" s="601" t="s">
        <v>25</v>
      </c>
      <c r="C29" s="602"/>
      <c r="D29" s="602"/>
      <c r="E29" s="602"/>
      <c r="F29" s="602"/>
      <c r="G29" s="602"/>
      <c r="H29" s="602"/>
      <c r="I29" s="602"/>
      <c r="J29" s="602"/>
      <c r="K29" s="602"/>
      <c r="L29" s="602"/>
      <c r="M29" s="602"/>
      <c r="N29" s="602"/>
      <c r="O29" s="602"/>
      <c r="P29" s="602"/>
      <c r="Q29" s="603"/>
      <c r="R29" s="604">
        <v>2066655</v>
      </c>
      <c r="S29" s="486"/>
      <c r="T29" s="486"/>
      <c r="U29" s="486"/>
      <c r="V29" s="486"/>
      <c r="W29" s="486"/>
      <c r="X29" s="486"/>
      <c r="Y29" s="617"/>
      <c r="Z29" s="630">
        <v>1.2</v>
      </c>
      <c r="AA29" s="630"/>
      <c r="AB29" s="630"/>
      <c r="AC29" s="630"/>
      <c r="AD29" s="631">
        <v>109969</v>
      </c>
      <c r="AE29" s="631"/>
      <c r="AF29" s="631"/>
      <c r="AG29" s="631"/>
      <c r="AH29" s="631"/>
      <c r="AI29" s="631"/>
      <c r="AJ29" s="631"/>
      <c r="AK29" s="631"/>
      <c r="AL29" s="607">
        <v>0.1</v>
      </c>
      <c r="AM29" s="352"/>
      <c r="AN29" s="352"/>
      <c r="AO29" s="632"/>
      <c r="AP29" s="581"/>
      <c r="AQ29" s="582"/>
      <c r="AR29" s="582"/>
      <c r="AS29" s="582"/>
      <c r="AT29" s="582"/>
      <c r="AU29" s="582"/>
      <c r="AV29" s="582"/>
      <c r="AW29" s="582"/>
      <c r="AX29" s="582"/>
      <c r="AY29" s="582"/>
      <c r="AZ29" s="582"/>
      <c r="BA29" s="582"/>
      <c r="BB29" s="582"/>
      <c r="BC29" s="582"/>
      <c r="BD29" s="582"/>
      <c r="BE29" s="582"/>
      <c r="BF29" s="583"/>
      <c r="BG29" s="604"/>
      <c r="BH29" s="486"/>
      <c r="BI29" s="486"/>
      <c r="BJ29" s="486"/>
      <c r="BK29" s="486"/>
      <c r="BL29" s="486"/>
      <c r="BM29" s="486"/>
      <c r="BN29" s="617"/>
      <c r="BO29" s="630"/>
      <c r="BP29" s="630"/>
      <c r="BQ29" s="630"/>
      <c r="BR29" s="630"/>
      <c r="BS29" s="631"/>
      <c r="BT29" s="631"/>
      <c r="BU29" s="631"/>
      <c r="BV29" s="631"/>
      <c r="BW29" s="631"/>
      <c r="BX29" s="631"/>
      <c r="BY29" s="631"/>
      <c r="BZ29" s="631"/>
      <c r="CA29" s="631"/>
      <c r="CB29" s="659"/>
      <c r="CD29" s="387" t="s">
        <v>18</v>
      </c>
      <c r="CE29" s="389"/>
      <c r="CF29" s="601" t="s">
        <v>65</v>
      </c>
      <c r="CG29" s="602"/>
      <c r="CH29" s="602"/>
      <c r="CI29" s="602"/>
      <c r="CJ29" s="602"/>
      <c r="CK29" s="602"/>
      <c r="CL29" s="602"/>
      <c r="CM29" s="602"/>
      <c r="CN29" s="602"/>
      <c r="CO29" s="602"/>
      <c r="CP29" s="602"/>
      <c r="CQ29" s="603"/>
      <c r="CR29" s="604">
        <v>18529315</v>
      </c>
      <c r="CS29" s="605"/>
      <c r="CT29" s="605"/>
      <c r="CU29" s="605"/>
      <c r="CV29" s="605"/>
      <c r="CW29" s="605"/>
      <c r="CX29" s="605"/>
      <c r="CY29" s="606"/>
      <c r="CZ29" s="607">
        <v>11.3</v>
      </c>
      <c r="DA29" s="608"/>
      <c r="DB29" s="608"/>
      <c r="DC29" s="609"/>
      <c r="DD29" s="610">
        <v>17945477</v>
      </c>
      <c r="DE29" s="605"/>
      <c r="DF29" s="605"/>
      <c r="DG29" s="605"/>
      <c r="DH29" s="605"/>
      <c r="DI29" s="605"/>
      <c r="DJ29" s="605"/>
      <c r="DK29" s="606"/>
      <c r="DL29" s="610">
        <v>17945477</v>
      </c>
      <c r="DM29" s="605"/>
      <c r="DN29" s="605"/>
      <c r="DO29" s="605"/>
      <c r="DP29" s="605"/>
      <c r="DQ29" s="605"/>
      <c r="DR29" s="605"/>
      <c r="DS29" s="605"/>
      <c r="DT29" s="605"/>
      <c r="DU29" s="605"/>
      <c r="DV29" s="606"/>
      <c r="DW29" s="607">
        <v>20</v>
      </c>
      <c r="DX29" s="608"/>
      <c r="DY29" s="608"/>
      <c r="DZ29" s="608"/>
      <c r="EA29" s="608"/>
      <c r="EB29" s="608"/>
      <c r="EC29" s="637"/>
    </row>
    <row r="30" spans="2:133" ht="11.25" customHeight="1" x14ac:dyDescent="0.2">
      <c r="B30" s="601" t="s">
        <v>55</v>
      </c>
      <c r="C30" s="602"/>
      <c r="D30" s="602"/>
      <c r="E30" s="602"/>
      <c r="F30" s="602"/>
      <c r="G30" s="602"/>
      <c r="H30" s="602"/>
      <c r="I30" s="602"/>
      <c r="J30" s="602"/>
      <c r="K30" s="602"/>
      <c r="L30" s="602"/>
      <c r="M30" s="602"/>
      <c r="N30" s="602"/>
      <c r="O30" s="602"/>
      <c r="P30" s="602"/>
      <c r="Q30" s="603"/>
      <c r="R30" s="604">
        <v>1130007</v>
      </c>
      <c r="S30" s="486"/>
      <c r="T30" s="486"/>
      <c r="U30" s="486"/>
      <c r="V30" s="486"/>
      <c r="W30" s="486"/>
      <c r="X30" s="486"/>
      <c r="Y30" s="617"/>
      <c r="Z30" s="630">
        <v>0.7</v>
      </c>
      <c r="AA30" s="630"/>
      <c r="AB30" s="630"/>
      <c r="AC30" s="630"/>
      <c r="AD30" s="631" t="s">
        <v>293</v>
      </c>
      <c r="AE30" s="631"/>
      <c r="AF30" s="631"/>
      <c r="AG30" s="631"/>
      <c r="AH30" s="631"/>
      <c r="AI30" s="631"/>
      <c r="AJ30" s="631"/>
      <c r="AK30" s="631"/>
      <c r="AL30" s="607" t="s">
        <v>293</v>
      </c>
      <c r="AM30" s="352"/>
      <c r="AN30" s="352"/>
      <c r="AO30" s="632"/>
      <c r="AP30" s="516" t="s">
        <v>444</v>
      </c>
      <c r="AQ30" s="517"/>
      <c r="AR30" s="517"/>
      <c r="AS30" s="517"/>
      <c r="AT30" s="517"/>
      <c r="AU30" s="517"/>
      <c r="AV30" s="517"/>
      <c r="AW30" s="517"/>
      <c r="AX30" s="517"/>
      <c r="AY30" s="517"/>
      <c r="AZ30" s="517"/>
      <c r="BA30" s="517"/>
      <c r="BB30" s="517"/>
      <c r="BC30" s="517"/>
      <c r="BD30" s="517"/>
      <c r="BE30" s="517"/>
      <c r="BF30" s="559"/>
      <c r="BG30" s="516" t="s">
        <v>275</v>
      </c>
      <c r="BH30" s="657"/>
      <c r="BI30" s="657"/>
      <c r="BJ30" s="657"/>
      <c r="BK30" s="657"/>
      <c r="BL30" s="657"/>
      <c r="BM30" s="657"/>
      <c r="BN30" s="657"/>
      <c r="BO30" s="657"/>
      <c r="BP30" s="657"/>
      <c r="BQ30" s="658"/>
      <c r="BR30" s="516" t="s">
        <v>493</v>
      </c>
      <c r="BS30" s="657"/>
      <c r="BT30" s="657"/>
      <c r="BU30" s="657"/>
      <c r="BV30" s="657"/>
      <c r="BW30" s="657"/>
      <c r="BX30" s="657"/>
      <c r="BY30" s="657"/>
      <c r="BZ30" s="657"/>
      <c r="CA30" s="657"/>
      <c r="CB30" s="658"/>
      <c r="CD30" s="390"/>
      <c r="CE30" s="392"/>
      <c r="CF30" s="601" t="s">
        <v>495</v>
      </c>
      <c r="CG30" s="602"/>
      <c r="CH30" s="602"/>
      <c r="CI30" s="602"/>
      <c r="CJ30" s="602"/>
      <c r="CK30" s="602"/>
      <c r="CL30" s="602"/>
      <c r="CM30" s="602"/>
      <c r="CN30" s="602"/>
      <c r="CO30" s="602"/>
      <c r="CP30" s="602"/>
      <c r="CQ30" s="603"/>
      <c r="CR30" s="604">
        <v>17611570</v>
      </c>
      <c r="CS30" s="486"/>
      <c r="CT30" s="486"/>
      <c r="CU30" s="486"/>
      <c r="CV30" s="486"/>
      <c r="CW30" s="486"/>
      <c r="CX30" s="486"/>
      <c r="CY30" s="617"/>
      <c r="CZ30" s="607">
        <v>10.8</v>
      </c>
      <c r="DA30" s="608"/>
      <c r="DB30" s="608"/>
      <c r="DC30" s="609"/>
      <c r="DD30" s="610">
        <v>17081329</v>
      </c>
      <c r="DE30" s="486"/>
      <c r="DF30" s="486"/>
      <c r="DG30" s="486"/>
      <c r="DH30" s="486"/>
      <c r="DI30" s="486"/>
      <c r="DJ30" s="486"/>
      <c r="DK30" s="617"/>
      <c r="DL30" s="610">
        <v>17081329</v>
      </c>
      <c r="DM30" s="486"/>
      <c r="DN30" s="486"/>
      <c r="DO30" s="486"/>
      <c r="DP30" s="486"/>
      <c r="DQ30" s="486"/>
      <c r="DR30" s="486"/>
      <c r="DS30" s="486"/>
      <c r="DT30" s="486"/>
      <c r="DU30" s="486"/>
      <c r="DV30" s="617"/>
      <c r="DW30" s="607">
        <v>19.100000000000001</v>
      </c>
      <c r="DX30" s="608"/>
      <c r="DY30" s="608"/>
      <c r="DZ30" s="608"/>
      <c r="EA30" s="608"/>
      <c r="EB30" s="608"/>
      <c r="EC30" s="637"/>
    </row>
    <row r="31" spans="2:133" ht="11.25" customHeight="1" x14ac:dyDescent="0.2">
      <c r="B31" s="601" t="s">
        <v>460</v>
      </c>
      <c r="C31" s="602"/>
      <c r="D31" s="602"/>
      <c r="E31" s="602"/>
      <c r="F31" s="602"/>
      <c r="G31" s="602"/>
      <c r="H31" s="602"/>
      <c r="I31" s="602"/>
      <c r="J31" s="602"/>
      <c r="K31" s="602"/>
      <c r="L31" s="602"/>
      <c r="M31" s="602"/>
      <c r="N31" s="602"/>
      <c r="O31" s="602"/>
      <c r="P31" s="602"/>
      <c r="Q31" s="603"/>
      <c r="R31" s="604">
        <v>35232112</v>
      </c>
      <c r="S31" s="486"/>
      <c r="T31" s="486"/>
      <c r="U31" s="486"/>
      <c r="V31" s="486"/>
      <c r="W31" s="486"/>
      <c r="X31" s="486"/>
      <c r="Y31" s="617"/>
      <c r="Z31" s="630">
        <v>21.1</v>
      </c>
      <c r="AA31" s="630"/>
      <c r="AB31" s="630"/>
      <c r="AC31" s="630"/>
      <c r="AD31" s="631" t="s">
        <v>293</v>
      </c>
      <c r="AE31" s="631"/>
      <c r="AF31" s="631"/>
      <c r="AG31" s="631"/>
      <c r="AH31" s="631"/>
      <c r="AI31" s="631"/>
      <c r="AJ31" s="631"/>
      <c r="AK31" s="631"/>
      <c r="AL31" s="607" t="s">
        <v>293</v>
      </c>
      <c r="AM31" s="352"/>
      <c r="AN31" s="352"/>
      <c r="AO31" s="632"/>
      <c r="AP31" s="379" t="s">
        <v>30</v>
      </c>
      <c r="AQ31" s="380"/>
      <c r="AR31" s="380"/>
      <c r="AS31" s="380"/>
      <c r="AT31" s="598" t="s">
        <v>496</v>
      </c>
      <c r="AU31" s="46"/>
      <c r="AV31" s="46"/>
      <c r="AW31" s="46"/>
      <c r="AX31" s="644" t="s">
        <v>415</v>
      </c>
      <c r="AY31" s="645"/>
      <c r="AZ31" s="645"/>
      <c r="BA31" s="645"/>
      <c r="BB31" s="645"/>
      <c r="BC31" s="645"/>
      <c r="BD31" s="645"/>
      <c r="BE31" s="645"/>
      <c r="BF31" s="646"/>
      <c r="BG31" s="656">
        <v>99.4</v>
      </c>
      <c r="BH31" s="649"/>
      <c r="BI31" s="649"/>
      <c r="BJ31" s="649"/>
      <c r="BK31" s="649"/>
      <c r="BL31" s="649"/>
      <c r="BM31" s="648">
        <v>98.3</v>
      </c>
      <c r="BN31" s="649"/>
      <c r="BO31" s="649"/>
      <c r="BP31" s="649"/>
      <c r="BQ31" s="650"/>
      <c r="BR31" s="656">
        <v>99.4</v>
      </c>
      <c r="BS31" s="649"/>
      <c r="BT31" s="649"/>
      <c r="BU31" s="649"/>
      <c r="BV31" s="649"/>
      <c r="BW31" s="649"/>
      <c r="BX31" s="648">
        <v>98.1</v>
      </c>
      <c r="BY31" s="649"/>
      <c r="BZ31" s="649"/>
      <c r="CA31" s="649"/>
      <c r="CB31" s="650"/>
      <c r="CD31" s="390"/>
      <c r="CE31" s="392"/>
      <c r="CF31" s="601" t="s">
        <v>112</v>
      </c>
      <c r="CG31" s="602"/>
      <c r="CH31" s="602"/>
      <c r="CI31" s="602"/>
      <c r="CJ31" s="602"/>
      <c r="CK31" s="602"/>
      <c r="CL31" s="602"/>
      <c r="CM31" s="602"/>
      <c r="CN31" s="602"/>
      <c r="CO31" s="602"/>
      <c r="CP31" s="602"/>
      <c r="CQ31" s="603"/>
      <c r="CR31" s="604">
        <v>917745</v>
      </c>
      <c r="CS31" s="605"/>
      <c r="CT31" s="605"/>
      <c r="CU31" s="605"/>
      <c r="CV31" s="605"/>
      <c r="CW31" s="605"/>
      <c r="CX31" s="605"/>
      <c r="CY31" s="606"/>
      <c r="CZ31" s="607">
        <v>0.6</v>
      </c>
      <c r="DA31" s="608"/>
      <c r="DB31" s="608"/>
      <c r="DC31" s="609"/>
      <c r="DD31" s="610">
        <v>864148</v>
      </c>
      <c r="DE31" s="605"/>
      <c r="DF31" s="605"/>
      <c r="DG31" s="605"/>
      <c r="DH31" s="605"/>
      <c r="DI31" s="605"/>
      <c r="DJ31" s="605"/>
      <c r="DK31" s="606"/>
      <c r="DL31" s="610">
        <v>864148</v>
      </c>
      <c r="DM31" s="605"/>
      <c r="DN31" s="605"/>
      <c r="DO31" s="605"/>
      <c r="DP31" s="605"/>
      <c r="DQ31" s="605"/>
      <c r="DR31" s="605"/>
      <c r="DS31" s="605"/>
      <c r="DT31" s="605"/>
      <c r="DU31" s="605"/>
      <c r="DV31" s="606"/>
      <c r="DW31" s="607">
        <v>1</v>
      </c>
      <c r="DX31" s="608"/>
      <c r="DY31" s="608"/>
      <c r="DZ31" s="608"/>
      <c r="EA31" s="608"/>
      <c r="EB31" s="608"/>
      <c r="EC31" s="637"/>
    </row>
    <row r="32" spans="2:133" ht="11.25" customHeight="1" x14ac:dyDescent="0.2">
      <c r="B32" s="651" t="s">
        <v>115</v>
      </c>
      <c r="C32" s="652"/>
      <c r="D32" s="652"/>
      <c r="E32" s="652"/>
      <c r="F32" s="652"/>
      <c r="G32" s="652"/>
      <c r="H32" s="652"/>
      <c r="I32" s="652"/>
      <c r="J32" s="652"/>
      <c r="K32" s="652"/>
      <c r="L32" s="652"/>
      <c r="M32" s="652"/>
      <c r="N32" s="652"/>
      <c r="O32" s="652"/>
      <c r="P32" s="652"/>
      <c r="Q32" s="653"/>
      <c r="R32" s="604" t="s">
        <v>293</v>
      </c>
      <c r="S32" s="486"/>
      <c r="T32" s="486"/>
      <c r="U32" s="486"/>
      <c r="V32" s="486"/>
      <c r="W32" s="486"/>
      <c r="X32" s="486"/>
      <c r="Y32" s="617"/>
      <c r="Z32" s="630" t="s">
        <v>293</v>
      </c>
      <c r="AA32" s="630"/>
      <c r="AB32" s="630"/>
      <c r="AC32" s="630"/>
      <c r="AD32" s="631" t="s">
        <v>293</v>
      </c>
      <c r="AE32" s="631"/>
      <c r="AF32" s="631"/>
      <c r="AG32" s="631"/>
      <c r="AH32" s="631"/>
      <c r="AI32" s="631"/>
      <c r="AJ32" s="631"/>
      <c r="AK32" s="631"/>
      <c r="AL32" s="607" t="s">
        <v>293</v>
      </c>
      <c r="AM32" s="352"/>
      <c r="AN32" s="352"/>
      <c r="AO32" s="632"/>
      <c r="AP32" s="597"/>
      <c r="AQ32" s="443"/>
      <c r="AR32" s="443"/>
      <c r="AS32" s="443"/>
      <c r="AT32" s="599"/>
      <c r="AU32" s="8" t="s">
        <v>390</v>
      </c>
      <c r="AV32" s="8"/>
      <c r="AW32" s="8"/>
      <c r="AX32" s="601" t="s">
        <v>265</v>
      </c>
      <c r="AY32" s="602"/>
      <c r="AZ32" s="602"/>
      <c r="BA32" s="602"/>
      <c r="BB32" s="602"/>
      <c r="BC32" s="602"/>
      <c r="BD32" s="602"/>
      <c r="BE32" s="602"/>
      <c r="BF32" s="603"/>
      <c r="BG32" s="654">
        <v>99.2</v>
      </c>
      <c r="BH32" s="605"/>
      <c r="BI32" s="605"/>
      <c r="BJ32" s="605"/>
      <c r="BK32" s="605"/>
      <c r="BL32" s="605"/>
      <c r="BM32" s="352">
        <v>98</v>
      </c>
      <c r="BN32" s="655"/>
      <c r="BO32" s="655"/>
      <c r="BP32" s="655"/>
      <c r="BQ32" s="635"/>
      <c r="BR32" s="654">
        <v>99.3</v>
      </c>
      <c r="BS32" s="605"/>
      <c r="BT32" s="605"/>
      <c r="BU32" s="605"/>
      <c r="BV32" s="605"/>
      <c r="BW32" s="605"/>
      <c r="BX32" s="352">
        <v>97.9</v>
      </c>
      <c r="BY32" s="655"/>
      <c r="BZ32" s="655"/>
      <c r="CA32" s="655"/>
      <c r="CB32" s="635"/>
      <c r="CD32" s="393"/>
      <c r="CE32" s="395"/>
      <c r="CF32" s="601" t="s">
        <v>333</v>
      </c>
      <c r="CG32" s="602"/>
      <c r="CH32" s="602"/>
      <c r="CI32" s="602"/>
      <c r="CJ32" s="602"/>
      <c r="CK32" s="602"/>
      <c r="CL32" s="602"/>
      <c r="CM32" s="602"/>
      <c r="CN32" s="602"/>
      <c r="CO32" s="602"/>
      <c r="CP32" s="602"/>
      <c r="CQ32" s="603"/>
      <c r="CR32" s="604">
        <v>157</v>
      </c>
      <c r="CS32" s="486"/>
      <c r="CT32" s="486"/>
      <c r="CU32" s="486"/>
      <c r="CV32" s="486"/>
      <c r="CW32" s="486"/>
      <c r="CX32" s="486"/>
      <c r="CY32" s="617"/>
      <c r="CZ32" s="607">
        <v>0</v>
      </c>
      <c r="DA32" s="608"/>
      <c r="DB32" s="608"/>
      <c r="DC32" s="609"/>
      <c r="DD32" s="610">
        <v>157</v>
      </c>
      <c r="DE32" s="486"/>
      <c r="DF32" s="486"/>
      <c r="DG32" s="486"/>
      <c r="DH32" s="486"/>
      <c r="DI32" s="486"/>
      <c r="DJ32" s="486"/>
      <c r="DK32" s="617"/>
      <c r="DL32" s="610">
        <v>157</v>
      </c>
      <c r="DM32" s="486"/>
      <c r="DN32" s="486"/>
      <c r="DO32" s="486"/>
      <c r="DP32" s="486"/>
      <c r="DQ32" s="486"/>
      <c r="DR32" s="486"/>
      <c r="DS32" s="486"/>
      <c r="DT32" s="486"/>
      <c r="DU32" s="486"/>
      <c r="DV32" s="617"/>
      <c r="DW32" s="607">
        <v>0</v>
      </c>
      <c r="DX32" s="608"/>
      <c r="DY32" s="608"/>
      <c r="DZ32" s="608"/>
      <c r="EA32" s="608"/>
      <c r="EB32" s="608"/>
      <c r="EC32" s="637"/>
    </row>
    <row r="33" spans="2:133" ht="11.25" customHeight="1" x14ac:dyDescent="0.2">
      <c r="B33" s="601" t="s">
        <v>87</v>
      </c>
      <c r="C33" s="602"/>
      <c r="D33" s="602"/>
      <c r="E33" s="602"/>
      <c r="F33" s="602"/>
      <c r="G33" s="602"/>
      <c r="H33" s="602"/>
      <c r="I33" s="602"/>
      <c r="J33" s="602"/>
      <c r="K33" s="602"/>
      <c r="L33" s="602"/>
      <c r="M33" s="602"/>
      <c r="N33" s="602"/>
      <c r="O33" s="602"/>
      <c r="P33" s="602"/>
      <c r="Q33" s="603"/>
      <c r="R33" s="604">
        <v>13818040</v>
      </c>
      <c r="S33" s="486"/>
      <c r="T33" s="486"/>
      <c r="U33" s="486"/>
      <c r="V33" s="486"/>
      <c r="W33" s="486"/>
      <c r="X33" s="486"/>
      <c r="Y33" s="617"/>
      <c r="Z33" s="630">
        <v>8.3000000000000007</v>
      </c>
      <c r="AA33" s="630"/>
      <c r="AB33" s="630"/>
      <c r="AC33" s="630"/>
      <c r="AD33" s="631" t="s">
        <v>293</v>
      </c>
      <c r="AE33" s="631"/>
      <c r="AF33" s="631"/>
      <c r="AG33" s="631"/>
      <c r="AH33" s="631"/>
      <c r="AI33" s="631"/>
      <c r="AJ33" s="631"/>
      <c r="AK33" s="631"/>
      <c r="AL33" s="607" t="s">
        <v>293</v>
      </c>
      <c r="AM33" s="352"/>
      <c r="AN33" s="352"/>
      <c r="AO33" s="632"/>
      <c r="AP33" s="382"/>
      <c r="AQ33" s="383"/>
      <c r="AR33" s="383"/>
      <c r="AS33" s="383"/>
      <c r="AT33" s="600"/>
      <c r="AU33" s="47"/>
      <c r="AV33" s="47"/>
      <c r="AW33" s="47"/>
      <c r="AX33" s="581" t="s">
        <v>273</v>
      </c>
      <c r="AY33" s="582"/>
      <c r="AZ33" s="582"/>
      <c r="BA33" s="582"/>
      <c r="BB33" s="582"/>
      <c r="BC33" s="582"/>
      <c r="BD33" s="582"/>
      <c r="BE33" s="582"/>
      <c r="BF33" s="583"/>
      <c r="BG33" s="647">
        <v>99.4</v>
      </c>
      <c r="BH33" s="585"/>
      <c r="BI33" s="585"/>
      <c r="BJ33" s="585"/>
      <c r="BK33" s="585"/>
      <c r="BL33" s="585"/>
      <c r="BM33" s="623">
        <v>98.4</v>
      </c>
      <c r="BN33" s="585"/>
      <c r="BO33" s="585"/>
      <c r="BP33" s="585"/>
      <c r="BQ33" s="628"/>
      <c r="BR33" s="647">
        <v>99.4</v>
      </c>
      <c r="BS33" s="585"/>
      <c r="BT33" s="585"/>
      <c r="BU33" s="585"/>
      <c r="BV33" s="585"/>
      <c r="BW33" s="585"/>
      <c r="BX33" s="623">
        <v>98</v>
      </c>
      <c r="BY33" s="585"/>
      <c r="BZ33" s="585"/>
      <c r="CA33" s="585"/>
      <c r="CB33" s="628"/>
      <c r="CD33" s="601" t="s">
        <v>230</v>
      </c>
      <c r="CE33" s="602"/>
      <c r="CF33" s="602"/>
      <c r="CG33" s="602"/>
      <c r="CH33" s="602"/>
      <c r="CI33" s="602"/>
      <c r="CJ33" s="602"/>
      <c r="CK33" s="602"/>
      <c r="CL33" s="602"/>
      <c r="CM33" s="602"/>
      <c r="CN33" s="602"/>
      <c r="CO33" s="602"/>
      <c r="CP33" s="602"/>
      <c r="CQ33" s="603"/>
      <c r="CR33" s="604">
        <v>51662287</v>
      </c>
      <c r="CS33" s="605"/>
      <c r="CT33" s="605"/>
      <c r="CU33" s="605"/>
      <c r="CV33" s="605"/>
      <c r="CW33" s="605"/>
      <c r="CX33" s="605"/>
      <c r="CY33" s="606"/>
      <c r="CZ33" s="607">
        <v>31.6</v>
      </c>
      <c r="DA33" s="608"/>
      <c r="DB33" s="608"/>
      <c r="DC33" s="609"/>
      <c r="DD33" s="610">
        <v>40981367</v>
      </c>
      <c r="DE33" s="605"/>
      <c r="DF33" s="605"/>
      <c r="DG33" s="605"/>
      <c r="DH33" s="605"/>
      <c r="DI33" s="605"/>
      <c r="DJ33" s="605"/>
      <c r="DK33" s="606"/>
      <c r="DL33" s="610">
        <v>31061375</v>
      </c>
      <c r="DM33" s="605"/>
      <c r="DN33" s="605"/>
      <c r="DO33" s="605"/>
      <c r="DP33" s="605"/>
      <c r="DQ33" s="605"/>
      <c r="DR33" s="605"/>
      <c r="DS33" s="605"/>
      <c r="DT33" s="605"/>
      <c r="DU33" s="605"/>
      <c r="DV33" s="606"/>
      <c r="DW33" s="607">
        <v>34.700000000000003</v>
      </c>
      <c r="DX33" s="608"/>
      <c r="DY33" s="608"/>
      <c r="DZ33" s="608"/>
      <c r="EA33" s="608"/>
      <c r="EB33" s="608"/>
      <c r="EC33" s="637"/>
    </row>
    <row r="34" spans="2:133" ht="11.25" customHeight="1" x14ac:dyDescent="0.2">
      <c r="B34" s="601" t="s">
        <v>80</v>
      </c>
      <c r="C34" s="602"/>
      <c r="D34" s="602"/>
      <c r="E34" s="602"/>
      <c r="F34" s="602"/>
      <c r="G34" s="602"/>
      <c r="H34" s="602"/>
      <c r="I34" s="602"/>
      <c r="J34" s="602"/>
      <c r="K34" s="602"/>
      <c r="L34" s="602"/>
      <c r="M34" s="602"/>
      <c r="N34" s="602"/>
      <c r="O34" s="602"/>
      <c r="P34" s="602"/>
      <c r="Q34" s="603"/>
      <c r="R34" s="604">
        <v>452995</v>
      </c>
      <c r="S34" s="486"/>
      <c r="T34" s="486"/>
      <c r="U34" s="486"/>
      <c r="V34" s="486"/>
      <c r="W34" s="486"/>
      <c r="X34" s="486"/>
      <c r="Y34" s="617"/>
      <c r="Z34" s="630">
        <v>0.3</v>
      </c>
      <c r="AA34" s="630"/>
      <c r="AB34" s="630"/>
      <c r="AC34" s="630"/>
      <c r="AD34" s="631">
        <v>24479</v>
      </c>
      <c r="AE34" s="631"/>
      <c r="AF34" s="631"/>
      <c r="AG34" s="631"/>
      <c r="AH34" s="631"/>
      <c r="AI34" s="631"/>
      <c r="AJ34" s="631"/>
      <c r="AK34" s="631"/>
      <c r="AL34" s="607">
        <v>0</v>
      </c>
      <c r="AM34" s="352"/>
      <c r="AN34" s="352"/>
      <c r="AO34" s="63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187</v>
      </c>
      <c r="CE34" s="602"/>
      <c r="CF34" s="602"/>
      <c r="CG34" s="602"/>
      <c r="CH34" s="602"/>
      <c r="CI34" s="602"/>
      <c r="CJ34" s="602"/>
      <c r="CK34" s="602"/>
      <c r="CL34" s="602"/>
      <c r="CM34" s="602"/>
      <c r="CN34" s="602"/>
      <c r="CO34" s="602"/>
      <c r="CP34" s="602"/>
      <c r="CQ34" s="603"/>
      <c r="CR34" s="604">
        <v>21292938</v>
      </c>
      <c r="CS34" s="486"/>
      <c r="CT34" s="486"/>
      <c r="CU34" s="486"/>
      <c r="CV34" s="486"/>
      <c r="CW34" s="486"/>
      <c r="CX34" s="486"/>
      <c r="CY34" s="617"/>
      <c r="CZ34" s="607">
        <v>13</v>
      </c>
      <c r="DA34" s="608"/>
      <c r="DB34" s="608"/>
      <c r="DC34" s="609"/>
      <c r="DD34" s="610">
        <v>16743651</v>
      </c>
      <c r="DE34" s="486"/>
      <c r="DF34" s="486"/>
      <c r="DG34" s="486"/>
      <c r="DH34" s="486"/>
      <c r="DI34" s="486"/>
      <c r="DJ34" s="486"/>
      <c r="DK34" s="617"/>
      <c r="DL34" s="610">
        <v>15005530</v>
      </c>
      <c r="DM34" s="486"/>
      <c r="DN34" s="486"/>
      <c r="DO34" s="486"/>
      <c r="DP34" s="486"/>
      <c r="DQ34" s="486"/>
      <c r="DR34" s="486"/>
      <c r="DS34" s="486"/>
      <c r="DT34" s="486"/>
      <c r="DU34" s="486"/>
      <c r="DV34" s="617"/>
      <c r="DW34" s="607">
        <v>16.8</v>
      </c>
      <c r="DX34" s="608"/>
      <c r="DY34" s="608"/>
      <c r="DZ34" s="608"/>
      <c r="EA34" s="608"/>
      <c r="EB34" s="608"/>
      <c r="EC34" s="637"/>
    </row>
    <row r="35" spans="2:133" ht="11.25" customHeight="1" x14ac:dyDescent="0.2">
      <c r="B35" s="601" t="s">
        <v>248</v>
      </c>
      <c r="C35" s="602"/>
      <c r="D35" s="602"/>
      <c r="E35" s="602"/>
      <c r="F35" s="602"/>
      <c r="G35" s="602"/>
      <c r="H35" s="602"/>
      <c r="I35" s="602"/>
      <c r="J35" s="602"/>
      <c r="K35" s="602"/>
      <c r="L35" s="602"/>
      <c r="M35" s="602"/>
      <c r="N35" s="602"/>
      <c r="O35" s="602"/>
      <c r="P35" s="602"/>
      <c r="Q35" s="603"/>
      <c r="R35" s="604">
        <v>412066</v>
      </c>
      <c r="S35" s="486"/>
      <c r="T35" s="486"/>
      <c r="U35" s="486"/>
      <c r="V35" s="486"/>
      <c r="W35" s="486"/>
      <c r="X35" s="486"/>
      <c r="Y35" s="617"/>
      <c r="Z35" s="630">
        <v>0.2</v>
      </c>
      <c r="AA35" s="630"/>
      <c r="AB35" s="630"/>
      <c r="AC35" s="630"/>
      <c r="AD35" s="631" t="s">
        <v>293</v>
      </c>
      <c r="AE35" s="631"/>
      <c r="AF35" s="631"/>
      <c r="AG35" s="631"/>
      <c r="AH35" s="631"/>
      <c r="AI35" s="631"/>
      <c r="AJ35" s="631"/>
      <c r="AK35" s="631"/>
      <c r="AL35" s="607" t="s">
        <v>293</v>
      </c>
      <c r="AM35" s="352"/>
      <c r="AN35" s="352"/>
      <c r="AO35" s="632"/>
      <c r="AP35" s="18"/>
      <c r="AQ35" s="516" t="s">
        <v>314</v>
      </c>
      <c r="AR35" s="517"/>
      <c r="AS35" s="517"/>
      <c r="AT35" s="517"/>
      <c r="AU35" s="517"/>
      <c r="AV35" s="517"/>
      <c r="AW35" s="517"/>
      <c r="AX35" s="517"/>
      <c r="AY35" s="517"/>
      <c r="AZ35" s="517"/>
      <c r="BA35" s="517"/>
      <c r="BB35" s="517"/>
      <c r="BC35" s="517"/>
      <c r="BD35" s="517"/>
      <c r="BE35" s="517"/>
      <c r="BF35" s="559"/>
      <c r="BG35" s="516" t="s">
        <v>208</v>
      </c>
      <c r="BH35" s="517"/>
      <c r="BI35" s="517"/>
      <c r="BJ35" s="517"/>
      <c r="BK35" s="517"/>
      <c r="BL35" s="517"/>
      <c r="BM35" s="517"/>
      <c r="BN35" s="517"/>
      <c r="BO35" s="517"/>
      <c r="BP35" s="517"/>
      <c r="BQ35" s="517"/>
      <c r="BR35" s="517"/>
      <c r="BS35" s="517"/>
      <c r="BT35" s="517"/>
      <c r="BU35" s="517"/>
      <c r="BV35" s="517"/>
      <c r="BW35" s="517"/>
      <c r="BX35" s="517"/>
      <c r="BY35" s="517"/>
      <c r="BZ35" s="517"/>
      <c r="CA35" s="517"/>
      <c r="CB35" s="559"/>
      <c r="CD35" s="601" t="s">
        <v>307</v>
      </c>
      <c r="CE35" s="602"/>
      <c r="CF35" s="602"/>
      <c r="CG35" s="602"/>
      <c r="CH35" s="602"/>
      <c r="CI35" s="602"/>
      <c r="CJ35" s="602"/>
      <c r="CK35" s="602"/>
      <c r="CL35" s="602"/>
      <c r="CM35" s="602"/>
      <c r="CN35" s="602"/>
      <c r="CO35" s="602"/>
      <c r="CP35" s="602"/>
      <c r="CQ35" s="603"/>
      <c r="CR35" s="604">
        <v>911807</v>
      </c>
      <c r="CS35" s="605"/>
      <c r="CT35" s="605"/>
      <c r="CU35" s="605"/>
      <c r="CV35" s="605"/>
      <c r="CW35" s="605"/>
      <c r="CX35" s="605"/>
      <c r="CY35" s="606"/>
      <c r="CZ35" s="607">
        <v>0.6</v>
      </c>
      <c r="DA35" s="608"/>
      <c r="DB35" s="608"/>
      <c r="DC35" s="609"/>
      <c r="DD35" s="610">
        <v>693464</v>
      </c>
      <c r="DE35" s="605"/>
      <c r="DF35" s="605"/>
      <c r="DG35" s="605"/>
      <c r="DH35" s="605"/>
      <c r="DI35" s="605"/>
      <c r="DJ35" s="605"/>
      <c r="DK35" s="606"/>
      <c r="DL35" s="610">
        <v>591022</v>
      </c>
      <c r="DM35" s="605"/>
      <c r="DN35" s="605"/>
      <c r="DO35" s="605"/>
      <c r="DP35" s="605"/>
      <c r="DQ35" s="605"/>
      <c r="DR35" s="605"/>
      <c r="DS35" s="605"/>
      <c r="DT35" s="605"/>
      <c r="DU35" s="605"/>
      <c r="DV35" s="606"/>
      <c r="DW35" s="607">
        <v>0.7</v>
      </c>
      <c r="DX35" s="608"/>
      <c r="DY35" s="608"/>
      <c r="DZ35" s="608"/>
      <c r="EA35" s="608"/>
      <c r="EB35" s="608"/>
      <c r="EC35" s="637"/>
    </row>
    <row r="36" spans="2:133" ht="11.25" customHeight="1" x14ac:dyDescent="0.2">
      <c r="B36" s="601" t="s">
        <v>91</v>
      </c>
      <c r="C36" s="602"/>
      <c r="D36" s="602"/>
      <c r="E36" s="602"/>
      <c r="F36" s="602"/>
      <c r="G36" s="602"/>
      <c r="H36" s="602"/>
      <c r="I36" s="602"/>
      <c r="J36" s="602"/>
      <c r="K36" s="602"/>
      <c r="L36" s="602"/>
      <c r="M36" s="602"/>
      <c r="N36" s="602"/>
      <c r="O36" s="602"/>
      <c r="P36" s="602"/>
      <c r="Q36" s="603"/>
      <c r="R36" s="604">
        <v>5347954</v>
      </c>
      <c r="S36" s="486"/>
      <c r="T36" s="486"/>
      <c r="U36" s="486"/>
      <c r="V36" s="486"/>
      <c r="W36" s="486"/>
      <c r="X36" s="486"/>
      <c r="Y36" s="617"/>
      <c r="Z36" s="630">
        <v>3.2</v>
      </c>
      <c r="AA36" s="630"/>
      <c r="AB36" s="630"/>
      <c r="AC36" s="630"/>
      <c r="AD36" s="631" t="s">
        <v>293</v>
      </c>
      <c r="AE36" s="631"/>
      <c r="AF36" s="631"/>
      <c r="AG36" s="631"/>
      <c r="AH36" s="631"/>
      <c r="AI36" s="631"/>
      <c r="AJ36" s="631"/>
      <c r="AK36" s="631"/>
      <c r="AL36" s="607" t="s">
        <v>293</v>
      </c>
      <c r="AM36" s="352"/>
      <c r="AN36" s="352"/>
      <c r="AO36" s="632"/>
      <c r="AP36" s="18"/>
      <c r="AQ36" s="638" t="s">
        <v>144</v>
      </c>
      <c r="AR36" s="639"/>
      <c r="AS36" s="639"/>
      <c r="AT36" s="639"/>
      <c r="AU36" s="639"/>
      <c r="AV36" s="639"/>
      <c r="AW36" s="639"/>
      <c r="AX36" s="639"/>
      <c r="AY36" s="640"/>
      <c r="AZ36" s="641">
        <v>19129556</v>
      </c>
      <c r="BA36" s="642"/>
      <c r="BB36" s="642"/>
      <c r="BC36" s="642"/>
      <c r="BD36" s="642"/>
      <c r="BE36" s="642"/>
      <c r="BF36" s="643"/>
      <c r="BG36" s="644" t="s">
        <v>498</v>
      </c>
      <c r="BH36" s="645"/>
      <c r="BI36" s="645"/>
      <c r="BJ36" s="645"/>
      <c r="BK36" s="645"/>
      <c r="BL36" s="645"/>
      <c r="BM36" s="645"/>
      <c r="BN36" s="645"/>
      <c r="BO36" s="645"/>
      <c r="BP36" s="645"/>
      <c r="BQ36" s="645"/>
      <c r="BR36" s="645"/>
      <c r="BS36" s="645"/>
      <c r="BT36" s="645"/>
      <c r="BU36" s="646"/>
      <c r="BV36" s="641">
        <v>97681</v>
      </c>
      <c r="BW36" s="642"/>
      <c r="BX36" s="642"/>
      <c r="BY36" s="642"/>
      <c r="BZ36" s="642"/>
      <c r="CA36" s="642"/>
      <c r="CB36" s="643"/>
      <c r="CD36" s="601" t="s">
        <v>43</v>
      </c>
      <c r="CE36" s="602"/>
      <c r="CF36" s="602"/>
      <c r="CG36" s="602"/>
      <c r="CH36" s="602"/>
      <c r="CI36" s="602"/>
      <c r="CJ36" s="602"/>
      <c r="CK36" s="602"/>
      <c r="CL36" s="602"/>
      <c r="CM36" s="602"/>
      <c r="CN36" s="602"/>
      <c r="CO36" s="602"/>
      <c r="CP36" s="602"/>
      <c r="CQ36" s="603"/>
      <c r="CR36" s="604">
        <v>12270650</v>
      </c>
      <c r="CS36" s="486"/>
      <c r="CT36" s="486"/>
      <c r="CU36" s="486"/>
      <c r="CV36" s="486"/>
      <c r="CW36" s="486"/>
      <c r="CX36" s="486"/>
      <c r="CY36" s="617"/>
      <c r="CZ36" s="607">
        <v>7.5</v>
      </c>
      <c r="DA36" s="608"/>
      <c r="DB36" s="608"/>
      <c r="DC36" s="609"/>
      <c r="DD36" s="610">
        <v>10000905</v>
      </c>
      <c r="DE36" s="486"/>
      <c r="DF36" s="486"/>
      <c r="DG36" s="486"/>
      <c r="DH36" s="486"/>
      <c r="DI36" s="486"/>
      <c r="DJ36" s="486"/>
      <c r="DK36" s="617"/>
      <c r="DL36" s="610">
        <v>4991705</v>
      </c>
      <c r="DM36" s="486"/>
      <c r="DN36" s="486"/>
      <c r="DO36" s="486"/>
      <c r="DP36" s="486"/>
      <c r="DQ36" s="486"/>
      <c r="DR36" s="486"/>
      <c r="DS36" s="486"/>
      <c r="DT36" s="486"/>
      <c r="DU36" s="486"/>
      <c r="DV36" s="617"/>
      <c r="DW36" s="607">
        <v>5.6</v>
      </c>
      <c r="DX36" s="608"/>
      <c r="DY36" s="608"/>
      <c r="DZ36" s="608"/>
      <c r="EA36" s="608"/>
      <c r="EB36" s="608"/>
      <c r="EC36" s="637"/>
    </row>
    <row r="37" spans="2:133" ht="11.25" customHeight="1" x14ac:dyDescent="0.2">
      <c r="B37" s="601" t="s">
        <v>483</v>
      </c>
      <c r="C37" s="602"/>
      <c r="D37" s="602"/>
      <c r="E37" s="602"/>
      <c r="F37" s="602"/>
      <c r="G37" s="602"/>
      <c r="H37" s="602"/>
      <c r="I37" s="602"/>
      <c r="J37" s="602"/>
      <c r="K37" s="602"/>
      <c r="L37" s="602"/>
      <c r="M37" s="602"/>
      <c r="N37" s="602"/>
      <c r="O37" s="602"/>
      <c r="P37" s="602"/>
      <c r="Q37" s="603"/>
      <c r="R37" s="604">
        <v>2367347</v>
      </c>
      <c r="S37" s="486"/>
      <c r="T37" s="486"/>
      <c r="U37" s="486"/>
      <c r="V37" s="486"/>
      <c r="W37" s="486"/>
      <c r="X37" s="486"/>
      <c r="Y37" s="617"/>
      <c r="Z37" s="630">
        <v>1.4</v>
      </c>
      <c r="AA37" s="630"/>
      <c r="AB37" s="630"/>
      <c r="AC37" s="630"/>
      <c r="AD37" s="631" t="s">
        <v>293</v>
      </c>
      <c r="AE37" s="631"/>
      <c r="AF37" s="631"/>
      <c r="AG37" s="631"/>
      <c r="AH37" s="631"/>
      <c r="AI37" s="631"/>
      <c r="AJ37" s="631"/>
      <c r="AK37" s="631"/>
      <c r="AL37" s="607" t="s">
        <v>293</v>
      </c>
      <c r="AM37" s="352"/>
      <c r="AN37" s="352"/>
      <c r="AO37" s="632"/>
      <c r="AQ37" s="633" t="s">
        <v>499</v>
      </c>
      <c r="AR37" s="497"/>
      <c r="AS37" s="497"/>
      <c r="AT37" s="497"/>
      <c r="AU37" s="497"/>
      <c r="AV37" s="497"/>
      <c r="AW37" s="497"/>
      <c r="AX37" s="497"/>
      <c r="AY37" s="634"/>
      <c r="AZ37" s="604">
        <v>4445233</v>
      </c>
      <c r="BA37" s="486"/>
      <c r="BB37" s="486"/>
      <c r="BC37" s="486"/>
      <c r="BD37" s="605"/>
      <c r="BE37" s="605"/>
      <c r="BF37" s="635"/>
      <c r="BG37" s="601" t="s">
        <v>445</v>
      </c>
      <c r="BH37" s="602"/>
      <c r="BI37" s="602"/>
      <c r="BJ37" s="602"/>
      <c r="BK37" s="602"/>
      <c r="BL37" s="602"/>
      <c r="BM37" s="602"/>
      <c r="BN37" s="602"/>
      <c r="BO37" s="602"/>
      <c r="BP37" s="602"/>
      <c r="BQ37" s="602"/>
      <c r="BR37" s="602"/>
      <c r="BS37" s="602"/>
      <c r="BT37" s="602"/>
      <c r="BU37" s="603"/>
      <c r="BV37" s="604">
        <v>-572017</v>
      </c>
      <c r="BW37" s="486"/>
      <c r="BX37" s="486"/>
      <c r="BY37" s="486"/>
      <c r="BZ37" s="486"/>
      <c r="CA37" s="486"/>
      <c r="CB37" s="636"/>
      <c r="CD37" s="601" t="s">
        <v>272</v>
      </c>
      <c r="CE37" s="602"/>
      <c r="CF37" s="602"/>
      <c r="CG37" s="602"/>
      <c r="CH37" s="602"/>
      <c r="CI37" s="602"/>
      <c r="CJ37" s="602"/>
      <c r="CK37" s="602"/>
      <c r="CL37" s="602"/>
      <c r="CM37" s="602"/>
      <c r="CN37" s="602"/>
      <c r="CO37" s="602"/>
      <c r="CP37" s="602"/>
      <c r="CQ37" s="603"/>
      <c r="CR37" s="604">
        <v>122833</v>
      </c>
      <c r="CS37" s="605"/>
      <c r="CT37" s="605"/>
      <c r="CU37" s="605"/>
      <c r="CV37" s="605"/>
      <c r="CW37" s="605"/>
      <c r="CX37" s="605"/>
      <c r="CY37" s="606"/>
      <c r="CZ37" s="607">
        <v>0.1</v>
      </c>
      <c r="DA37" s="608"/>
      <c r="DB37" s="608"/>
      <c r="DC37" s="609"/>
      <c r="DD37" s="610">
        <v>122833</v>
      </c>
      <c r="DE37" s="605"/>
      <c r="DF37" s="605"/>
      <c r="DG37" s="605"/>
      <c r="DH37" s="605"/>
      <c r="DI37" s="605"/>
      <c r="DJ37" s="605"/>
      <c r="DK37" s="606"/>
      <c r="DL37" s="610">
        <v>122833</v>
      </c>
      <c r="DM37" s="605"/>
      <c r="DN37" s="605"/>
      <c r="DO37" s="605"/>
      <c r="DP37" s="605"/>
      <c r="DQ37" s="605"/>
      <c r="DR37" s="605"/>
      <c r="DS37" s="605"/>
      <c r="DT37" s="605"/>
      <c r="DU37" s="605"/>
      <c r="DV37" s="606"/>
      <c r="DW37" s="607">
        <v>0.1</v>
      </c>
      <c r="DX37" s="608"/>
      <c r="DY37" s="608"/>
      <c r="DZ37" s="608"/>
      <c r="EA37" s="608"/>
      <c r="EB37" s="608"/>
      <c r="EC37" s="637"/>
    </row>
    <row r="38" spans="2:133" ht="11.25" customHeight="1" x14ac:dyDescent="0.2">
      <c r="B38" s="601" t="s">
        <v>125</v>
      </c>
      <c r="C38" s="602"/>
      <c r="D38" s="602"/>
      <c r="E38" s="602"/>
      <c r="F38" s="602"/>
      <c r="G38" s="602"/>
      <c r="H38" s="602"/>
      <c r="I38" s="602"/>
      <c r="J38" s="602"/>
      <c r="K38" s="602"/>
      <c r="L38" s="602"/>
      <c r="M38" s="602"/>
      <c r="N38" s="602"/>
      <c r="O38" s="602"/>
      <c r="P38" s="602"/>
      <c r="Q38" s="603"/>
      <c r="R38" s="604">
        <v>2058047</v>
      </c>
      <c r="S38" s="486"/>
      <c r="T38" s="486"/>
      <c r="U38" s="486"/>
      <c r="V38" s="486"/>
      <c r="W38" s="486"/>
      <c r="X38" s="486"/>
      <c r="Y38" s="617"/>
      <c r="Z38" s="630">
        <v>1.2</v>
      </c>
      <c r="AA38" s="630"/>
      <c r="AB38" s="630"/>
      <c r="AC38" s="630"/>
      <c r="AD38" s="631">
        <v>1374</v>
      </c>
      <c r="AE38" s="631"/>
      <c r="AF38" s="631"/>
      <c r="AG38" s="631"/>
      <c r="AH38" s="631"/>
      <c r="AI38" s="631"/>
      <c r="AJ38" s="631"/>
      <c r="AK38" s="631"/>
      <c r="AL38" s="607">
        <v>0</v>
      </c>
      <c r="AM38" s="352"/>
      <c r="AN38" s="352"/>
      <c r="AO38" s="632"/>
      <c r="AQ38" s="633" t="s">
        <v>269</v>
      </c>
      <c r="AR38" s="497"/>
      <c r="AS38" s="497"/>
      <c r="AT38" s="497"/>
      <c r="AU38" s="497"/>
      <c r="AV38" s="497"/>
      <c r="AW38" s="497"/>
      <c r="AX38" s="497"/>
      <c r="AY38" s="634"/>
      <c r="AZ38" s="604">
        <v>222496</v>
      </c>
      <c r="BA38" s="486"/>
      <c r="BB38" s="486"/>
      <c r="BC38" s="486"/>
      <c r="BD38" s="605"/>
      <c r="BE38" s="605"/>
      <c r="BF38" s="635"/>
      <c r="BG38" s="601" t="s">
        <v>502</v>
      </c>
      <c r="BH38" s="602"/>
      <c r="BI38" s="602"/>
      <c r="BJ38" s="602"/>
      <c r="BK38" s="602"/>
      <c r="BL38" s="602"/>
      <c r="BM38" s="602"/>
      <c r="BN38" s="602"/>
      <c r="BO38" s="602"/>
      <c r="BP38" s="602"/>
      <c r="BQ38" s="602"/>
      <c r="BR38" s="602"/>
      <c r="BS38" s="602"/>
      <c r="BT38" s="602"/>
      <c r="BU38" s="603"/>
      <c r="BV38" s="604">
        <v>57156</v>
      </c>
      <c r="BW38" s="486"/>
      <c r="BX38" s="486"/>
      <c r="BY38" s="486"/>
      <c r="BZ38" s="486"/>
      <c r="CA38" s="486"/>
      <c r="CB38" s="636"/>
      <c r="CD38" s="601" t="s">
        <v>177</v>
      </c>
      <c r="CE38" s="602"/>
      <c r="CF38" s="602"/>
      <c r="CG38" s="602"/>
      <c r="CH38" s="602"/>
      <c r="CI38" s="602"/>
      <c r="CJ38" s="602"/>
      <c r="CK38" s="602"/>
      <c r="CL38" s="602"/>
      <c r="CM38" s="602"/>
      <c r="CN38" s="602"/>
      <c r="CO38" s="602"/>
      <c r="CP38" s="602"/>
      <c r="CQ38" s="603"/>
      <c r="CR38" s="604">
        <v>14286658</v>
      </c>
      <c r="CS38" s="486"/>
      <c r="CT38" s="486"/>
      <c r="CU38" s="486"/>
      <c r="CV38" s="486"/>
      <c r="CW38" s="486"/>
      <c r="CX38" s="486"/>
      <c r="CY38" s="617"/>
      <c r="CZ38" s="607">
        <v>8.6999999999999993</v>
      </c>
      <c r="DA38" s="608"/>
      <c r="DB38" s="608"/>
      <c r="DC38" s="609"/>
      <c r="DD38" s="610">
        <v>11433350</v>
      </c>
      <c r="DE38" s="486"/>
      <c r="DF38" s="486"/>
      <c r="DG38" s="486"/>
      <c r="DH38" s="486"/>
      <c r="DI38" s="486"/>
      <c r="DJ38" s="486"/>
      <c r="DK38" s="617"/>
      <c r="DL38" s="610">
        <v>10392635</v>
      </c>
      <c r="DM38" s="486"/>
      <c r="DN38" s="486"/>
      <c r="DO38" s="486"/>
      <c r="DP38" s="486"/>
      <c r="DQ38" s="486"/>
      <c r="DR38" s="486"/>
      <c r="DS38" s="486"/>
      <c r="DT38" s="486"/>
      <c r="DU38" s="486"/>
      <c r="DV38" s="617"/>
      <c r="DW38" s="607">
        <v>11.6</v>
      </c>
      <c r="DX38" s="608"/>
      <c r="DY38" s="608"/>
      <c r="DZ38" s="608"/>
      <c r="EA38" s="608"/>
      <c r="EB38" s="608"/>
      <c r="EC38" s="637"/>
    </row>
    <row r="39" spans="2:133" ht="11.25" customHeight="1" x14ac:dyDescent="0.2">
      <c r="B39" s="601" t="s">
        <v>114</v>
      </c>
      <c r="C39" s="602"/>
      <c r="D39" s="602"/>
      <c r="E39" s="602"/>
      <c r="F39" s="602"/>
      <c r="G39" s="602"/>
      <c r="H39" s="602"/>
      <c r="I39" s="602"/>
      <c r="J39" s="602"/>
      <c r="K39" s="602"/>
      <c r="L39" s="602"/>
      <c r="M39" s="602"/>
      <c r="N39" s="602"/>
      <c r="O39" s="602"/>
      <c r="P39" s="602"/>
      <c r="Q39" s="603"/>
      <c r="R39" s="604">
        <v>13893467</v>
      </c>
      <c r="S39" s="486"/>
      <c r="T39" s="486"/>
      <c r="U39" s="486"/>
      <c r="V39" s="486"/>
      <c r="W39" s="486"/>
      <c r="X39" s="486"/>
      <c r="Y39" s="617"/>
      <c r="Z39" s="630">
        <v>8.3000000000000007</v>
      </c>
      <c r="AA39" s="630"/>
      <c r="AB39" s="630"/>
      <c r="AC39" s="630"/>
      <c r="AD39" s="631" t="s">
        <v>293</v>
      </c>
      <c r="AE39" s="631"/>
      <c r="AF39" s="631"/>
      <c r="AG39" s="631"/>
      <c r="AH39" s="631"/>
      <c r="AI39" s="631"/>
      <c r="AJ39" s="631"/>
      <c r="AK39" s="631"/>
      <c r="AL39" s="607" t="s">
        <v>293</v>
      </c>
      <c r="AM39" s="352"/>
      <c r="AN39" s="352"/>
      <c r="AO39" s="632"/>
      <c r="AQ39" s="633" t="s">
        <v>171</v>
      </c>
      <c r="AR39" s="497"/>
      <c r="AS39" s="497"/>
      <c r="AT39" s="497"/>
      <c r="AU39" s="497"/>
      <c r="AV39" s="497"/>
      <c r="AW39" s="497"/>
      <c r="AX39" s="497"/>
      <c r="AY39" s="634"/>
      <c r="AZ39" s="604">
        <v>218616</v>
      </c>
      <c r="BA39" s="486"/>
      <c r="BB39" s="486"/>
      <c r="BC39" s="486"/>
      <c r="BD39" s="605"/>
      <c r="BE39" s="605"/>
      <c r="BF39" s="635"/>
      <c r="BG39" s="601" t="s">
        <v>435</v>
      </c>
      <c r="BH39" s="602"/>
      <c r="BI39" s="602"/>
      <c r="BJ39" s="602"/>
      <c r="BK39" s="602"/>
      <c r="BL39" s="602"/>
      <c r="BM39" s="602"/>
      <c r="BN39" s="602"/>
      <c r="BO39" s="602"/>
      <c r="BP39" s="602"/>
      <c r="BQ39" s="602"/>
      <c r="BR39" s="602"/>
      <c r="BS39" s="602"/>
      <c r="BT39" s="602"/>
      <c r="BU39" s="603"/>
      <c r="BV39" s="604">
        <v>88824</v>
      </c>
      <c r="BW39" s="486"/>
      <c r="BX39" s="486"/>
      <c r="BY39" s="486"/>
      <c r="BZ39" s="486"/>
      <c r="CA39" s="486"/>
      <c r="CB39" s="636"/>
      <c r="CD39" s="601" t="s">
        <v>38</v>
      </c>
      <c r="CE39" s="602"/>
      <c r="CF39" s="602"/>
      <c r="CG39" s="602"/>
      <c r="CH39" s="602"/>
      <c r="CI39" s="602"/>
      <c r="CJ39" s="602"/>
      <c r="CK39" s="602"/>
      <c r="CL39" s="602"/>
      <c r="CM39" s="602"/>
      <c r="CN39" s="602"/>
      <c r="CO39" s="602"/>
      <c r="CP39" s="602"/>
      <c r="CQ39" s="603"/>
      <c r="CR39" s="604">
        <v>1183904</v>
      </c>
      <c r="CS39" s="605"/>
      <c r="CT39" s="605"/>
      <c r="CU39" s="605"/>
      <c r="CV39" s="605"/>
      <c r="CW39" s="605"/>
      <c r="CX39" s="605"/>
      <c r="CY39" s="606"/>
      <c r="CZ39" s="607">
        <v>0.7</v>
      </c>
      <c r="DA39" s="608"/>
      <c r="DB39" s="608"/>
      <c r="DC39" s="609"/>
      <c r="DD39" s="610">
        <v>840708</v>
      </c>
      <c r="DE39" s="605"/>
      <c r="DF39" s="605"/>
      <c r="DG39" s="605"/>
      <c r="DH39" s="605"/>
      <c r="DI39" s="605"/>
      <c r="DJ39" s="605"/>
      <c r="DK39" s="606"/>
      <c r="DL39" s="610" t="s">
        <v>293</v>
      </c>
      <c r="DM39" s="605"/>
      <c r="DN39" s="605"/>
      <c r="DO39" s="605"/>
      <c r="DP39" s="605"/>
      <c r="DQ39" s="605"/>
      <c r="DR39" s="605"/>
      <c r="DS39" s="605"/>
      <c r="DT39" s="605"/>
      <c r="DU39" s="605"/>
      <c r="DV39" s="606"/>
      <c r="DW39" s="607" t="s">
        <v>293</v>
      </c>
      <c r="DX39" s="608"/>
      <c r="DY39" s="608"/>
      <c r="DZ39" s="608"/>
      <c r="EA39" s="608"/>
      <c r="EB39" s="608"/>
      <c r="EC39" s="637"/>
    </row>
    <row r="40" spans="2:133" ht="11.25" customHeight="1" x14ac:dyDescent="0.2">
      <c r="B40" s="601" t="s">
        <v>505</v>
      </c>
      <c r="C40" s="602"/>
      <c r="D40" s="602"/>
      <c r="E40" s="602"/>
      <c r="F40" s="602"/>
      <c r="G40" s="602"/>
      <c r="H40" s="602"/>
      <c r="I40" s="602"/>
      <c r="J40" s="602"/>
      <c r="K40" s="602"/>
      <c r="L40" s="602"/>
      <c r="M40" s="602"/>
      <c r="N40" s="602"/>
      <c r="O40" s="602"/>
      <c r="P40" s="602"/>
      <c r="Q40" s="603"/>
      <c r="R40" s="604" t="s">
        <v>293</v>
      </c>
      <c r="S40" s="486"/>
      <c r="T40" s="486"/>
      <c r="U40" s="486"/>
      <c r="V40" s="486"/>
      <c r="W40" s="486"/>
      <c r="X40" s="486"/>
      <c r="Y40" s="617"/>
      <c r="Z40" s="630" t="s">
        <v>293</v>
      </c>
      <c r="AA40" s="630"/>
      <c r="AB40" s="630"/>
      <c r="AC40" s="630"/>
      <c r="AD40" s="631" t="s">
        <v>293</v>
      </c>
      <c r="AE40" s="631"/>
      <c r="AF40" s="631"/>
      <c r="AG40" s="631"/>
      <c r="AH40" s="631"/>
      <c r="AI40" s="631"/>
      <c r="AJ40" s="631"/>
      <c r="AK40" s="631"/>
      <c r="AL40" s="607" t="s">
        <v>293</v>
      </c>
      <c r="AM40" s="352"/>
      <c r="AN40" s="352"/>
      <c r="AO40" s="632"/>
      <c r="AQ40" s="633" t="s">
        <v>280</v>
      </c>
      <c r="AR40" s="497"/>
      <c r="AS40" s="497"/>
      <c r="AT40" s="497"/>
      <c r="AU40" s="497"/>
      <c r="AV40" s="497"/>
      <c r="AW40" s="497"/>
      <c r="AX40" s="497"/>
      <c r="AY40" s="634"/>
      <c r="AZ40" s="604">
        <v>58217</v>
      </c>
      <c r="BA40" s="486"/>
      <c r="BB40" s="486"/>
      <c r="BC40" s="486"/>
      <c r="BD40" s="605"/>
      <c r="BE40" s="605"/>
      <c r="BF40" s="635"/>
      <c r="BG40" s="597" t="s">
        <v>336</v>
      </c>
      <c r="BH40" s="443"/>
      <c r="BI40" s="443"/>
      <c r="BJ40" s="443"/>
      <c r="BK40" s="443"/>
      <c r="BL40" s="7"/>
      <c r="BM40" s="602" t="s">
        <v>363</v>
      </c>
      <c r="BN40" s="602"/>
      <c r="BO40" s="602"/>
      <c r="BP40" s="602"/>
      <c r="BQ40" s="602"/>
      <c r="BR40" s="602"/>
      <c r="BS40" s="602"/>
      <c r="BT40" s="602"/>
      <c r="BU40" s="603"/>
      <c r="BV40" s="604">
        <v>86</v>
      </c>
      <c r="BW40" s="486"/>
      <c r="BX40" s="486"/>
      <c r="BY40" s="486"/>
      <c r="BZ40" s="486"/>
      <c r="CA40" s="486"/>
      <c r="CB40" s="636"/>
      <c r="CD40" s="601" t="s">
        <v>481</v>
      </c>
      <c r="CE40" s="602"/>
      <c r="CF40" s="602"/>
      <c r="CG40" s="602"/>
      <c r="CH40" s="602"/>
      <c r="CI40" s="602"/>
      <c r="CJ40" s="602"/>
      <c r="CK40" s="602"/>
      <c r="CL40" s="602"/>
      <c r="CM40" s="602"/>
      <c r="CN40" s="602"/>
      <c r="CO40" s="602"/>
      <c r="CP40" s="602"/>
      <c r="CQ40" s="603"/>
      <c r="CR40" s="604">
        <v>1716330</v>
      </c>
      <c r="CS40" s="486"/>
      <c r="CT40" s="486"/>
      <c r="CU40" s="486"/>
      <c r="CV40" s="486"/>
      <c r="CW40" s="486"/>
      <c r="CX40" s="486"/>
      <c r="CY40" s="617"/>
      <c r="CZ40" s="607">
        <v>1.1000000000000001</v>
      </c>
      <c r="DA40" s="608"/>
      <c r="DB40" s="608"/>
      <c r="DC40" s="609"/>
      <c r="DD40" s="610">
        <v>1269289</v>
      </c>
      <c r="DE40" s="486"/>
      <c r="DF40" s="486"/>
      <c r="DG40" s="486"/>
      <c r="DH40" s="486"/>
      <c r="DI40" s="486"/>
      <c r="DJ40" s="486"/>
      <c r="DK40" s="617"/>
      <c r="DL40" s="610">
        <v>80483</v>
      </c>
      <c r="DM40" s="486"/>
      <c r="DN40" s="486"/>
      <c r="DO40" s="486"/>
      <c r="DP40" s="486"/>
      <c r="DQ40" s="486"/>
      <c r="DR40" s="486"/>
      <c r="DS40" s="486"/>
      <c r="DT40" s="486"/>
      <c r="DU40" s="486"/>
      <c r="DV40" s="617"/>
      <c r="DW40" s="607">
        <v>0.1</v>
      </c>
      <c r="DX40" s="608"/>
      <c r="DY40" s="608"/>
      <c r="DZ40" s="608"/>
      <c r="EA40" s="608"/>
      <c r="EB40" s="608"/>
      <c r="EC40" s="637"/>
    </row>
    <row r="41" spans="2:133" ht="11.25" customHeight="1" x14ac:dyDescent="0.2">
      <c r="B41" s="601" t="s">
        <v>350</v>
      </c>
      <c r="C41" s="602"/>
      <c r="D41" s="602"/>
      <c r="E41" s="602"/>
      <c r="F41" s="602"/>
      <c r="G41" s="602"/>
      <c r="H41" s="602"/>
      <c r="I41" s="602"/>
      <c r="J41" s="602"/>
      <c r="K41" s="602"/>
      <c r="L41" s="602"/>
      <c r="M41" s="602"/>
      <c r="N41" s="602"/>
      <c r="O41" s="602"/>
      <c r="P41" s="602"/>
      <c r="Q41" s="603"/>
      <c r="R41" s="604">
        <v>5113467</v>
      </c>
      <c r="S41" s="486"/>
      <c r="T41" s="486"/>
      <c r="U41" s="486"/>
      <c r="V41" s="486"/>
      <c r="W41" s="486"/>
      <c r="X41" s="486"/>
      <c r="Y41" s="617"/>
      <c r="Z41" s="630">
        <v>3.1</v>
      </c>
      <c r="AA41" s="630"/>
      <c r="AB41" s="630"/>
      <c r="AC41" s="630"/>
      <c r="AD41" s="631" t="s">
        <v>293</v>
      </c>
      <c r="AE41" s="631"/>
      <c r="AF41" s="631"/>
      <c r="AG41" s="631"/>
      <c r="AH41" s="631"/>
      <c r="AI41" s="631"/>
      <c r="AJ41" s="631"/>
      <c r="AK41" s="631"/>
      <c r="AL41" s="607" t="s">
        <v>293</v>
      </c>
      <c r="AM41" s="352"/>
      <c r="AN41" s="352"/>
      <c r="AO41" s="632"/>
      <c r="AQ41" s="633" t="s">
        <v>507</v>
      </c>
      <c r="AR41" s="497"/>
      <c r="AS41" s="497"/>
      <c r="AT41" s="497"/>
      <c r="AU41" s="497"/>
      <c r="AV41" s="497"/>
      <c r="AW41" s="497"/>
      <c r="AX41" s="497"/>
      <c r="AY41" s="634"/>
      <c r="AZ41" s="604">
        <v>4051720</v>
      </c>
      <c r="BA41" s="486"/>
      <c r="BB41" s="486"/>
      <c r="BC41" s="486"/>
      <c r="BD41" s="605"/>
      <c r="BE41" s="605"/>
      <c r="BF41" s="635"/>
      <c r="BG41" s="597"/>
      <c r="BH41" s="443"/>
      <c r="BI41" s="443"/>
      <c r="BJ41" s="443"/>
      <c r="BK41" s="443"/>
      <c r="BL41" s="7"/>
      <c r="BM41" s="602" t="s">
        <v>460</v>
      </c>
      <c r="BN41" s="602"/>
      <c r="BO41" s="602"/>
      <c r="BP41" s="602"/>
      <c r="BQ41" s="602"/>
      <c r="BR41" s="602"/>
      <c r="BS41" s="602"/>
      <c r="BT41" s="602"/>
      <c r="BU41" s="603"/>
      <c r="BV41" s="604" t="s">
        <v>293</v>
      </c>
      <c r="BW41" s="486"/>
      <c r="BX41" s="486"/>
      <c r="BY41" s="486"/>
      <c r="BZ41" s="486"/>
      <c r="CA41" s="486"/>
      <c r="CB41" s="636"/>
      <c r="CD41" s="601" t="s">
        <v>423</v>
      </c>
      <c r="CE41" s="602"/>
      <c r="CF41" s="602"/>
      <c r="CG41" s="602"/>
      <c r="CH41" s="602"/>
      <c r="CI41" s="602"/>
      <c r="CJ41" s="602"/>
      <c r="CK41" s="602"/>
      <c r="CL41" s="602"/>
      <c r="CM41" s="602"/>
      <c r="CN41" s="602"/>
      <c r="CO41" s="602"/>
      <c r="CP41" s="602"/>
      <c r="CQ41" s="603"/>
      <c r="CR41" s="604" t="s">
        <v>293</v>
      </c>
      <c r="CS41" s="605"/>
      <c r="CT41" s="605"/>
      <c r="CU41" s="605"/>
      <c r="CV41" s="605"/>
      <c r="CW41" s="605"/>
      <c r="CX41" s="605"/>
      <c r="CY41" s="606"/>
      <c r="CZ41" s="607" t="s">
        <v>293</v>
      </c>
      <c r="DA41" s="608"/>
      <c r="DB41" s="608"/>
      <c r="DC41" s="609"/>
      <c r="DD41" s="610" t="s">
        <v>293</v>
      </c>
      <c r="DE41" s="605"/>
      <c r="DF41" s="605"/>
      <c r="DG41" s="605"/>
      <c r="DH41" s="605"/>
      <c r="DI41" s="605"/>
      <c r="DJ41" s="605"/>
      <c r="DK41" s="606"/>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2">
      <c r="B42" s="581" t="s">
        <v>506</v>
      </c>
      <c r="C42" s="582"/>
      <c r="D42" s="582"/>
      <c r="E42" s="582"/>
      <c r="F42" s="582"/>
      <c r="G42" s="582"/>
      <c r="H42" s="582"/>
      <c r="I42" s="582"/>
      <c r="J42" s="582"/>
      <c r="K42" s="582"/>
      <c r="L42" s="582"/>
      <c r="M42" s="582"/>
      <c r="N42" s="582"/>
      <c r="O42" s="582"/>
      <c r="P42" s="582"/>
      <c r="Q42" s="583"/>
      <c r="R42" s="584">
        <v>166731088</v>
      </c>
      <c r="S42" s="619"/>
      <c r="T42" s="619"/>
      <c r="U42" s="619"/>
      <c r="V42" s="619"/>
      <c r="W42" s="619"/>
      <c r="X42" s="619"/>
      <c r="Y42" s="620"/>
      <c r="Z42" s="621">
        <v>100</v>
      </c>
      <c r="AA42" s="621"/>
      <c r="AB42" s="621"/>
      <c r="AC42" s="621"/>
      <c r="AD42" s="622">
        <v>84399429</v>
      </c>
      <c r="AE42" s="622"/>
      <c r="AF42" s="622"/>
      <c r="AG42" s="622"/>
      <c r="AH42" s="622"/>
      <c r="AI42" s="622"/>
      <c r="AJ42" s="622"/>
      <c r="AK42" s="622"/>
      <c r="AL42" s="587">
        <v>100</v>
      </c>
      <c r="AM42" s="623"/>
      <c r="AN42" s="623"/>
      <c r="AO42" s="624"/>
      <c r="AQ42" s="625" t="s">
        <v>508</v>
      </c>
      <c r="AR42" s="626"/>
      <c r="AS42" s="626"/>
      <c r="AT42" s="626"/>
      <c r="AU42" s="626"/>
      <c r="AV42" s="626"/>
      <c r="AW42" s="626"/>
      <c r="AX42" s="626"/>
      <c r="AY42" s="627"/>
      <c r="AZ42" s="584">
        <v>10133274</v>
      </c>
      <c r="BA42" s="619"/>
      <c r="BB42" s="619"/>
      <c r="BC42" s="619"/>
      <c r="BD42" s="585"/>
      <c r="BE42" s="585"/>
      <c r="BF42" s="628"/>
      <c r="BG42" s="382"/>
      <c r="BH42" s="383"/>
      <c r="BI42" s="383"/>
      <c r="BJ42" s="383"/>
      <c r="BK42" s="383"/>
      <c r="BL42" s="23"/>
      <c r="BM42" s="582" t="s">
        <v>488</v>
      </c>
      <c r="BN42" s="582"/>
      <c r="BO42" s="582"/>
      <c r="BP42" s="582"/>
      <c r="BQ42" s="582"/>
      <c r="BR42" s="582"/>
      <c r="BS42" s="582"/>
      <c r="BT42" s="582"/>
      <c r="BU42" s="583"/>
      <c r="BV42" s="584">
        <v>335</v>
      </c>
      <c r="BW42" s="619"/>
      <c r="BX42" s="619"/>
      <c r="BY42" s="619"/>
      <c r="BZ42" s="619"/>
      <c r="CA42" s="619"/>
      <c r="CB42" s="629"/>
      <c r="CD42" s="601" t="s">
        <v>417</v>
      </c>
      <c r="CE42" s="602"/>
      <c r="CF42" s="602"/>
      <c r="CG42" s="602"/>
      <c r="CH42" s="602"/>
      <c r="CI42" s="602"/>
      <c r="CJ42" s="602"/>
      <c r="CK42" s="602"/>
      <c r="CL42" s="602"/>
      <c r="CM42" s="602"/>
      <c r="CN42" s="602"/>
      <c r="CO42" s="602"/>
      <c r="CP42" s="602"/>
      <c r="CQ42" s="603"/>
      <c r="CR42" s="604">
        <v>16492917</v>
      </c>
      <c r="CS42" s="486"/>
      <c r="CT42" s="486"/>
      <c r="CU42" s="486"/>
      <c r="CV42" s="486"/>
      <c r="CW42" s="486"/>
      <c r="CX42" s="486"/>
      <c r="CY42" s="617"/>
      <c r="CZ42" s="607">
        <v>10.1</v>
      </c>
      <c r="DA42" s="352"/>
      <c r="DB42" s="352"/>
      <c r="DC42" s="618"/>
      <c r="DD42" s="610">
        <v>1803977</v>
      </c>
      <c r="DE42" s="486"/>
      <c r="DF42" s="486"/>
      <c r="DG42" s="486"/>
      <c r="DH42" s="486"/>
      <c r="DI42" s="486"/>
      <c r="DJ42" s="486"/>
      <c r="DK42" s="617"/>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2">
      <c r="CD43" s="601" t="s">
        <v>162</v>
      </c>
      <c r="CE43" s="602"/>
      <c r="CF43" s="602"/>
      <c r="CG43" s="602"/>
      <c r="CH43" s="602"/>
      <c r="CI43" s="602"/>
      <c r="CJ43" s="602"/>
      <c r="CK43" s="602"/>
      <c r="CL43" s="602"/>
      <c r="CM43" s="602"/>
      <c r="CN43" s="602"/>
      <c r="CO43" s="602"/>
      <c r="CP43" s="602"/>
      <c r="CQ43" s="603"/>
      <c r="CR43" s="604">
        <v>149750</v>
      </c>
      <c r="CS43" s="605"/>
      <c r="CT43" s="605"/>
      <c r="CU43" s="605"/>
      <c r="CV43" s="605"/>
      <c r="CW43" s="605"/>
      <c r="CX43" s="605"/>
      <c r="CY43" s="606"/>
      <c r="CZ43" s="607">
        <v>0.1</v>
      </c>
      <c r="DA43" s="608"/>
      <c r="DB43" s="608"/>
      <c r="DC43" s="609"/>
      <c r="DD43" s="610">
        <v>149750</v>
      </c>
      <c r="DE43" s="605"/>
      <c r="DF43" s="605"/>
      <c r="DG43" s="605"/>
      <c r="DH43" s="605"/>
      <c r="DI43" s="605"/>
      <c r="DJ43" s="605"/>
      <c r="DK43" s="606"/>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2">
      <c r="CD44" s="387" t="s">
        <v>18</v>
      </c>
      <c r="CE44" s="389"/>
      <c r="CF44" s="601" t="s">
        <v>250</v>
      </c>
      <c r="CG44" s="602"/>
      <c r="CH44" s="602"/>
      <c r="CI44" s="602"/>
      <c r="CJ44" s="602"/>
      <c r="CK44" s="602"/>
      <c r="CL44" s="602"/>
      <c r="CM44" s="602"/>
      <c r="CN44" s="602"/>
      <c r="CO44" s="602"/>
      <c r="CP44" s="602"/>
      <c r="CQ44" s="603"/>
      <c r="CR44" s="604">
        <v>15125106</v>
      </c>
      <c r="CS44" s="486"/>
      <c r="CT44" s="486"/>
      <c r="CU44" s="486"/>
      <c r="CV44" s="486"/>
      <c r="CW44" s="486"/>
      <c r="CX44" s="486"/>
      <c r="CY44" s="617"/>
      <c r="CZ44" s="607">
        <v>9.3000000000000007</v>
      </c>
      <c r="DA44" s="352"/>
      <c r="DB44" s="352"/>
      <c r="DC44" s="618"/>
      <c r="DD44" s="610">
        <v>1739341</v>
      </c>
      <c r="DE44" s="486"/>
      <c r="DF44" s="486"/>
      <c r="DG44" s="486"/>
      <c r="DH44" s="486"/>
      <c r="DI44" s="486"/>
      <c r="DJ44" s="486"/>
      <c r="DK44" s="617"/>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2">
      <c r="CD45" s="390"/>
      <c r="CE45" s="392"/>
      <c r="CF45" s="601" t="s">
        <v>509</v>
      </c>
      <c r="CG45" s="602"/>
      <c r="CH45" s="602"/>
      <c r="CI45" s="602"/>
      <c r="CJ45" s="602"/>
      <c r="CK45" s="602"/>
      <c r="CL45" s="602"/>
      <c r="CM45" s="602"/>
      <c r="CN45" s="602"/>
      <c r="CO45" s="602"/>
      <c r="CP45" s="602"/>
      <c r="CQ45" s="603"/>
      <c r="CR45" s="604">
        <v>7546873</v>
      </c>
      <c r="CS45" s="605"/>
      <c r="CT45" s="605"/>
      <c r="CU45" s="605"/>
      <c r="CV45" s="605"/>
      <c r="CW45" s="605"/>
      <c r="CX45" s="605"/>
      <c r="CY45" s="606"/>
      <c r="CZ45" s="607">
        <v>4.5999999999999996</v>
      </c>
      <c r="DA45" s="608"/>
      <c r="DB45" s="608"/>
      <c r="DC45" s="609"/>
      <c r="DD45" s="610">
        <v>290921</v>
      </c>
      <c r="DE45" s="605"/>
      <c r="DF45" s="605"/>
      <c r="DG45" s="605"/>
      <c r="DH45" s="605"/>
      <c r="DI45" s="605"/>
      <c r="DJ45" s="605"/>
      <c r="DK45" s="606"/>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2">
      <c r="B46" s="8" t="s">
        <v>47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390"/>
      <c r="CE46" s="392"/>
      <c r="CF46" s="601" t="s">
        <v>126</v>
      </c>
      <c r="CG46" s="602"/>
      <c r="CH46" s="602"/>
      <c r="CI46" s="602"/>
      <c r="CJ46" s="602"/>
      <c r="CK46" s="602"/>
      <c r="CL46" s="602"/>
      <c r="CM46" s="602"/>
      <c r="CN46" s="602"/>
      <c r="CO46" s="602"/>
      <c r="CP46" s="602"/>
      <c r="CQ46" s="603"/>
      <c r="CR46" s="604">
        <v>7225188</v>
      </c>
      <c r="CS46" s="486"/>
      <c r="CT46" s="486"/>
      <c r="CU46" s="486"/>
      <c r="CV46" s="486"/>
      <c r="CW46" s="486"/>
      <c r="CX46" s="486"/>
      <c r="CY46" s="617"/>
      <c r="CZ46" s="607">
        <v>4.4000000000000004</v>
      </c>
      <c r="DA46" s="352"/>
      <c r="DB46" s="352"/>
      <c r="DC46" s="618"/>
      <c r="DD46" s="610">
        <v>1414470</v>
      </c>
      <c r="DE46" s="486"/>
      <c r="DF46" s="486"/>
      <c r="DG46" s="486"/>
      <c r="DH46" s="486"/>
      <c r="DI46" s="486"/>
      <c r="DJ46" s="486"/>
      <c r="DK46" s="617"/>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2">
      <c r="B47" s="44" t="s">
        <v>343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390"/>
      <c r="CE47" s="392"/>
      <c r="CF47" s="601" t="s">
        <v>510</v>
      </c>
      <c r="CG47" s="602"/>
      <c r="CH47" s="602"/>
      <c r="CI47" s="602"/>
      <c r="CJ47" s="602"/>
      <c r="CK47" s="602"/>
      <c r="CL47" s="602"/>
      <c r="CM47" s="602"/>
      <c r="CN47" s="602"/>
      <c r="CO47" s="602"/>
      <c r="CP47" s="602"/>
      <c r="CQ47" s="603"/>
      <c r="CR47" s="604">
        <v>1367811</v>
      </c>
      <c r="CS47" s="605"/>
      <c r="CT47" s="605"/>
      <c r="CU47" s="605"/>
      <c r="CV47" s="605"/>
      <c r="CW47" s="605"/>
      <c r="CX47" s="605"/>
      <c r="CY47" s="606"/>
      <c r="CZ47" s="607">
        <v>0.8</v>
      </c>
      <c r="DA47" s="608"/>
      <c r="DB47" s="608"/>
      <c r="DC47" s="609"/>
      <c r="DD47" s="610">
        <v>64636</v>
      </c>
      <c r="DE47" s="605"/>
      <c r="DF47" s="605"/>
      <c r="DG47" s="605"/>
      <c r="DH47" s="605"/>
      <c r="DI47" s="605"/>
      <c r="DJ47" s="605"/>
      <c r="DK47" s="606"/>
      <c r="DL47" s="611"/>
      <c r="DM47" s="612"/>
      <c r="DN47" s="612"/>
      <c r="DO47" s="612"/>
      <c r="DP47" s="612"/>
      <c r="DQ47" s="612"/>
      <c r="DR47" s="612"/>
      <c r="DS47" s="612"/>
      <c r="DT47" s="612"/>
      <c r="DU47" s="612"/>
      <c r="DV47" s="613"/>
      <c r="DW47" s="614"/>
      <c r="DX47" s="615"/>
      <c r="DY47" s="615"/>
      <c r="DZ47" s="615"/>
      <c r="EA47" s="615"/>
      <c r="EB47" s="615"/>
      <c r="EC47" s="616"/>
    </row>
    <row r="48" spans="2:133" ht="10.8" x14ac:dyDescent="0.2">
      <c r="B48" s="45" t="s">
        <v>401</v>
      </c>
      <c r="CD48" s="393"/>
      <c r="CE48" s="395"/>
      <c r="CF48" s="601" t="s">
        <v>133</v>
      </c>
      <c r="CG48" s="602"/>
      <c r="CH48" s="602"/>
      <c r="CI48" s="602"/>
      <c r="CJ48" s="602"/>
      <c r="CK48" s="602"/>
      <c r="CL48" s="602"/>
      <c r="CM48" s="602"/>
      <c r="CN48" s="602"/>
      <c r="CO48" s="602"/>
      <c r="CP48" s="602"/>
      <c r="CQ48" s="603"/>
      <c r="CR48" s="604" t="s">
        <v>293</v>
      </c>
      <c r="CS48" s="486"/>
      <c r="CT48" s="486"/>
      <c r="CU48" s="486"/>
      <c r="CV48" s="486"/>
      <c r="CW48" s="486"/>
      <c r="CX48" s="486"/>
      <c r="CY48" s="617"/>
      <c r="CZ48" s="607" t="s">
        <v>293</v>
      </c>
      <c r="DA48" s="352"/>
      <c r="DB48" s="352"/>
      <c r="DC48" s="618"/>
      <c r="DD48" s="610" t="s">
        <v>293</v>
      </c>
      <c r="DE48" s="486"/>
      <c r="DF48" s="486"/>
      <c r="DG48" s="486"/>
      <c r="DH48" s="486"/>
      <c r="DI48" s="486"/>
      <c r="DJ48" s="486"/>
      <c r="DK48" s="617"/>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2">
      <c r="CD49" s="581" t="s">
        <v>39</v>
      </c>
      <c r="CE49" s="582"/>
      <c r="CF49" s="582"/>
      <c r="CG49" s="582"/>
      <c r="CH49" s="582"/>
      <c r="CI49" s="582"/>
      <c r="CJ49" s="582"/>
      <c r="CK49" s="582"/>
      <c r="CL49" s="582"/>
      <c r="CM49" s="582"/>
      <c r="CN49" s="582"/>
      <c r="CO49" s="582"/>
      <c r="CP49" s="582"/>
      <c r="CQ49" s="583"/>
      <c r="CR49" s="584">
        <v>163312091</v>
      </c>
      <c r="CS49" s="585"/>
      <c r="CT49" s="585"/>
      <c r="CU49" s="585"/>
      <c r="CV49" s="585"/>
      <c r="CW49" s="585"/>
      <c r="CX49" s="585"/>
      <c r="CY49" s="586"/>
      <c r="CZ49" s="587">
        <v>100</v>
      </c>
      <c r="DA49" s="588"/>
      <c r="DB49" s="588"/>
      <c r="DC49" s="589"/>
      <c r="DD49" s="590">
        <v>96154940</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8xou8lhJ4yEJoybeBaqwcEZzd7SP5yeD3/zfzO8HL9GDQ19UoumMwnfKNdyqKQNI0s5UeVATMClISzHEn/kVqg==" saltValue="sUnHsGzSeT//MG6LRSgZ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6"/>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6640625" style="50" customWidth="1"/>
    <col min="131" max="131" width="1.554687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3" t="s">
        <v>196</v>
      </c>
      <c r="DK2" s="1014"/>
      <c r="DL2" s="1014"/>
      <c r="DM2" s="1014"/>
      <c r="DN2" s="1014"/>
      <c r="DO2" s="1015"/>
      <c r="DP2" s="69"/>
      <c r="DQ2" s="1013" t="s">
        <v>233</v>
      </c>
      <c r="DR2" s="1014"/>
      <c r="DS2" s="1014"/>
      <c r="DT2" s="1014"/>
      <c r="DU2" s="1014"/>
      <c r="DV2" s="1014"/>
      <c r="DW2" s="1014"/>
      <c r="DX2" s="1014"/>
      <c r="DY2" s="1014"/>
      <c r="DZ2" s="1015"/>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04" t="s">
        <v>324</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3"/>
      <c r="BA4" s="63"/>
      <c r="BB4" s="63"/>
      <c r="BC4" s="63"/>
      <c r="BD4" s="63"/>
      <c r="BE4" s="81"/>
      <c r="BF4" s="81"/>
      <c r="BG4" s="81"/>
      <c r="BH4" s="81"/>
      <c r="BI4" s="81"/>
      <c r="BJ4" s="81"/>
      <c r="BK4" s="81"/>
      <c r="BL4" s="81"/>
      <c r="BM4" s="81"/>
      <c r="BN4" s="81"/>
      <c r="BO4" s="81"/>
      <c r="BP4" s="81"/>
      <c r="BQ4" s="63" t="s">
        <v>294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92" t="s">
        <v>45</v>
      </c>
      <c r="B5" s="693"/>
      <c r="C5" s="693"/>
      <c r="D5" s="693"/>
      <c r="E5" s="693"/>
      <c r="F5" s="693"/>
      <c r="G5" s="693"/>
      <c r="H5" s="693"/>
      <c r="I5" s="693"/>
      <c r="J5" s="693"/>
      <c r="K5" s="693"/>
      <c r="L5" s="693"/>
      <c r="M5" s="693"/>
      <c r="N5" s="693"/>
      <c r="O5" s="693"/>
      <c r="P5" s="694"/>
      <c r="Q5" s="684" t="s">
        <v>297</v>
      </c>
      <c r="R5" s="685"/>
      <c r="S5" s="685"/>
      <c r="T5" s="685"/>
      <c r="U5" s="686"/>
      <c r="V5" s="684" t="s">
        <v>195</v>
      </c>
      <c r="W5" s="685"/>
      <c r="X5" s="685"/>
      <c r="Y5" s="685"/>
      <c r="Z5" s="686"/>
      <c r="AA5" s="684" t="s">
        <v>511</v>
      </c>
      <c r="AB5" s="685"/>
      <c r="AC5" s="685"/>
      <c r="AD5" s="685"/>
      <c r="AE5" s="685"/>
      <c r="AF5" s="768" t="s">
        <v>291</v>
      </c>
      <c r="AG5" s="685"/>
      <c r="AH5" s="685"/>
      <c r="AI5" s="685"/>
      <c r="AJ5" s="690"/>
      <c r="AK5" s="685" t="s">
        <v>42</v>
      </c>
      <c r="AL5" s="685"/>
      <c r="AM5" s="685"/>
      <c r="AN5" s="685"/>
      <c r="AO5" s="686"/>
      <c r="AP5" s="684" t="s">
        <v>50</v>
      </c>
      <c r="AQ5" s="685"/>
      <c r="AR5" s="685"/>
      <c r="AS5" s="685"/>
      <c r="AT5" s="686"/>
      <c r="AU5" s="684" t="s">
        <v>512</v>
      </c>
      <c r="AV5" s="685"/>
      <c r="AW5" s="685"/>
      <c r="AX5" s="685"/>
      <c r="AY5" s="690"/>
      <c r="AZ5" s="72"/>
      <c r="BA5" s="72"/>
      <c r="BB5" s="72"/>
      <c r="BC5" s="72"/>
      <c r="BD5" s="72"/>
      <c r="BE5" s="84"/>
      <c r="BF5" s="84"/>
      <c r="BG5" s="84"/>
      <c r="BH5" s="84"/>
      <c r="BI5" s="84"/>
      <c r="BJ5" s="84"/>
      <c r="BK5" s="84"/>
      <c r="BL5" s="84"/>
      <c r="BM5" s="84"/>
      <c r="BN5" s="84"/>
      <c r="BO5" s="84"/>
      <c r="BP5" s="84"/>
      <c r="BQ5" s="692" t="s">
        <v>433</v>
      </c>
      <c r="BR5" s="693"/>
      <c r="BS5" s="693"/>
      <c r="BT5" s="693"/>
      <c r="BU5" s="693"/>
      <c r="BV5" s="693"/>
      <c r="BW5" s="693"/>
      <c r="BX5" s="693"/>
      <c r="BY5" s="693"/>
      <c r="BZ5" s="693"/>
      <c r="CA5" s="693"/>
      <c r="CB5" s="693"/>
      <c r="CC5" s="693"/>
      <c r="CD5" s="693"/>
      <c r="CE5" s="693"/>
      <c r="CF5" s="693"/>
      <c r="CG5" s="694"/>
      <c r="CH5" s="684" t="s">
        <v>270</v>
      </c>
      <c r="CI5" s="685"/>
      <c r="CJ5" s="685"/>
      <c r="CK5" s="685"/>
      <c r="CL5" s="686"/>
      <c r="CM5" s="684" t="s">
        <v>448</v>
      </c>
      <c r="CN5" s="685"/>
      <c r="CO5" s="685"/>
      <c r="CP5" s="685"/>
      <c r="CQ5" s="686"/>
      <c r="CR5" s="684" t="s">
        <v>75</v>
      </c>
      <c r="CS5" s="685"/>
      <c r="CT5" s="685"/>
      <c r="CU5" s="685"/>
      <c r="CV5" s="686"/>
      <c r="CW5" s="684" t="s">
        <v>17</v>
      </c>
      <c r="CX5" s="685"/>
      <c r="CY5" s="685"/>
      <c r="CZ5" s="685"/>
      <c r="DA5" s="686"/>
      <c r="DB5" s="684" t="s">
        <v>337</v>
      </c>
      <c r="DC5" s="685"/>
      <c r="DD5" s="685"/>
      <c r="DE5" s="685"/>
      <c r="DF5" s="686"/>
      <c r="DG5" s="1025" t="s">
        <v>6</v>
      </c>
      <c r="DH5" s="1026"/>
      <c r="DI5" s="1026"/>
      <c r="DJ5" s="1026"/>
      <c r="DK5" s="1027"/>
      <c r="DL5" s="1025" t="s">
        <v>513</v>
      </c>
      <c r="DM5" s="1026"/>
      <c r="DN5" s="1026"/>
      <c r="DO5" s="1026"/>
      <c r="DP5" s="1027"/>
      <c r="DQ5" s="684" t="s">
        <v>515</v>
      </c>
      <c r="DR5" s="685"/>
      <c r="DS5" s="685"/>
      <c r="DT5" s="685"/>
      <c r="DU5" s="686"/>
      <c r="DV5" s="684" t="s">
        <v>512</v>
      </c>
      <c r="DW5" s="685"/>
      <c r="DX5" s="685"/>
      <c r="DY5" s="685"/>
      <c r="DZ5" s="690"/>
      <c r="EA5" s="81"/>
    </row>
    <row r="6" spans="1:131" s="53" customFormat="1" ht="26.25" customHeight="1" x14ac:dyDescent="0.2">
      <c r="A6" s="695"/>
      <c r="B6" s="696"/>
      <c r="C6" s="696"/>
      <c r="D6" s="696"/>
      <c r="E6" s="696"/>
      <c r="F6" s="696"/>
      <c r="G6" s="696"/>
      <c r="H6" s="696"/>
      <c r="I6" s="696"/>
      <c r="J6" s="696"/>
      <c r="K6" s="696"/>
      <c r="L6" s="696"/>
      <c r="M6" s="696"/>
      <c r="N6" s="696"/>
      <c r="O6" s="696"/>
      <c r="P6" s="697"/>
      <c r="Q6" s="687"/>
      <c r="R6" s="688"/>
      <c r="S6" s="688"/>
      <c r="T6" s="688"/>
      <c r="U6" s="689"/>
      <c r="V6" s="687"/>
      <c r="W6" s="688"/>
      <c r="X6" s="688"/>
      <c r="Y6" s="688"/>
      <c r="Z6" s="689"/>
      <c r="AA6" s="687"/>
      <c r="AB6" s="688"/>
      <c r="AC6" s="688"/>
      <c r="AD6" s="688"/>
      <c r="AE6" s="688"/>
      <c r="AF6" s="769"/>
      <c r="AG6" s="688"/>
      <c r="AH6" s="688"/>
      <c r="AI6" s="688"/>
      <c r="AJ6" s="691"/>
      <c r="AK6" s="688"/>
      <c r="AL6" s="688"/>
      <c r="AM6" s="688"/>
      <c r="AN6" s="688"/>
      <c r="AO6" s="689"/>
      <c r="AP6" s="687"/>
      <c r="AQ6" s="688"/>
      <c r="AR6" s="688"/>
      <c r="AS6" s="688"/>
      <c r="AT6" s="689"/>
      <c r="AU6" s="687"/>
      <c r="AV6" s="688"/>
      <c r="AW6" s="688"/>
      <c r="AX6" s="688"/>
      <c r="AY6" s="691"/>
      <c r="AZ6" s="63"/>
      <c r="BA6" s="63"/>
      <c r="BB6" s="63"/>
      <c r="BC6" s="63"/>
      <c r="BD6" s="63"/>
      <c r="BE6" s="81"/>
      <c r="BF6" s="81"/>
      <c r="BG6" s="81"/>
      <c r="BH6" s="81"/>
      <c r="BI6" s="81"/>
      <c r="BJ6" s="81"/>
      <c r="BK6" s="81"/>
      <c r="BL6" s="81"/>
      <c r="BM6" s="81"/>
      <c r="BN6" s="81"/>
      <c r="BO6" s="81"/>
      <c r="BP6" s="81"/>
      <c r="BQ6" s="695"/>
      <c r="BR6" s="696"/>
      <c r="BS6" s="696"/>
      <c r="BT6" s="696"/>
      <c r="BU6" s="696"/>
      <c r="BV6" s="696"/>
      <c r="BW6" s="696"/>
      <c r="BX6" s="696"/>
      <c r="BY6" s="696"/>
      <c r="BZ6" s="696"/>
      <c r="CA6" s="696"/>
      <c r="CB6" s="696"/>
      <c r="CC6" s="696"/>
      <c r="CD6" s="696"/>
      <c r="CE6" s="696"/>
      <c r="CF6" s="696"/>
      <c r="CG6" s="697"/>
      <c r="CH6" s="687"/>
      <c r="CI6" s="688"/>
      <c r="CJ6" s="688"/>
      <c r="CK6" s="688"/>
      <c r="CL6" s="689"/>
      <c r="CM6" s="687"/>
      <c r="CN6" s="688"/>
      <c r="CO6" s="688"/>
      <c r="CP6" s="688"/>
      <c r="CQ6" s="689"/>
      <c r="CR6" s="687"/>
      <c r="CS6" s="688"/>
      <c r="CT6" s="688"/>
      <c r="CU6" s="688"/>
      <c r="CV6" s="689"/>
      <c r="CW6" s="687"/>
      <c r="CX6" s="688"/>
      <c r="CY6" s="688"/>
      <c r="CZ6" s="688"/>
      <c r="DA6" s="689"/>
      <c r="DB6" s="687"/>
      <c r="DC6" s="688"/>
      <c r="DD6" s="688"/>
      <c r="DE6" s="688"/>
      <c r="DF6" s="689"/>
      <c r="DG6" s="1028"/>
      <c r="DH6" s="1029"/>
      <c r="DI6" s="1029"/>
      <c r="DJ6" s="1029"/>
      <c r="DK6" s="1030"/>
      <c r="DL6" s="1028"/>
      <c r="DM6" s="1029"/>
      <c r="DN6" s="1029"/>
      <c r="DO6" s="1029"/>
      <c r="DP6" s="1030"/>
      <c r="DQ6" s="687"/>
      <c r="DR6" s="688"/>
      <c r="DS6" s="688"/>
      <c r="DT6" s="688"/>
      <c r="DU6" s="689"/>
      <c r="DV6" s="687"/>
      <c r="DW6" s="688"/>
      <c r="DX6" s="688"/>
      <c r="DY6" s="688"/>
      <c r="DZ6" s="691"/>
      <c r="EA6" s="81"/>
    </row>
    <row r="7" spans="1:131" s="53" customFormat="1" ht="26.25" customHeight="1" x14ac:dyDescent="0.2">
      <c r="A7" s="58">
        <v>1</v>
      </c>
      <c r="B7" s="967" t="s">
        <v>19</v>
      </c>
      <c r="C7" s="968"/>
      <c r="D7" s="968"/>
      <c r="E7" s="968"/>
      <c r="F7" s="968"/>
      <c r="G7" s="968"/>
      <c r="H7" s="968"/>
      <c r="I7" s="968"/>
      <c r="J7" s="968"/>
      <c r="K7" s="968"/>
      <c r="L7" s="968"/>
      <c r="M7" s="968"/>
      <c r="N7" s="968"/>
      <c r="O7" s="968"/>
      <c r="P7" s="969"/>
      <c r="Q7" s="970">
        <v>165831</v>
      </c>
      <c r="R7" s="971"/>
      <c r="S7" s="971"/>
      <c r="T7" s="971"/>
      <c r="U7" s="971"/>
      <c r="V7" s="971">
        <v>162456</v>
      </c>
      <c r="W7" s="971"/>
      <c r="X7" s="971"/>
      <c r="Y7" s="971"/>
      <c r="Z7" s="971"/>
      <c r="AA7" s="971">
        <v>3375</v>
      </c>
      <c r="AB7" s="971"/>
      <c r="AC7" s="971"/>
      <c r="AD7" s="971"/>
      <c r="AE7" s="1016"/>
      <c r="AF7" s="1017">
        <v>2682</v>
      </c>
      <c r="AG7" s="1018"/>
      <c r="AH7" s="1018"/>
      <c r="AI7" s="1018"/>
      <c r="AJ7" s="1019"/>
      <c r="AK7" s="1020">
        <v>5952</v>
      </c>
      <c r="AL7" s="971"/>
      <c r="AM7" s="971"/>
      <c r="AN7" s="971"/>
      <c r="AO7" s="971"/>
      <c r="AP7" s="971">
        <v>172075</v>
      </c>
      <c r="AQ7" s="971"/>
      <c r="AR7" s="971"/>
      <c r="AS7" s="971"/>
      <c r="AT7" s="971"/>
      <c r="AU7" s="972"/>
      <c r="AV7" s="972"/>
      <c r="AW7" s="972"/>
      <c r="AX7" s="972"/>
      <c r="AY7" s="973"/>
      <c r="AZ7" s="63"/>
      <c r="BA7" s="63"/>
      <c r="BB7" s="63"/>
      <c r="BC7" s="63"/>
      <c r="BD7" s="63"/>
      <c r="BE7" s="81"/>
      <c r="BF7" s="81"/>
      <c r="BG7" s="81"/>
      <c r="BH7" s="81"/>
      <c r="BI7" s="81"/>
      <c r="BJ7" s="81"/>
      <c r="BK7" s="81"/>
      <c r="BL7" s="81"/>
      <c r="BM7" s="81"/>
      <c r="BN7" s="81"/>
      <c r="BO7" s="81"/>
      <c r="BP7" s="81"/>
      <c r="BQ7" s="58">
        <v>1</v>
      </c>
      <c r="BR7" s="86"/>
      <c r="BS7" s="967" t="s">
        <v>136</v>
      </c>
      <c r="BT7" s="968"/>
      <c r="BU7" s="968"/>
      <c r="BV7" s="968"/>
      <c r="BW7" s="968"/>
      <c r="BX7" s="968"/>
      <c r="BY7" s="968"/>
      <c r="BZ7" s="968"/>
      <c r="CA7" s="968"/>
      <c r="CB7" s="968"/>
      <c r="CC7" s="968"/>
      <c r="CD7" s="968"/>
      <c r="CE7" s="968"/>
      <c r="CF7" s="968"/>
      <c r="CG7" s="969"/>
      <c r="CH7" s="1021">
        <v>2</v>
      </c>
      <c r="CI7" s="1022"/>
      <c r="CJ7" s="1022"/>
      <c r="CK7" s="1022"/>
      <c r="CL7" s="1023"/>
      <c r="CM7" s="1021">
        <v>98</v>
      </c>
      <c r="CN7" s="1022"/>
      <c r="CO7" s="1022"/>
      <c r="CP7" s="1022"/>
      <c r="CQ7" s="1023"/>
      <c r="CR7" s="1021">
        <v>10</v>
      </c>
      <c r="CS7" s="1022"/>
      <c r="CT7" s="1022"/>
      <c r="CU7" s="1022"/>
      <c r="CV7" s="1023"/>
      <c r="CW7" s="1021">
        <v>74</v>
      </c>
      <c r="CX7" s="1022"/>
      <c r="CY7" s="1022"/>
      <c r="CZ7" s="1022"/>
      <c r="DA7" s="1023"/>
      <c r="DB7" s="1021" t="s">
        <v>293</v>
      </c>
      <c r="DC7" s="1022"/>
      <c r="DD7" s="1022"/>
      <c r="DE7" s="1022"/>
      <c r="DF7" s="1023"/>
      <c r="DG7" s="1021" t="s">
        <v>293</v>
      </c>
      <c r="DH7" s="1022"/>
      <c r="DI7" s="1022"/>
      <c r="DJ7" s="1022"/>
      <c r="DK7" s="1023"/>
      <c r="DL7" s="1021" t="s">
        <v>293</v>
      </c>
      <c r="DM7" s="1022"/>
      <c r="DN7" s="1022"/>
      <c r="DO7" s="1022"/>
      <c r="DP7" s="1023"/>
      <c r="DQ7" s="1021" t="s">
        <v>293</v>
      </c>
      <c r="DR7" s="1022"/>
      <c r="DS7" s="1022"/>
      <c r="DT7" s="1022"/>
      <c r="DU7" s="1023"/>
      <c r="DV7" s="967"/>
      <c r="DW7" s="968"/>
      <c r="DX7" s="968"/>
      <c r="DY7" s="968"/>
      <c r="DZ7" s="1024"/>
      <c r="EA7" s="81"/>
    </row>
    <row r="8" spans="1:131" s="53" customFormat="1" ht="26.25" customHeight="1" x14ac:dyDescent="0.2">
      <c r="A8" s="59">
        <v>2</v>
      </c>
      <c r="B8" s="956" t="s">
        <v>245</v>
      </c>
      <c r="C8" s="957"/>
      <c r="D8" s="957"/>
      <c r="E8" s="957"/>
      <c r="F8" s="957"/>
      <c r="G8" s="957"/>
      <c r="H8" s="957"/>
      <c r="I8" s="957"/>
      <c r="J8" s="957"/>
      <c r="K8" s="957"/>
      <c r="L8" s="957"/>
      <c r="M8" s="957"/>
      <c r="N8" s="957"/>
      <c r="O8" s="957"/>
      <c r="P8" s="958"/>
      <c r="Q8" s="959">
        <v>1462</v>
      </c>
      <c r="R8" s="960"/>
      <c r="S8" s="960"/>
      <c r="T8" s="960"/>
      <c r="U8" s="960"/>
      <c r="V8" s="960">
        <v>1452</v>
      </c>
      <c r="W8" s="960"/>
      <c r="X8" s="960"/>
      <c r="Y8" s="960"/>
      <c r="Z8" s="960"/>
      <c r="AA8" s="960">
        <v>10</v>
      </c>
      <c r="AB8" s="960"/>
      <c r="AC8" s="960"/>
      <c r="AD8" s="960"/>
      <c r="AE8" s="966"/>
      <c r="AF8" s="986">
        <v>10</v>
      </c>
      <c r="AG8" s="964"/>
      <c r="AH8" s="964"/>
      <c r="AI8" s="964"/>
      <c r="AJ8" s="987"/>
      <c r="AK8" s="965">
        <v>73</v>
      </c>
      <c r="AL8" s="960"/>
      <c r="AM8" s="960"/>
      <c r="AN8" s="960"/>
      <c r="AO8" s="960"/>
      <c r="AP8" s="960">
        <v>4567</v>
      </c>
      <c r="AQ8" s="960"/>
      <c r="AR8" s="960"/>
      <c r="AS8" s="960"/>
      <c r="AT8" s="960"/>
      <c r="AU8" s="961"/>
      <c r="AV8" s="961"/>
      <c r="AW8" s="961"/>
      <c r="AX8" s="961"/>
      <c r="AY8" s="962"/>
      <c r="AZ8" s="63"/>
      <c r="BA8" s="63"/>
      <c r="BB8" s="63"/>
      <c r="BC8" s="63"/>
      <c r="BD8" s="63"/>
      <c r="BE8" s="81"/>
      <c r="BF8" s="81"/>
      <c r="BG8" s="81"/>
      <c r="BH8" s="81"/>
      <c r="BI8" s="81"/>
      <c r="BJ8" s="81"/>
      <c r="BK8" s="81"/>
      <c r="BL8" s="81"/>
      <c r="BM8" s="81"/>
      <c r="BN8" s="81"/>
      <c r="BO8" s="81"/>
      <c r="BP8" s="81"/>
      <c r="BQ8" s="59">
        <v>2</v>
      </c>
      <c r="BR8" s="87"/>
      <c r="BS8" s="956" t="s">
        <v>523</v>
      </c>
      <c r="BT8" s="957"/>
      <c r="BU8" s="957"/>
      <c r="BV8" s="957"/>
      <c r="BW8" s="957"/>
      <c r="BX8" s="957"/>
      <c r="BY8" s="957"/>
      <c r="BZ8" s="957"/>
      <c r="CA8" s="957"/>
      <c r="CB8" s="957"/>
      <c r="CC8" s="957"/>
      <c r="CD8" s="957"/>
      <c r="CE8" s="957"/>
      <c r="CF8" s="957"/>
      <c r="CG8" s="958"/>
      <c r="CH8" s="963">
        <v>8</v>
      </c>
      <c r="CI8" s="964"/>
      <c r="CJ8" s="964"/>
      <c r="CK8" s="964"/>
      <c r="CL8" s="974"/>
      <c r="CM8" s="963">
        <v>123</v>
      </c>
      <c r="CN8" s="964"/>
      <c r="CO8" s="964"/>
      <c r="CP8" s="964"/>
      <c r="CQ8" s="974"/>
      <c r="CR8" s="963">
        <v>29</v>
      </c>
      <c r="CS8" s="964"/>
      <c r="CT8" s="964"/>
      <c r="CU8" s="964"/>
      <c r="CV8" s="974"/>
      <c r="CW8" s="963">
        <v>22</v>
      </c>
      <c r="CX8" s="964"/>
      <c r="CY8" s="964"/>
      <c r="CZ8" s="964"/>
      <c r="DA8" s="974"/>
      <c r="DB8" s="963" t="s">
        <v>293</v>
      </c>
      <c r="DC8" s="964"/>
      <c r="DD8" s="964"/>
      <c r="DE8" s="964"/>
      <c r="DF8" s="974"/>
      <c r="DG8" s="963" t="s">
        <v>293</v>
      </c>
      <c r="DH8" s="964"/>
      <c r="DI8" s="964"/>
      <c r="DJ8" s="964"/>
      <c r="DK8" s="974"/>
      <c r="DL8" s="963" t="s">
        <v>293</v>
      </c>
      <c r="DM8" s="964"/>
      <c r="DN8" s="964"/>
      <c r="DO8" s="964"/>
      <c r="DP8" s="974"/>
      <c r="DQ8" s="963" t="s">
        <v>293</v>
      </c>
      <c r="DR8" s="964"/>
      <c r="DS8" s="964"/>
      <c r="DT8" s="964"/>
      <c r="DU8" s="974"/>
      <c r="DV8" s="956"/>
      <c r="DW8" s="957"/>
      <c r="DX8" s="957"/>
      <c r="DY8" s="957"/>
      <c r="DZ8" s="975"/>
      <c r="EA8" s="81"/>
    </row>
    <row r="9" spans="1:131" s="53" customFormat="1" ht="26.25" customHeight="1" x14ac:dyDescent="0.2">
      <c r="A9" s="59">
        <v>3</v>
      </c>
      <c r="B9" s="956" t="s">
        <v>76</v>
      </c>
      <c r="C9" s="957"/>
      <c r="D9" s="957"/>
      <c r="E9" s="957"/>
      <c r="F9" s="957"/>
      <c r="G9" s="957"/>
      <c r="H9" s="957"/>
      <c r="I9" s="957"/>
      <c r="J9" s="957"/>
      <c r="K9" s="957"/>
      <c r="L9" s="957"/>
      <c r="M9" s="957"/>
      <c r="N9" s="957"/>
      <c r="O9" s="957"/>
      <c r="P9" s="958"/>
      <c r="Q9" s="959">
        <v>295</v>
      </c>
      <c r="R9" s="960"/>
      <c r="S9" s="960"/>
      <c r="T9" s="960"/>
      <c r="U9" s="960"/>
      <c r="V9" s="960">
        <v>295</v>
      </c>
      <c r="W9" s="960"/>
      <c r="X9" s="960"/>
      <c r="Y9" s="960"/>
      <c r="Z9" s="960"/>
      <c r="AA9" s="960">
        <v>0</v>
      </c>
      <c r="AB9" s="960"/>
      <c r="AC9" s="960"/>
      <c r="AD9" s="960"/>
      <c r="AE9" s="966"/>
      <c r="AF9" s="986">
        <v>0</v>
      </c>
      <c r="AG9" s="964"/>
      <c r="AH9" s="964"/>
      <c r="AI9" s="964"/>
      <c r="AJ9" s="987"/>
      <c r="AK9" s="965">
        <v>153</v>
      </c>
      <c r="AL9" s="960"/>
      <c r="AM9" s="960"/>
      <c r="AN9" s="960"/>
      <c r="AO9" s="960"/>
      <c r="AP9" s="960">
        <v>1573</v>
      </c>
      <c r="AQ9" s="960"/>
      <c r="AR9" s="960"/>
      <c r="AS9" s="960"/>
      <c r="AT9" s="960"/>
      <c r="AU9" s="961"/>
      <c r="AV9" s="961"/>
      <c r="AW9" s="961"/>
      <c r="AX9" s="961"/>
      <c r="AY9" s="962"/>
      <c r="AZ9" s="63"/>
      <c r="BA9" s="63"/>
      <c r="BB9" s="63"/>
      <c r="BC9" s="63"/>
      <c r="BD9" s="63"/>
      <c r="BE9" s="81"/>
      <c r="BF9" s="81"/>
      <c r="BG9" s="81"/>
      <c r="BH9" s="81"/>
      <c r="BI9" s="81"/>
      <c r="BJ9" s="81"/>
      <c r="BK9" s="81"/>
      <c r="BL9" s="81"/>
      <c r="BM9" s="81"/>
      <c r="BN9" s="81"/>
      <c r="BO9" s="81"/>
      <c r="BP9" s="81"/>
      <c r="BQ9" s="59">
        <v>3</v>
      </c>
      <c r="BR9" s="87"/>
      <c r="BS9" s="956" t="s">
        <v>198</v>
      </c>
      <c r="BT9" s="957"/>
      <c r="BU9" s="957"/>
      <c r="BV9" s="957"/>
      <c r="BW9" s="957"/>
      <c r="BX9" s="957"/>
      <c r="BY9" s="957"/>
      <c r="BZ9" s="957"/>
      <c r="CA9" s="957"/>
      <c r="CB9" s="957"/>
      <c r="CC9" s="957"/>
      <c r="CD9" s="957"/>
      <c r="CE9" s="957"/>
      <c r="CF9" s="957"/>
      <c r="CG9" s="958"/>
      <c r="CH9" s="963">
        <v>4</v>
      </c>
      <c r="CI9" s="964"/>
      <c r="CJ9" s="964"/>
      <c r="CK9" s="964"/>
      <c r="CL9" s="974"/>
      <c r="CM9" s="963">
        <v>90</v>
      </c>
      <c r="CN9" s="964"/>
      <c r="CO9" s="964"/>
      <c r="CP9" s="964"/>
      <c r="CQ9" s="974"/>
      <c r="CR9" s="963">
        <v>6</v>
      </c>
      <c r="CS9" s="964"/>
      <c r="CT9" s="964"/>
      <c r="CU9" s="964"/>
      <c r="CV9" s="974"/>
      <c r="CW9" s="963" t="s">
        <v>293</v>
      </c>
      <c r="CX9" s="964"/>
      <c r="CY9" s="964"/>
      <c r="CZ9" s="964"/>
      <c r="DA9" s="974"/>
      <c r="DB9" s="963" t="s">
        <v>293</v>
      </c>
      <c r="DC9" s="964"/>
      <c r="DD9" s="964"/>
      <c r="DE9" s="964"/>
      <c r="DF9" s="974"/>
      <c r="DG9" s="963" t="s">
        <v>293</v>
      </c>
      <c r="DH9" s="964"/>
      <c r="DI9" s="964"/>
      <c r="DJ9" s="964"/>
      <c r="DK9" s="974"/>
      <c r="DL9" s="963" t="s">
        <v>293</v>
      </c>
      <c r="DM9" s="964"/>
      <c r="DN9" s="964"/>
      <c r="DO9" s="964"/>
      <c r="DP9" s="974"/>
      <c r="DQ9" s="963" t="s">
        <v>293</v>
      </c>
      <c r="DR9" s="964"/>
      <c r="DS9" s="964"/>
      <c r="DT9" s="964"/>
      <c r="DU9" s="974"/>
      <c r="DV9" s="956"/>
      <c r="DW9" s="957"/>
      <c r="DX9" s="957"/>
      <c r="DY9" s="957"/>
      <c r="DZ9" s="975"/>
      <c r="EA9" s="81"/>
    </row>
    <row r="10" spans="1:131" s="53" customFormat="1" ht="26.25" customHeight="1" x14ac:dyDescent="0.2">
      <c r="A10" s="59">
        <v>4</v>
      </c>
      <c r="B10" s="956" t="s">
        <v>170</v>
      </c>
      <c r="C10" s="957"/>
      <c r="D10" s="957"/>
      <c r="E10" s="957"/>
      <c r="F10" s="957"/>
      <c r="G10" s="957"/>
      <c r="H10" s="957"/>
      <c r="I10" s="957"/>
      <c r="J10" s="957"/>
      <c r="K10" s="957"/>
      <c r="L10" s="957"/>
      <c r="M10" s="957"/>
      <c r="N10" s="957"/>
      <c r="O10" s="957"/>
      <c r="P10" s="958"/>
      <c r="Q10" s="959">
        <v>270</v>
      </c>
      <c r="R10" s="960"/>
      <c r="S10" s="960"/>
      <c r="T10" s="960"/>
      <c r="U10" s="960"/>
      <c r="V10" s="960">
        <v>270</v>
      </c>
      <c r="W10" s="960"/>
      <c r="X10" s="960"/>
      <c r="Y10" s="960"/>
      <c r="Z10" s="960"/>
      <c r="AA10" s="960" t="s">
        <v>293</v>
      </c>
      <c r="AB10" s="960"/>
      <c r="AC10" s="960"/>
      <c r="AD10" s="960"/>
      <c r="AE10" s="966"/>
      <c r="AF10" s="986" t="s">
        <v>293</v>
      </c>
      <c r="AG10" s="964"/>
      <c r="AH10" s="964"/>
      <c r="AI10" s="964"/>
      <c r="AJ10" s="987"/>
      <c r="AK10" s="965">
        <v>11</v>
      </c>
      <c r="AL10" s="960"/>
      <c r="AM10" s="960"/>
      <c r="AN10" s="960"/>
      <c r="AO10" s="960"/>
      <c r="AP10" s="960" t="s">
        <v>293</v>
      </c>
      <c r="AQ10" s="960"/>
      <c r="AR10" s="960"/>
      <c r="AS10" s="960"/>
      <c r="AT10" s="960"/>
      <c r="AU10" s="961"/>
      <c r="AV10" s="961"/>
      <c r="AW10" s="961"/>
      <c r="AX10" s="961"/>
      <c r="AY10" s="962"/>
      <c r="AZ10" s="63"/>
      <c r="BA10" s="63"/>
      <c r="BB10" s="63"/>
      <c r="BC10" s="63"/>
      <c r="BD10" s="63"/>
      <c r="BE10" s="81"/>
      <c r="BF10" s="81"/>
      <c r="BG10" s="81"/>
      <c r="BH10" s="81"/>
      <c r="BI10" s="81"/>
      <c r="BJ10" s="81"/>
      <c r="BK10" s="81"/>
      <c r="BL10" s="81"/>
      <c r="BM10" s="81"/>
      <c r="BN10" s="81"/>
      <c r="BO10" s="81"/>
      <c r="BP10" s="81"/>
      <c r="BQ10" s="59">
        <v>4</v>
      </c>
      <c r="BR10" s="87"/>
      <c r="BS10" s="956" t="s">
        <v>516</v>
      </c>
      <c r="BT10" s="957"/>
      <c r="BU10" s="957"/>
      <c r="BV10" s="957"/>
      <c r="BW10" s="957"/>
      <c r="BX10" s="957"/>
      <c r="BY10" s="957"/>
      <c r="BZ10" s="957"/>
      <c r="CA10" s="957"/>
      <c r="CB10" s="957"/>
      <c r="CC10" s="957"/>
      <c r="CD10" s="957"/>
      <c r="CE10" s="957"/>
      <c r="CF10" s="957"/>
      <c r="CG10" s="958"/>
      <c r="CH10" s="963">
        <v>2</v>
      </c>
      <c r="CI10" s="964"/>
      <c r="CJ10" s="964"/>
      <c r="CK10" s="964"/>
      <c r="CL10" s="974"/>
      <c r="CM10" s="963">
        <v>139</v>
      </c>
      <c r="CN10" s="964"/>
      <c r="CO10" s="964"/>
      <c r="CP10" s="964"/>
      <c r="CQ10" s="974"/>
      <c r="CR10" s="963">
        <v>9</v>
      </c>
      <c r="CS10" s="964"/>
      <c r="CT10" s="964"/>
      <c r="CU10" s="964"/>
      <c r="CV10" s="974"/>
      <c r="CW10" s="963" t="s">
        <v>293</v>
      </c>
      <c r="CX10" s="964"/>
      <c r="CY10" s="964"/>
      <c r="CZ10" s="964"/>
      <c r="DA10" s="974"/>
      <c r="DB10" s="963" t="s">
        <v>293</v>
      </c>
      <c r="DC10" s="964"/>
      <c r="DD10" s="964"/>
      <c r="DE10" s="964"/>
      <c r="DF10" s="974"/>
      <c r="DG10" s="963" t="s">
        <v>293</v>
      </c>
      <c r="DH10" s="964"/>
      <c r="DI10" s="964"/>
      <c r="DJ10" s="964"/>
      <c r="DK10" s="974"/>
      <c r="DL10" s="963" t="s">
        <v>293</v>
      </c>
      <c r="DM10" s="964"/>
      <c r="DN10" s="964"/>
      <c r="DO10" s="964"/>
      <c r="DP10" s="974"/>
      <c r="DQ10" s="963" t="s">
        <v>293</v>
      </c>
      <c r="DR10" s="964"/>
      <c r="DS10" s="964"/>
      <c r="DT10" s="964"/>
      <c r="DU10" s="974"/>
      <c r="DV10" s="956"/>
      <c r="DW10" s="957"/>
      <c r="DX10" s="957"/>
      <c r="DY10" s="957"/>
      <c r="DZ10" s="975"/>
      <c r="EA10" s="81"/>
    </row>
    <row r="11" spans="1:131" s="53" customFormat="1" ht="26.25" customHeight="1" x14ac:dyDescent="0.2">
      <c r="A11" s="59">
        <v>5</v>
      </c>
      <c r="B11" s="956" t="s">
        <v>242</v>
      </c>
      <c r="C11" s="957"/>
      <c r="D11" s="957"/>
      <c r="E11" s="957"/>
      <c r="F11" s="957"/>
      <c r="G11" s="957"/>
      <c r="H11" s="957"/>
      <c r="I11" s="957"/>
      <c r="J11" s="957"/>
      <c r="K11" s="957"/>
      <c r="L11" s="957"/>
      <c r="M11" s="957"/>
      <c r="N11" s="957"/>
      <c r="O11" s="957"/>
      <c r="P11" s="958"/>
      <c r="Q11" s="959">
        <v>50</v>
      </c>
      <c r="R11" s="960"/>
      <c r="S11" s="960"/>
      <c r="T11" s="960"/>
      <c r="U11" s="960"/>
      <c r="V11" s="960">
        <v>16</v>
      </c>
      <c r="W11" s="960"/>
      <c r="X11" s="960"/>
      <c r="Y11" s="960"/>
      <c r="Z11" s="960"/>
      <c r="AA11" s="960">
        <v>34</v>
      </c>
      <c r="AB11" s="960"/>
      <c r="AC11" s="960"/>
      <c r="AD11" s="960"/>
      <c r="AE11" s="966"/>
      <c r="AF11" s="986" t="s">
        <v>293</v>
      </c>
      <c r="AG11" s="964"/>
      <c r="AH11" s="964"/>
      <c r="AI11" s="964"/>
      <c r="AJ11" s="987"/>
      <c r="AK11" s="965" t="s">
        <v>293</v>
      </c>
      <c r="AL11" s="960"/>
      <c r="AM11" s="960"/>
      <c r="AN11" s="960"/>
      <c r="AO11" s="960"/>
      <c r="AP11" s="960">
        <v>99</v>
      </c>
      <c r="AQ11" s="960"/>
      <c r="AR11" s="960"/>
      <c r="AS11" s="960"/>
      <c r="AT11" s="960"/>
      <c r="AU11" s="961"/>
      <c r="AV11" s="961"/>
      <c r="AW11" s="961"/>
      <c r="AX11" s="961"/>
      <c r="AY11" s="962"/>
      <c r="AZ11" s="63"/>
      <c r="BA11" s="63"/>
      <c r="BB11" s="63"/>
      <c r="BC11" s="63"/>
      <c r="BD11" s="63"/>
      <c r="BE11" s="81"/>
      <c r="BF11" s="81"/>
      <c r="BG11" s="81"/>
      <c r="BH11" s="81"/>
      <c r="BI11" s="81"/>
      <c r="BJ11" s="81"/>
      <c r="BK11" s="81"/>
      <c r="BL11" s="81"/>
      <c r="BM11" s="81"/>
      <c r="BN11" s="81"/>
      <c r="BO11" s="81"/>
      <c r="BP11" s="81"/>
      <c r="BQ11" s="59">
        <v>5</v>
      </c>
      <c r="BR11" s="87"/>
      <c r="BS11" s="956" t="s">
        <v>386</v>
      </c>
      <c r="BT11" s="957"/>
      <c r="BU11" s="957"/>
      <c r="BV11" s="957"/>
      <c r="BW11" s="957"/>
      <c r="BX11" s="957"/>
      <c r="BY11" s="957"/>
      <c r="BZ11" s="957"/>
      <c r="CA11" s="957"/>
      <c r="CB11" s="957"/>
      <c r="CC11" s="957"/>
      <c r="CD11" s="957"/>
      <c r="CE11" s="957"/>
      <c r="CF11" s="957"/>
      <c r="CG11" s="958"/>
      <c r="CH11" s="963">
        <v>-22</v>
      </c>
      <c r="CI11" s="964"/>
      <c r="CJ11" s="964"/>
      <c r="CK11" s="964"/>
      <c r="CL11" s="974"/>
      <c r="CM11" s="963">
        <v>95</v>
      </c>
      <c r="CN11" s="964"/>
      <c r="CO11" s="964"/>
      <c r="CP11" s="964"/>
      <c r="CQ11" s="974"/>
      <c r="CR11" s="963">
        <v>48</v>
      </c>
      <c r="CS11" s="964"/>
      <c r="CT11" s="964"/>
      <c r="CU11" s="964"/>
      <c r="CV11" s="974"/>
      <c r="CW11" s="963" t="s">
        <v>293</v>
      </c>
      <c r="CX11" s="964"/>
      <c r="CY11" s="964"/>
      <c r="CZ11" s="964"/>
      <c r="DA11" s="974"/>
      <c r="DB11" s="963" t="s">
        <v>293</v>
      </c>
      <c r="DC11" s="964"/>
      <c r="DD11" s="964"/>
      <c r="DE11" s="964"/>
      <c r="DF11" s="974"/>
      <c r="DG11" s="963" t="s">
        <v>293</v>
      </c>
      <c r="DH11" s="964"/>
      <c r="DI11" s="964"/>
      <c r="DJ11" s="964"/>
      <c r="DK11" s="974"/>
      <c r="DL11" s="963" t="s">
        <v>293</v>
      </c>
      <c r="DM11" s="964"/>
      <c r="DN11" s="964"/>
      <c r="DO11" s="964"/>
      <c r="DP11" s="974"/>
      <c r="DQ11" s="963" t="s">
        <v>293</v>
      </c>
      <c r="DR11" s="964"/>
      <c r="DS11" s="964"/>
      <c r="DT11" s="964"/>
      <c r="DU11" s="974"/>
      <c r="DV11" s="956"/>
      <c r="DW11" s="957"/>
      <c r="DX11" s="957"/>
      <c r="DY11" s="957"/>
      <c r="DZ11" s="975"/>
      <c r="EA11" s="81"/>
    </row>
    <row r="12" spans="1:131" s="53" customFormat="1" ht="26.25" customHeight="1" x14ac:dyDescent="0.2">
      <c r="A12" s="59">
        <v>6</v>
      </c>
      <c r="B12" s="956" t="s">
        <v>90</v>
      </c>
      <c r="C12" s="957"/>
      <c r="D12" s="957"/>
      <c r="E12" s="957"/>
      <c r="F12" s="957"/>
      <c r="G12" s="957"/>
      <c r="H12" s="957"/>
      <c r="I12" s="957"/>
      <c r="J12" s="957"/>
      <c r="K12" s="957"/>
      <c r="L12" s="957"/>
      <c r="M12" s="957"/>
      <c r="N12" s="957"/>
      <c r="O12" s="957"/>
      <c r="P12" s="958"/>
      <c r="Q12" s="959">
        <v>21151</v>
      </c>
      <c r="R12" s="960"/>
      <c r="S12" s="960"/>
      <c r="T12" s="960"/>
      <c r="U12" s="960"/>
      <c r="V12" s="960">
        <v>21151</v>
      </c>
      <c r="W12" s="960"/>
      <c r="X12" s="960"/>
      <c r="Y12" s="960"/>
      <c r="Z12" s="960"/>
      <c r="AA12" s="960" t="s">
        <v>293</v>
      </c>
      <c r="AB12" s="960"/>
      <c r="AC12" s="960"/>
      <c r="AD12" s="960"/>
      <c r="AE12" s="966"/>
      <c r="AF12" s="986" t="s">
        <v>293</v>
      </c>
      <c r="AG12" s="964"/>
      <c r="AH12" s="964"/>
      <c r="AI12" s="964"/>
      <c r="AJ12" s="987"/>
      <c r="AK12" s="965">
        <v>19175</v>
      </c>
      <c r="AL12" s="960"/>
      <c r="AM12" s="960"/>
      <c r="AN12" s="960"/>
      <c r="AO12" s="960"/>
      <c r="AP12" s="960" t="s">
        <v>293</v>
      </c>
      <c r="AQ12" s="960"/>
      <c r="AR12" s="960"/>
      <c r="AS12" s="960"/>
      <c r="AT12" s="960"/>
      <c r="AU12" s="961"/>
      <c r="AV12" s="961"/>
      <c r="AW12" s="961"/>
      <c r="AX12" s="961"/>
      <c r="AY12" s="962"/>
      <c r="AZ12" s="63"/>
      <c r="BA12" s="63"/>
      <c r="BB12" s="63"/>
      <c r="BC12" s="63"/>
      <c r="BD12" s="63"/>
      <c r="BE12" s="81"/>
      <c r="BF12" s="81"/>
      <c r="BG12" s="81"/>
      <c r="BH12" s="81"/>
      <c r="BI12" s="81"/>
      <c r="BJ12" s="81"/>
      <c r="BK12" s="81"/>
      <c r="BL12" s="81"/>
      <c r="BM12" s="81"/>
      <c r="BN12" s="81"/>
      <c r="BO12" s="81"/>
      <c r="BP12" s="81"/>
      <c r="BQ12" s="59">
        <v>6</v>
      </c>
      <c r="BR12" s="87"/>
      <c r="BS12" s="956" t="s">
        <v>411</v>
      </c>
      <c r="BT12" s="957"/>
      <c r="BU12" s="957"/>
      <c r="BV12" s="957"/>
      <c r="BW12" s="957"/>
      <c r="BX12" s="957"/>
      <c r="BY12" s="957"/>
      <c r="BZ12" s="957"/>
      <c r="CA12" s="957"/>
      <c r="CB12" s="957"/>
      <c r="CC12" s="957"/>
      <c r="CD12" s="957"/>
      <c r="CE12" s="957"/>
      <c r="CF12" s="957"/>
      <c r="CG12" s="958"/>
      <c r="CH12" s="963">
        <v>12</v>
      </c>
      <c r="CI12" s="964"/>
      <c r="CJ12" s="964"/>
      <c r="CK12" s="964"/>
      <c r="CL12" s="974"/>
      <c r="CM12" s="963">
        <v>225</v>
      </c>
      <c r="CN12" s="964"/>
      <c r="CO12" s="964"/>
      <c r="CP12" s="964"/>
      <c r="CQ12" s="974"/>
      <c r="CR12" s="963">
        <v>5</v>
      </c>
      <c r="CS12" s="964"/>
      <c r="CT12" s="964"/>
      <c r="CU12" s="964"/>
      <c r="CV12" s="974"/>
      <c r="CW12" s="963" t="s">
        <v>293</v>
      </c>
      <c r="CX12" s="964"/>
      <c r="CY12" s="964"/>
      <c r="CZ12" s="964"/>
      <c r="DA12" s="974"/>
      <c r="DB12" s="963" t="s">
        <v>293</v>
      </c>
      <c r="DC12" s="964"/>
      <c r="DD12" s="964"/>
      <c r="DE12" s="964"/>
      <c r="DF12" s="974"/>
      <c r="DG12" s="963" t="s">
        <v>293</v>
      </c>
      <c r="DH12" s="964"/>
      <c r="DI12" s="964"/>
      <c r="DJ12" s="964"/>
      <c r="DK12" s="974"/>
      <c r="DL12" s="963" t="s">
        <v>293</v>
      </c>
      <c r="DM12" s="964"/>
      <c r="DN12" s="964"/>
      <c r="DO12" s="964"/>
      <c r="DP12" s="974"/>
      <c r="DQ12" s="963" t="s">
        <v>293</v>
      </c>
      <c r="DR12" s="964"/>
      <c r="DS12" s="964"/>
      <c r="DT12" s="964"/>
      <c r="DU12" s="974"/>
      <c r="DV12" s="956"/>
      <c r="DW12" s="957"/>
      <c r="DX12" s="957"/>
      <c r="DY12" s="957"/>
      <c r="DZ12" s="975"/>
      <c r="EA12" s="81"/>
    </row>
    <row r="13" spans="1:131" s="53" customFormat="1" ht="26.25" customHeight="1" x14ac:dyDescent="0.2">
      <c r="A13" s="59">
        <v>7</v>
      </c>
      <c r="B13" s="956"/>
      <c r="C13" s="957"/>
      <c r="D13" s="957"/>
      <c r="E13" s="957"/>
      <c r="F13" s="957"/>
      <c r="G13" s="957"/>
      <c r="H13" s="957"/>
      <c r="I13" s="957"/>
      <c r="J13" s="957"/>
      <c r="K13" s="957"/>
      <c r="L13" s="957"/>
      <c r="M13" s="957"/>
      <c r="N13" s="957"/>
      <c r="O13" s="957"/>
      <c r="P13" s="958"/>
      <c r="Q13" s="959"/>
      <c r="R13" s="960"/>
      <c r="S13" s="960"/>
      <c r="T13" s="960"/>
      <c r="U13" s="960"/>
      <c r="V13" s="960"/>
      <c r="W13" s="960"/>
      <c r="X13" s="960"/>
      <c r="Y13" s="960"/>
      <c r="Z13" s="960"/>
      <c r="AA13" s="960"/>
      <c r="AB13" s="960"/>
      <c r="AC13" s="960"/>
      <c r="AD13" s="960"/>
      <c r="AE13" s="966"/>
      <c r="AF13" s="986"/>
      <c r="AG13" s="964"/>
      <c r="AH13" s="964"/>
      <c r="AI13" s="964"/>
      <c r="AJ13" s="987"/>
      <c r="AK13" s="965"/>
      <c r="AL13" s="960"/>
      <c r="AM13" s="960"/>
      <c r="AN13" s="960"/>
      <c r="AO13" s="960"/>
      <c r="AP13" s="960"/>
      <c r="AQ13" s="960"/>
      <c r="AR13" s="960"/>
      <c r="AS13" s="960"/>
      <c r="AT13" s="960"/>
      <c r="AU13" s="961"/>
      <c r="AV13" s="961"/>
      <c r="AW13" s="961"/>
      <c r="AX13" s="961"/>
      <c r="AY13" s="962"/>
      <c r="AZ13" s="63"/>
      <c r="BA13" s="63"/>
      <c r="BB13" s="63"/>
      <c r="BC13" s="63"/>
      <c r="BD13" s="63"/>
      <c r="BE13" s="81"/>
      <c r="BF13" s="81"/>
      <c r="BG13" s="81"/>
      <c r="BH13" s="81"/>
      <c r="BI13" s="81"/>
      <c r="BJ13" s="81"/>
      <c r="BK13" s="81"/>
      <c r="BL13" s="81"/>
      <c r="BM13" s="81"/>
      <c r="BN13" s="81"/>
      <c r="BO13" s="81"/>
      <c r="BP13" s="81"/>
      <c r="BQ13" s="59">
        <v>7</v>
      </c>
      <c r="BR13" s="87" t="s">
        <v>340</v>
      </c>
      <c r="BS13" s="956" t="s">
        <v>330</v>
      </c>
      <c r="BT13" s="957"/>
      <c r="BU13" s="957"/>
      <c r="BV13" s="957"/>
      <c r="BW13" s="957"/>
      <c r="BX13" s="957"/>
      <c r="BY13" s="957"/>
      <c r="BZ13" s="957"/>
      <c r="CA13" s="957"/>
      <c r="CB13" s="957"/>
      <c r="CC13" s="957"/>
      <c r="CD13" s="957"/>
      <c r="CE13" s="957"/>
      <c r="CF13" s="957"/>
      <c r="CG13" s="958"/>
      <c r="CH13" s="963">
        <v>-4</v>
      </c>
      <c r="CI13" s="964"/>
      <c r="CJ13" s="964"/>
      <c r="CK13" s="964"/>
      <c r="CL13" s="974"/>
      <c r="CM13" s="963">
        <v>570</v>
      </c>
      <c r="CN13" s="964"/>
      <c r="CO13" s="964"/>
      <c r="CP13" s="964"/>
      <c r="CQ13" s="974"/>
      <c r="CR13" s="963">
        <v>25</v>
      </c>
      <c r="CS13" s="964"/>
      <c r="CT13" s="964"/>
      <c r="CU13" s="964"/>
      <c r="CV13" s="974"/>
      <c r="CW13" s="963" t="s">
        <v>293</v>
      </c>
      <c r="CX13" s="964"/>
      <c r="CY13" s="964"/>
      <c r="CZ13" s="964"/>
      <c r="DA13" s="974"/>
      <c r="DB13" s="963">
        <v>600</v>
      </c>
      <c r="DC13" s="964"/>
      <c r="DD13" s="964"/>
      <c r="DE13" s="964"/>
      <c r="DF13" s="974"/>
      <c r="DG13" s="963">
        <v>2823</v>
      </c>
      <c r="DH13" s="964"/>
      <c r="DI13" s="964"/>
      <c r="DJ13" s="964"/>
      <c r="DK13" s="974"/>
      <c r="DL13" s="963" t="s">
        <v>293</v>
      </c>
      <c r="DM13" s="964"/>
      <c r="DN13" s="964"/>
      <c r="DO13" s="964"/>
      <c r="DP13" s="974"/>
      <c r="DQ13" s="963" t="s">
        <v>293</v>
      </c>
      <c r="DR13" s="964"/>
      <c r="DS13" s="964"/>
      <c r="DT13" s="964"/>
      <c r="DU13" s="974"/>
      <c r="DV13" s="956"/>
      <c r="DW13" s="957"/>
      <c r="DX13" s="957"/>
      <c r="DY13" s="957"/>
      <c r="DZ13" s="975"/>
      <c r="EA13" s="81"/>
    </row>
    <row r="14" spans="1:131" s="53" customFormat="1" ht="26.25" customHeight="1" x14ac:dyDescent="0.2">
      <c r="A14" s="59">
        <v>8</v>
      </c>
      <c r="B14" s="956"/>
      <c r="C14" s="957"/>
      <c r="D14" s="957"/>
      <c r="E14" s="957"/>
      <c r="F14" s="957"/>
      <c r="G14" s="957"/>
      <c r="H14" s="957"/>
      <c r="I14" s="957"/>
      <c r="J14" s="957"/>
      <c r="K14" s="957"/>
      <c r="L14" s="957"/>
      <c r="M14" s="957"/>
      <c r="N14" s="957"/>
      <c r="O14" s="957"/>
      <c r="P14" s="958"/>
      <c r="Q14" s="959"/>
      <c r="R14" s="960"/>
      <c r="S14" s="960"/>
      <c r="T14" s="960"/>
      <c r="U14" s="960"/>
      <c r="V14" s="960"/>
      <c r="W14" s="960"/>
      <c r="X14" s="960"/>
      <c r="Y14" s="960"/>
      <c r="Z14" s="960"/>
      <c r="AA14" s="960"/>
      <c r="AB14" s="960"/>
      <c r="AC14" s="960"/>
      <c r="AD14" s="960"/>
      <c r="AE14" s="966"/>
      <c r="AF14" s="986"/>
      <c r="AG14" s="964"/>
      <c r="AH14" s="964"/>
      <c r="AI14" s="964"/>
      <c r="AJ14" s="987"/>
      <c r="AK14" s="965"/>
      <c r="AL14" s="960"/>
      <c r="AM14" s="960"/>
      <c r="AN14" s="960"/>
      <c r="AO14" s="960"/>
      <c r="AP14" s="960"/>
      <c r="AQ14" s="960"/>
      <c r="AR14" s="960"/>
      <c r="AS14" s="960"/>
      <c r="AT14" s="960"/>
      <c r="AU14" s="961"/>
      <c r="AV14" s="961"/>
      <c r="AW14" s="961"/>
      <c r="AX14" s="961"/>
      <c r="AY14" s="962"/>
      <c r="AZ14" s="63"/>
      <c r="BA14" s="63"/>
      <c r="BB14" s="63"/>
      <c r="BC14" s="63"/>
      <c r="BD14" s="63"/>
      <c r="BE14" s="81"/>
      <c r="BF14" s="81"/>
      <c r="BG14" s="81"/>
      <c r="BH14" s="81"/>
      <c r="BI14" s="81"/>
      <c r="BJ14" s="81"/>
      <c r="BK14" s="81"/>
      <c r="BL14" s="81"/>
      <c r="BM14" s="81"/>
      <c r="BN14" s="81"/>
      <c r="BO14" s="81"/>
      <c r="BP14" s="81"/>
      <c r="BQ14" s="59">
        <v>8</v>
      </c>
      <c r="BR14" s="87"/>
      <c r="BS14" s="956" t="s">
        <v>389</v>
      </c>
      <c r="BT14" s="957"/>
      <c r="BU14" s="957"/>
      <c r="BV14" s="957"/>
      <c r="BW14" s="957"/>
      <c r="BX14" s="957"/>
      <c r="BY14" s="957"/>
      <c r="BZ14" s="957"/>
      <c r="CA14" s="957"/>
      <c r="CB14" s="957"/>
      <c r="CC14" s="957"/>
      <c r="CD14" s="957"/>
      <c r="CE14" s="957"/>
      <c r="CF14" s="957"/>
      <c r="CG14" s="958"/>
      <c r="CH14" s="963">
        <v>-4</v>
      </c>
      <c r="CI14" s="964"/>
      <c r="CJ14" s="964"/>
      <c r="CK14" s="964"/>
      <c r="CL14" s="974"/>
      <c r="CM14" s="963">
        <v>69</v>
      </c>
      <c r="CN14" s="964"/>
      <c r="CO14" s="964"/>
      <c r="CP14" s="964"/>
      <c r="CQ14" s="974"/>
      <c r="CR14" s="963">
        <v>54</v>
      </c>
      <c r="CS14" s="964"/>
      <c r="CT14" s="964"/>
      <c r="CU14" s="964"/>
      <c r="CV14" s="974"/>
      <c r="CW14" s="963" t="s">
        <v>293</v>
      </c>
      <c r="CX14" s="964"/>
      <c r="CY14" s="964"/>
      <c r="CZ14" s="964"/>
      <c r="DA14" s="974"/>
      <c r="DB14" s="963" t="s">
        <v>293</v>
      </c>
      <c r="DC14" s="964"/>
      <c r="DD14" s="964"/>
      <c r="DE14" s="964"/>
      <c r="DF14" s="974"/>
      <c r="DG14" s="963" t="s">
        <v>293</v>
      </c>
      <c r="DH14" s="964"/>
      <c r="DI14" s="964"/>
      <c r="DJ14" s="964"/>
      <c r="DK14" s="974"/>
      <c r="DL14" s="963" t="s">
        <v>293</v>
      </c>
      <c r="DM14" s="964"/>
      <c r="DN14" s="964"/>
      <c r="DO14" s="964"/>
      <c r="DP14" s="974"/>
      <c r="DQ14" s="963" t="s">
        <v>293</v>
      </c>
      <c r="DR14" s="964"/>
      <c r="DS14" s="964"/>
      <c r="DT14" s="964"/>
      <c r="DU14" s="974"/>
      <c r="DV14" s="956"/>
      <c r="DW14" s="957"/>
      <c r="DX14" s="957"/>
      <c r="DY14" s="957"/>
      <c r="DZ14" s="975"/>
      <c r="EA14" s="81"/>
    </row>
    <row r="15" spans="1:131" s="53" customFormat="1" ht="26.25" customHeight="1" x14ac:dyDescent="0.2">
      <c r="A15" s="59">
        <v>9</v>
      </c>
      <c r="B15" s="956"/>
      <c r="C15" s="957"/>
      <c r="D15" s="957"/>
      <c r="E15" s="957"/>
      <c r="F15" s="957"/>
      <c r="G15" s="957"/>
      <c r="H15" s="957"/>
      <c r="I15" s="957"/>
      <c r="J15" s="957"/>
      <c r="K15" s="957"/>
      <c r="L15" s="957"/>
      <c r="M15" s="957"/>
      <c r="N15" s="957"/>
      <c r="O15" s="957"/>
      <c r="P15" s="958"/>
      <c r="Q15" s="959"/>
      <c r="R15" s="960"/>
      <c r="S15" s="960"/>
      <c r="T15" s="960"/>
      <c r="U15" s="960"/>
      <c r="V15" s="960"/>
      <c r="W15" s="960"/>
      <c r="X15" s="960"/>
      <c r="Y15" s="960"/>
      <c r="Z15" s="960"/>
      <c r="AA15" s="960"/>
      <c r="AB15" s="960"/>
      <c r="AC15" s="960"/>
      <c r="AD15" s="960"/>
      <c r="AE15" s="966"/>
      <c r="AF15" s="986"/>
      <c r="AG15" s="964"/>
      <c r="AH15" s="964"/>
      <c r="AI15" s="964"/>
      <c r="AJ15" s="987"/>
      <c r="AK15" s="965"/>
      <c r="AL15" s="960"/>
      <c r="AM15" s="960"/>
      <c r="AN15" s="960"/>
      <c r="AO15" s="960"/>
      <c r="AP15" s="960"/>
      <c r="AQ15" s="960"/>
      <c r="AR15" s="960"/>
      <c r="AS15" s="960"/>
      <c r="AT15" s="960"/>
      <c r="AU15" s="961"/>
      <c r="AV15" s="961"/>
      <c r="AW15" s="961"/>
      <c r="AX15" s="961"/>
      <c r="AY15" s="962"/>
      <c r="AZ15" s="63"/>
      <c r="BA15" s="63"/>
      <c r="BB15" s="63"/>
      <c r="BC15" s="63"/>
      <c r="BD15" s="63"/>
      <c r="BE15" s="81"/>
      <c r="BF15" s="81"/>
      <c r="BG15" s="81"/>
      <c r="BH15" s="81"/>
      <c r="BI15" s="81"/>
      <c r="BJ15" s="81"/>
      <c r="BK15" s="81"/>
      <c r="BL15" s="81"/>
      <c r="BM15" s="81"/>
      <c r="BN15" s="81"/>
      <c r="BO15" s="81"/>
      <c r="BP15" s="81"/>
      <c r="BQ15" s="59">
        <v>9</v>
      </c>
      <c r="BR15" s="87"/>
      <c r="BS15" s="956" t="s">
        <v>213</v>
      </c>
      <c r="BT15" s="957"/>
      <c r="BU15" s="957"/>
      <c r="BV15" s="957"/>
      <c r="BW15" s="957"/>
      <c r="BX15" s="957"/>
      <c r="BY15" s="957"/>
      <c r="BZ15" s="957"/>
      <c r="CA15" s="957"/>
      <c r="CB15" s="957"/>
      <c r="CC15" s="957"/>
      <c r="CD15" s="957"/>
      <c r="CE15" s="957"/>
      <c r="CF15" s="957"/>
      <c r="CG15" s="958"/>
      <c r="CH15" s="963">
        <v>75</v>
      </c>
      <c r="CI15" s="964"/>
      <c r="CJ15" s="964"/>
      <c r="CK15" s="964"/>
      <c r="CL15" s="974"/>
      <c r="CM15" s="963">
        <v>7776</v>
      </c>
      <c r="CN15" s="964"/>
      <c r="CO15" s="964"/>
      <c r="CP15" s="964"/>
      <c r="CQ15" s="974"/>
      <c r="CR15" s="963">
        <v>9127</v>
      </c>
      <c r="CS15" s="964"/>
      <c r="CT15" s="964"/>
      <c r="CU15" s="964"/>
      <c r="CV15" s="974"/>
      <c r="CW15" s="963">
        <v>519</v>
      </c>
      <c r="CX15" s="964"/>
      <c r="CY15" s="964"/>
      <c r="CZ15" s="964"/>
      <c r="DA15" s="974"/>
      <c r="DB15" s="963" t="s">
        <v>293</v>
      </c>
      <c r="DC15" s="964"/>
      <c r="DD15" s="964"/>
      <c r="DE15" s="964"/>
      <c r="DF15" s="974"/>
      <c r="DG15" s="963" t="s">
        <v>293</v>
      </c>
      <c r="DH15" s="964"/>
      <c r="DI15" s="964"/>
      <c r="DJ15" s="964"/>
      <c r="DK15" s="974"/>
      <c r="DL15" s="963" t="s">
        <v>293</v>
      </c>
      <c r="DM15" s="964"/>
      <c r="DN15" s="964"/>
      <c r="DO15" s="964"/>
      <c r="DP15" s="974"/>
      <c r="DQ15" s="963" t="s">
        <v>293</v>
      </c>
      <c r="DR15" s="964"/>
      <c r="DS15" s="964"/>
      <c r="DT15" s="964"/>
      <c r="DU15" s="974"/>
      <c r="DV15" s="956"/>
      <c r="DW15" s="957"/>
      <c r="DX15" s="957"/>
      <c r="DY15" s="957"/>
      <c r="DZ15" s="975"/>
      <c r="EA15" s="81"/>
    </row>
    <row r="16" spans="1:131" s="53" customFormat="1" ht="26.25" customHeight="1" x14ac:dyDescent="0.2">
      <c r="A16" s="59">
        <v>10</v>
      </c>
      <c r="B16" s="956"/>
      <c r="C16" s="957"/>
      <c r="D16" s="957"/>
      <c r="E16" s="957"/>
      <c r="F16" s="957"/>
      <c r="G16" s="957"/>
      <c r="H16" s="957"/>
      <c r="I16" s="957"/>
      <c r="J16" s="957"/>
      <c r="K16" s="957"/>
      <c r="L16" s="957"/>
      <c r="M16" s="957"/>
      <c r="N16" s="957"/>
      <c r="O16" s="957"/>
      <c r="P16" s="958"/>
      <c r="Q16" s="959"/>
      <c r="R16" s="960"/>
      <c r="S16" s="960"/>
      <c r="T16" s="960"/>
      <c r="U16" s="960"/>
      <c r="V16" s="960"/>
      <c r="W16" s="960"/>
      <c r="X16" s="960"/>
      <c r="Y16" s="960"/>
      <c r="Z16" s="960"/>
      <c r="AA16" s="960"/>
      <c r="AB16" s="960"/>
      <c r="AC16" s="960"/>
      <c r="AD16" s="960"/>
      <c r="AE16" s="966"/>
      <c r="AF16" s="986"/>
      <c r="AG16" s="964"/>
      <c r="AH16" s="964"/>
      <c r="AI16" s="964"/>
      <c r="AJ16" s="987"/>
      <c r="AK16" s="965"/>
      <c r="AL16" s="960"/>
      <c r="AM16" s="960"/>
      <c r="AN16" s="960"/>
      <c r="AO16" s="960"/>
      <c r="AP16" s="960"/>
      <c r="AQ16" s="960"/>
      <c r="AR16" s="960"/>
      <c r="AS16" s="960"/>
      <c r="AT16" s="960"/>
      <c r="AU16" s="961"/>
      <c r="AV16" s="961"/>
      <c r="AW16" s="961"/>
      <c r="AX16" s="961"/>
      <c r="AY16" s="962"/>
      <c r="AZ16" s="63"/>
      <c r="BA16" s="63"/>
      <c r="BB16" s="63"/>
      <c r="BC16" s="63"/>
      <c r="BD16" s="63"/>
      <c r="BE16" s="81"/>
      <c r="BF16" s="81"/>
      <c r="BG16" s="81"/>
      <c r="BH16" s="81"/>
      <c r="BI16" s="81"/>
      <c r="BJ16" s="81"/>
      <c r="BK16" s="81"/>
      <c r="BL16" s="81"/>
      <c r="BM16" s="81"/>
      <c r="BN16" s="81"/>
      <c r="BO16" s="81"/>
      <c r="BP16" s="81"/>
      <c r="BQ16" s="59">
        <v>10</v>
      </c>
      <c r="BR16" s="87" t="s">
        <v>340</v>
      </c>
      <c r="BS16" s="956" t="s">
        <v>563</v>
      </c>
      <c r="BT16" s="957"/>
      <c r="BU16" s="957"/>
      <c r="BV16" s="957"/>
      <c r="BW16" s="957"/>
      <c r="BX16" s="957"/>
      <c r="BY16" s="957"/>
      <c r="BZ16" s="957"/>
      <c r="CA16" s="957"/>
      <c r="CB16" s="957"/>
      <c r="CC16" s="957"/>
      <c r="CD16" s="957"/>
      <c r="CE16" s="957"/>
      <c r="CF16" s="957"/>
      <c r="CG16" s="958"/>
      <c r="CH16" s="963">
        <v>-215</v>
      </c>
      <c r="CI16" s="964"/>
      <c r="CJ16" s="964"/>
      <c r="CK16" s="964"/>
      <c r="CL16" s="974"/>
      <c r="CM16" s="963">
        <v>2249</v>
      </c>
      <c r="CN16" s="964"/>
      <c r="CO16" s="964"/>
      <c r="CP16" s="964"/>
      <c r="CQ16" s="974"/>
      <c r="CR16" s="963">
        <v>6</v>
      </c>
      <c r="CS16" s="964"/>
      <c r="CT16" s="964"/>
      <c r="CU16" s="964"/>
      <c r="CV16" s="974"/>
      <c r="CW16" s="963" t="s">
        <v>293</v>
      </c>
      <c r="CX16" s="964"/>
      <c r="CY16" s="964"/>
      <c r="CZ16" s="964"/>
      <c r="DA16" s="974"/>
      <c r="DB16" s="963" t="s">
        <v>293</v>
      </c>
      <c r="DC16" s="964"/>
      <c r="DD16" s="964"/>
      <c r="DE16" s="964"/>
      <c r="DF16" s="974"/>
      <c r="DG16" s="963" t="s">
        <v>293</v>
      </c>
      <c r="DH16" s="964"/>
      <c r="DI16" s="964"/>
      <c r="DJ16" s="964"/>
      <c r="DK16" s="974"/>
      <c r="DL16" s="963" t="s">
        <v>293</v>
      </c>
      <c r="DM16" s="964"/>
      <c r="DN16" s="964"/>
      <c r="DO16" s="964"/>
      <c r="DP16" s="974"/>
      <c r="DQ16" s="963" t="s">
        <v>293</v>
      </c>
      <c r="DR16" s="964"/>
      <c r="DS16" s="964"/>
      <c r="DT16" s="964"/>
      <c r="DU16" s="974"/>
      <c r="DV16" s="956"/>
      <c r="DW16" s="957"/>
      <c r="DX16" s="957"/>
      <c r="DY16" s="957"/>
      <c r="DZ16" s="975"/>
      <c r="EA16" s="81"/>
    </row>
    <row r="17" spans="1:131" s="53" customFormat="1" ht="26.25" customHeight="1" x14ac:dyDescent="0.2">
      <c r="A17" s="59">
        <v>11</v>
      </c>
      <c r="B17" s="956"/>
      <c r="C17" s="957"/>
      <c r="D17" s="957"/>
      <c r="E17" s="957"/>
      <c r="F17" s="957"/>
      <c r="G17" s="957"/>
      <c r="H17" s="957"/>
      <c r="I17" s="957"/>
      <c r="J17" s="957"/>
      <c r="K17" s="957"/>
      <c r="L17" s="957"/>
      <c r="M17" s="957"/>
      <c r="N17" s="957"/>
      <c r="O17" s="957"/>
      <c r="P17" s="958"/>
      <c r="Q17" s="959"/>
      <c r="R17" s="960"/>
      <c r="S17" s="960"/>
      <c r="T17" s="960"/>
      <c r="U17" s="960"/>
      <c r="V17" s="960"/>
      <c r="W17" s="960"/>
      <c r="X17" s="960"/>
      <c r="Y17" s="960"/>
      <c r="Z17" s="960"/>
      <c r="AA17" s="960"/>
      <c r="AB17" s="960"/>
      <c r="AC17" s="960"/>
      <c r="AD17" s="960"/>
      <c r="AE17" s="966"/>
      <c r="AF17" s="986"/>
      <c r="AG17" s="964"/>
      <c r="AH17" s="964"/>
      <c r="AI17" s="964"/>
      <c r="AJ17" s="987"/>
      <c r="AK17" s="965"/>
      <c r="AL17" s="960"/>
      <c r="AM17" s="960"/>
      <c r="AN17" s="960"/>
      <c r="AO17" s="960"/>
      <c r="AP17" s="960"/>
      <c r="AQ17" s="960"/>
      <c r="AR17" s="960"/>
      <c r="AS17" s="960"/>
      <c r="AT17" s="960"/>
      <c r="AU17" s="961"/>
      <c r="AV17" s="961"/>
      <c r="AW17" s="961"/>
      <c r="AX17" s="961"/>
      <c r="AY17" s="962"/>
      <c r="AZ17" s="63"/>
      <c r="BA17" s="63"/>
      <c r="BB17" s="63"/>
      <c r="BC17" s="63"/>
      <c r="BD17" s="63"/>
      <c r="BE17" s="81"/>
      <c r="BF17" s="81"/>
      <c r="BG17" s="81"/>
      <c r="BH17" s="81"/>
      <c r="BI17" s="81"/>
      <c r="BJ17" s="81"/>
      <c r="BK17" s="81"/>
      <c r="BL17" s="81"/>
      <c r="BM17" s="81"/>
      <c r="BN17" s="81"/>
      <c r="BO17" s="81"/>
      <c r="BP17" s="81"/>
      <c r="BQ17" s="59">
        <v>11</v>
      </c>
      <c r="BR17" s="87"/>
      <c r="BS17" s="956"/>
      <c r="BT17" s="957"/>
      <c r="BU17" s="957"/>
      <c r="BV17" s="957"/>
      <c r="BW17" s="957"/>
      <c r="BX17" s="957"/>
      <c r="BY17" s="957"/>
      <c r="BZ17" s="957"/>
      <c r="CA17" s="957"/>
      <c r="CB17" s="957"/>
      <c r="CC17" s="957"/>
      <c r="CD17" s="957"/>
      <c r="CE17" s="957"/>
      <c r="CF17" s="957"/>
      <c r="CG17" s="958"/>
      <c r="CH17" s="963"/>
      <c r="CI17" s="964"/>
      <c r="CJ17" s="964"/>
      <c r="CK17" s="964"/>
      <c r="CL17" s="974"/>
      <c r="CM17" s="963"/>
      <c r="CN17" s="964"/>
      <c r="CO17" s="964"/>
      <c r="CP17" s="964"/>
      <c r="CQ17" s="974"/>
      <c r="CR17" s="963"/>
      <c r="CS17" s="964"/>
      <c r="CT17" s="964"/>
      <c r="CU17" s="964"/>
      <c r="CV17" s="974"/>
      <c r="CW17" s="963"/>
      <c r="CX17" s="964"/>
      <c r="CY17" s="964"/>
      <c r="CZ17" s="964"/>
      <c r="DA17" s="974"/>
      <c r="DB17" s="963"/>
      <c r="DC17" s="964"/>
      <c r="DD17" s="964"/>
      <c r="DE17" s="964"/>
      <c r="DF17" s="974"/>
      <c r="DG17" s="963"/>
      <c r="DH17" s="964"/>
      <c r="DI17" s="964"/>
      <c r="DJ17" s="964"/>
      <c r="DK17" s="974"/>
      <c r="DL17" s="963"/>
      <c r="DM17" s="964"/>
      <c r="DN17" s="964"/>
      <c r="DO17" s="964"/>
      <c r="DP17" s="974"/>
      <c r="DQ17" s="963"/>
      <c r="DR17" s="964"/>
      <c r="DS17" s="964"/>
      <c r="DT17" s="964"/>
      <c r="DU17" s="974"/>
      <c r="DV17" s="956"/>
      <c r="DW17" s="957"/>
      <c r="DX17" s="957"/>
      <c r="DY17" s="957"/>
      <c r="DZ17" s="975"/>
      <c r="EA17" s="81"/>
    </row>
    <row r="18" spans="1:131" s="53" customFormat="1" ht="26.25" customHeight="1" x14ac:dyDescent="0.2">
      <c r="A18" s="59">
        <v>12</v>
      </c>
      <c r="B18" s="956"/>
      <c r="C18" s="957"/>
      <c r="D18" s="957"/>
      <c r="E18" s="957"/>
      <c r="F18" s="957"/>
      <c r="G18" s="957"/>
      <c r="H18" s="957"/>
      <c r="I18" s="957"/>
      <c r="J18" s="957"/>
      <c r="K18" s="957"/>
      <c r="L18" s="957"/>
      <c r="M18" s="957"/>
      <c r="N18" s="957"/>
      <c r="O18" s="957"/>
      <c r="P18" s="958"/>
      <c r="Q18" s="959"/>
      <c r="R18" s="960"/>
      <c r="S18" s="960"/>
      <c r="T18" s="960"/>
      <c r="U18" s="960"/>
      <c r="V18" s="960"/>
      <c r="W18" s="960"/>
      <c r="X18" s="960"/>
      <c r="Y18" s="960"/>
      <c r="Z18" s="960"/>
      <c r="AA18" s="960"/>
      <c r="AB18" s="960"/>
      <c r="AC18" s="960"/>
      <c r="AD18" s="960"/>
      <c r="AE18" s="966"/>
      <c r="AF18" s="986"/>
      <c r="AG18" s="964"/>
      <c r="AH18" s="964"/>
      <c r="AI18" s="964"/>
      <c r="AJ18" s="987"/>
      <c r="AK18" s="965"/>
      <c r="AL18" s="960"/>
      <c r="AM18" s="960"/>
      <c r="AN18" s="960"/>
      <c r="AO18" s="960"/>
      <c r="AP18" s="960"/>
      <c r="AQ18" s="960"/>
      <c r="AR18" s="960"/>
      <c r="AS18" s="960"/>
      <c r="AT18" s="960"/>
      <c r="AU18" s="961"/>
      <c r="AV18" s="961"/>
      <c r="AW18" s="961"/>
      <c r="AX18" s="961"/>
      <c r="AY18" s="962"/>
      <c r="AZ18" s="63"/>
      <c r="BA18" s="63"/>
      <c r="BB18" s="63"/>
      <c r="BC18" s="63"/>
      <c r="BD18" s="63"/>
      <c r="BE18" s="81"/>
      <c r="BF18" s="81"/>
      <c r="BG18" s="81"/>
      <c r="BH18" s="81"/>
      <c r="BI18" s="81"/>
      <c r="BJ18" s="81"/>
      <c r="BK18" s="81"/>
      <c r="BL18" s="81"/>
      <c r="BM18" s="81"/>
      <c r="BN18" s="81"/>
      <c r="BO18" s="81"/>
      <c r="BP18" s="81"/>
      <c r="BQ18" s="59">
        <v>12</v>
      </c>
      <c r="BR18" s="87"/>
      <c r="BS18" s="956"/>
      <c r="BT18" s="957"/>
      <c r="BU18" s="957"/>
      <c r="BV18" s="957"/>
      <c r="BW18" s="957"/>
      <c r="BX18" s="957"/>
      <c r="BY18" s="957"/>
      <c r="BZ18" s="957"/>
      <c r="CA18" s="957"/>
      <c r="CB18" s="957"/>
      <c r="CC18" s="957"/>
      <c r="CD18" s="957"/>
      <c r="CE18" s="957"/>
      <c r="CF18" s="957"/>
      <c r="CG18" s="958"/>
      <c r="CH18" s="963"/>
      <c r="CI18" s="964"/>
      <c r="CJ18" s="964"/>
      <c r="CK18" s="964"/>
      <c r="CL18" s="974"/>
      <c r="CM18" s="963"/>
      <c r="CN18" s="964"/>
      <c r="CO18" s="964"/>
      <c r="CP18" s="964"/>
      <c r="CQ18" s="974"/>
      <c r="CR18" s="963"/>
      <c r="CS18" s="964"/>
      <c r="CT18" s="964"/>
      <c r="CU18" s="964"/>
      <c r="CV18" s="974"/>
      <c r="CW18" s="963"/>
      <c r="CX18" s="964"/>
      <c r="CY18" s="964"/>
      <c r="CZ18" s="964"/>
      <c r="DA18" s="974"/>
      <c r="DB18" s="963"/>
      <c r="DC18" s="964"/>
      <c r="DD18" s="964"/>
      <c r="DE18" s="964"/>
      <c r="DF18" s="974"/>
      <c r="DG18" s="963"/>
      <c r="DH18" s="964"/>
      <c r="DI18" s="964"/>
      <c r="DJ18" s="964"/>
      <c r="DK18" s="974"/>
      <c r="DL18" s="963"/>
      <c r="DM18" s="964"/>
      <c r="DN18" s="964"/>
      <c r="DO18" s="964"/>
      <c r="DP18" s="974"/>
      <c r="DQ18" s="963"/>
      <c r="DR18" s="964"/>
      <c r="DS18" s="964"/>
      <c r="DT18" s="964"/>
      <c r="DU18" s="974"/>
      <c r="DV18" s="956"/>
      <c r="DW18" s="957"/>
      <c r="DX18" s="957"/>
      <c r="DY18" s="957"/>
      <c r="DZ18" s="975"/>
      <c r="EA18" s="81"/>
    </row>
    <row r="19" spans="1:131" s="53" customFormat="1" ht="26.25" customHeight="1" x14ac:dyDescent="0.2">
      <c r="A19" s="59">
        <v>13</v>
      </c>
      <c r="B19" s="956"/>
      <c r="C19" s="957"/>
      <c r="D19" s="957"/>
      <c r="E19" s="957"/>
      <c r="F19" s="957"/>
      <c r="G19" s="957"/>
      <c r="H19" s="957"/>
      <c r="I19" s="957"/>
      <c r="J19" s="957"/>
      <c r="K19" s="957"/>
      <c r="L19" s="957"/>
      <c r="M19" s="957"/>
      <c r="N19" s="957"/>
      <c r="O19" s="957"/>
      <c r="P19" s="958"/>
      <c r="Q19" s="959"/>
      <c r="R19" s="960"/>
      <c r="S19" s="960"/>
      <c r="T19" s="960"/>
      <c r="U19" s="960"/>
      <c r="V19" s="960"/>
      <c r="W19" s="960"/>
      <c r="X19" s="960"/>
      <c r="Y19" s="960"/>
      <c r="Z19" s="960"/>
      <c r="AA19" s="960"/>
      <c r="AB19" s="960"/>
      <c r="AC19" s="960"/>
      <c r="AD19" s="960"/>
      <c r="AE19" s="966"/>
      <c r="AF19" s="986"/>
      <c r="AG19" s="964"/>
      <c r="AH19" s="964"/>
      <c r="AI19" s="964"/>
      <c r="AJ19" s="987"/>
      <c r="AK19" s="965"/>
      <c r="AL19" s="960"/>
      <c r="AM19" s="960"/>
      <c r="AN19" s="960"/>
      <c r="AO19" s="960"/>
      <c r="AP19" s="960"/>
      <c r="AQ19" s="960"/>
      <c r="AR19" s="960"/>
      <c r="AS19" s="960"/>
      <c r="AT19" s="960"/>
      <c r="AU19" s="961"/>
      <c r="AV19" s="961"/>
      <c r="AW19" s="961"/>
      <c r="AX19" s="961"/>
      <c r="AY19" s="962"/>
      <c r="AZ19" s="63"/>
      <c r="BA19" s="63"/>
      <c r="BB19" s="63"/>
      <c r="BC19" s="63"/>
      <c r="BD19" s="63"/>
      <c r="BE19" s="81"/>
      <c r="BF19" s="81"/>
      <c r="BG19" s="81"/>
      <c r="BH19" s="81"/>
      <c r="BI19" s="81"/>
      <c r="BJ19" s="81"/>
      <c r="BK19" s="81"/>
      <c r="BL19" s="81"/>
      <c r="BM19" s="81"/>
      <c r="BN19" s="81"/>
      <c r="BO19" s="81"/>
      <c r="BP19" s="81"/>
      <c r="BQ19" s="59">
        <v>13</v>
      </c>
      <c r="BR19" s="87"/>
      <c r="BS19" s="956"/>
      <c r="BT19" s="957"/>
      <c r="BU19" s="957"/>
      <c r="BV19" s="957"/>
      <c r="BW19" s="957"/>
      <c r="BX19" s="957"/>
      <c r="BY19" s="957"/>
      <c r="BZ19" s="957"/>
      <c r="CA19" s="957"/>
      <c r="CB19" s="957"/>
      <c r="CC19" s="957"/>
      <c r="CD19" s="957"/>
      <c r="CE19" s="957"/>
      <c r="CF19" s="957"/>
      <c r="CG19" s="958"/>
      <c r="CH19" s="963"/>
      <c r="CI19" s="964"/>
      <c r="CJ19" s="964"/>
      <c r="CK19" s="964"/>
      <c r="CL19" s="974"/>
      <c r="CM19" s="963"/>
      <c r="CN19" s="964"/>
      <c r="CO19" s="964"/>
      <c r="CP19" s="964"/>
      <c r="CQ19" s="974"/>
      <c r="CR19" s="963"/>
      <c r="CS19" s="964"/>
      <c r="CT19" s="964"/>
      <c r="CU19" s="964"/>
      <c r="CV19" s="974"/>
      <c r="CW19" s="963"/>
      <c r="CX19" s="964"/>
      <c r="CY19" s="964"/>
      <c r="CZ19" s="964"/>
      <c r="DA19" s="974"/>
      <c r="DB19" s="963"/>
      <c r="DC19" s="964"/>
      <c r="DD19" s="964"/>
      <c r="DE19" s="964"/>
      <c r="DF19" s="974"/>
      <c r="DG19" s="963"/>
      <c r="DH19" s="964"/>
      <c r="DI19" s="964"/>
      <c r="DJ19" s="964"/>
      <c r="DK19" s="974"/>
      <c r="DL19" s="963"/>
      <c r="DM19" s="964"/>
      <c r="DN19" s="964"/>
      <c r="DO19" s="964"/>
      <c r="DP19" s="974"/>
      <c r="DQ19" s="963"/>
      <c r="DR19" s="964"/>
      <c r="DS19" s="964"/>
      <c r="DT19" s="964"/>
      <c r="DU19" s="974"/>
      <c r="DV19" s="956"/>
      <c r="DW19" s="957"/>
      <c r="DX19" s="957"/>
      <c r="DY19" s="957"/>
      <c r="DZ19" s="975"/>
      <c r="EA19" s="81"/>
    </row>
    <row r="20" spans="1:131" s="53" customFormat="1" ht="26.25" customHeight="1" x14ac:dyDescent="0.2">
      <c r="A20" s="59">
        <v>14</v>
      </c>
      <c r="B20" s="956"/>
      <c r="C20" s="957"/>
      <c r="D20" s="957"/>
      <c r="E20" s="957"/>
      <c r="F20" s="957"/>
      <c r="G20" s="957"/>
      <c r="H20" s="957"/>
      <c r="I20" s="957"/>
      <c r="J20" s="957"/>
      <c r="K20" s="957"/>
      <c r="L20" s="957"/>
      <c r="M20" s="957"/>
      <c r="N20" s="957"/>
      <c r="O20" s="957"/>
      <c r="P20" s="958"/>
      <c r="Q20" s="959"/>
      <c r="R20" s="960"/>
      <c r="S20" s="960"/>
      <c r="T20" s="960"/>
      <c r="U20" s="960"/>
      <c r="V20" s="960"/>
      <c r="W20" s="960"/>
      <c r="X20" s="960"/>
      <c r="Y20" s="960"/>
      <c r="Z20" s="960"/>
      <c r="AA20" s="960"/>
      <c r="AB20" s="960"/>
      <c r="AC20" s="960"/>
      <c r="AD20" s="960"/>
      <c r="AE20" s="966"/>
      <c r="AF20" s="986"/>
      <c r="AG20" s="964"/>
      <c r="AH20" s="964"/>
      <c r="AI20" s="964"/>
      <c r="AJ20" s="987"/>
      <c r="AK20" s="965"/>
      <c r="AL20" s="960"/>
      <c r="AM20" s="960"/>
      <c r="AN20" s="960"/>
      <c r="AO20" s="960"/>
      <c r="AP20" s="960"/>
      <c r="AQ20" s="960"/>
      <c r="AR20" s="960"/>
      <c r="AS20" s="960"/>
      <c r="AT20" s="960"/>
      <c r="AU20" s="961"/>
      <c r="AV20" s="961"/>
      <c r="AW20" s="961"/>
      <c r="AX20" s="961"/>
      <c r="AY20" s="962"/>
      <c r="AZ20" s="63"/>
      <c r="BA20" s="63"/>
      <c r="BB20" s="63"/>
      <c r="BC20" s="63"/>
      <c r="BD20" s="63"/>
      <c r="BE20" s="81"/>
      <c r="BF20" s="81"/>
      <c r="BG20" s="81"/>
      <c r="BH20" s="81"/>
      <c r="BI20" s="81"/>
      <c r="BJ20" s="81"/>
      <c r="BK20" s="81"/>
      <c r="BL20" s="81"/>
      <c r="BM20" s="81"/>
      <c r="BN20" s="81"/>
      <c r="BO20" s="81"/>
      <c r="BP20" s="81"/>
      <c r="BQ20" s="59">
        <v>14</v>
      </c>
      <c r="BR20" s="87"/>
      <c r="BS20" s="956"/>
      <c r="BT20" s="957"/>
      <c r="BU20" s="957"/>
      <c r="BV20" s="957"/>
      <c r="BW20" s="957"/>
      <c r="BX20" s="957"/>
      <c r="BY20" s="957"/>
      <c r="BZ20" s="957"/>
      <c r="CA20" s="957"/>
      <c r="CB20" s="957"/>
      <c r="CC20" s="957"/>
      <c r="CD20" s="957"/>
      <c r="CE20" s="957"/>
      <c r="CF20" s="957"/>
      <c r="CG20" s="958"/>
      <c r="CH20" s="963"/>
      <c r="CI20" s="964"/>
      <c r="CJ20" s="964"/>
      <c r="CK20" s="964"/>
      <c r="CL20" s="974"/>
      <c r="CM20" s="963"/>
      <c r="CN20" s="964"/>
      <c r="CO20" s="964"/>
      <c r="CP20" s="964"/>
      <c r="CQ20" s="974"/>
      <c r="CR20" s="963"/>
      <c r="CS20" s="964"/>
      <c r="CT20" s="964"/>
      <c r="CU20" s="964"/>
      <c r="CV20" s="974"/>
      <c r="CW20" s="963"/>
      <c r="CX20" s="964"/>
      <c r="CY20" s="964"/>
      <c r="CZ20" s="964"/>
      <c r="DA20" s="974"/>
      <c r="DB20" s="963"/>
      <c r="DC20" s="964"/>
      <c r="DD20" s="964"/>
      <c r="DE20" s="964"/>
      <c r="DF20" s="974"/>
      <c r="DG20" s="963"/>
      <c r="DH20" s="964"/>
      <c r="DI20" s="964"/>
      <c r="DJ20" s="964"/>
      <c r="DK20" s="974"/>
      <c r="DL20" s="963"/>
      <c r="DM20" s="964"/>
      <c r="DN20" s="964"/>
      <c r="DO20" s="964"/>
      <c r="DP20" s="974"/>
      <c r="DQ20" s="963"/>
      <c r="DR20" s="964"/>
      <c r="DS20" s="964"/>
      <c r="DT20" s="964"/>
      <c r="DU20" s="974"/>
      <c r="DV20" s="956"/>
      <c r="DW20" s="957"/>
      <c r="DX20" s="957"/>
      <c r="DY20" s="957"/>
      <c r="DZ20" s="975"/>
      <c r="EA20" s="81"/>
    </row>
    <row r="21" spans="1:131" s="53" customFormat="1" ht="26.25" customHeight="1" x14ac:dyDescent="0.2">
      <c r="A21" s="59">
        <v>15</v>
      </c>
      <c r="B21" s="956"/>
      <c r="C21" s="957"/>
      <c r="D21" s="957"/>
      <c r="E21" s="957"/>
      <c r="F21" s="957"/>
      <c r="G21" s="957"/>
      <c r="H21" s="957"/>
      <c r="I21" s="957"/>
      <c r="J21" s="957"/>
      <c r="K21" s="957"/>
      <c r="L21" s="957"/>
      <c r="M21" s="957"/>
      <c r="N21" s="957"/>
      <c r="O21" s="957"/>
      <c r="P21" s="958"/>
      <c r="Q21" s="959"/>
      <c r="R21" s="960"/>
      <c r="S21" s="960"/>
      <c r="T21" s="960"/>
      <c r="U21" s="960"/>
      <c r="V21" s="960"/>
      <c r="W21" s="960"/>
      <c r="X21" s="960"/>
      <c r="Y21" s="960"/>
      <c r="Z21" s="960"/>
      <c r="AA21" s="960"/>
      <c r="AB21" s="960"/>
      <c r="AC21" s="960"/>
      <c r="AD21" s="960"/>
      <c r="AE21" s="966"/>
      <c r="AF21" s="986"/>
      <c r="AG21" s="964"/>
      <c r="AH21" s="964"/>
      <c r="AI21" s="964"/>
      <c r="AJ21" s="987"/>
      <c r="AK21" s="965"/>
      <c r="AL21" s="960"/>
      <c r="AM21" s="960"/>
      <c r="AN21" s="960"/>
      <c r="AO21" s="960"/>
      <c r="AP21" s="960"/>
      <c r="AQ21" s="960"/>
      <c r="AR21" s="960"/>
      <c r="AS21" s="960"/>
      <c r="AT21" s="960"/>
      <c r="AU21" s="961"/>
      <c r="AV21" s="961"/>
      <c r="AW21" s="961"/>
      <c r="AX21" s="961"/>
      <c r="AY21" s="962"/>
      <c r="AZ21" s="63"/>
      <c r="BA21" s="63"/>
      <c r="BB21" s="63"/>
      <c r="BC21" s="63"/>
      <c r="BD21" s="63"/>
      <c r="BE21" s="81"/>
      <c r="BF21" s="81"/>
      <c r="BG21" s="81"/>
      <c r="BH21" s="81"/>
      <c r="BI21" s="81"/>
      <c r="BJ21" s="81"/>
      <c r="BK21" s="81"/>
      <c r="BL21" s="81"/>
      <c r="BM21" s="81"/>
      <c r="BN21" s="81"/>
      <c r="BO21" s="81"/>
      <c r="BP21" s="81"/>
      <c r="BQ21" s="59">
        <v>15</v>
      </c>
      <c r="BR21" s="87"/>
      <c r="BS21" s="956"/>
      <c r="BT21" s="957"/>
      <c r="BU21" s="957"/>
      <c r="BV21" s="957"/>
      <c r="BW21" s="957"/>
      <c r="BX21" s="957"/>
      <c r="BY21" s="957"/>
      <c r="BZ21" s="957"/>
      <c r="CA21" s="957"/>
      <c r="CB21" s="957"/>
      <c r="CC21" s="957"/>
      <c r="CD21" s="957"/>
      <c r="CE21" s="957"/>
      <c r="CF21" s="957"/>
      <c r="CG21" s="958"/>
      <c r="CH21" s="963"/>
      <c r="CI21" s="964"/>
      <c r="CJ21" s="964"/>
      <c r="CK21" s="964"/>
      <c r="CL21" s="974"/>
      <c r="CM21" s="963"/>
      <c r="CN21" s="964"/>
      <c r="CO21" s="964"/>
      <c r="CP21" s="964"/>
      <c r="CQ21" s="974"/>
      <c r="CR21" s="963"/>
      <c r="CS21" s="964"/>
      <c r="CT21" s="964"/>
      <c r="CU21" s="964"/>
      <c r="CV21" s="974"/>
      <c r="CW21" s="963"/>
      <c r="CX21" s="964"/>
      <c r="CY21" s="964"/>
      <c r="CZ21" s="964"/>
      <c r="DA21" s="974"/>
      <c r="DB21" s="963"/>
      <c r="DC21" s="964"/>
      <c r="DD21" s="964"/>
      <c r="DE21" s="964"/>
      <c r="DF21" s="974"/>
      <c r="DG21" s="963"/>
      <c r="DH21" s="964"/>
      <c r="DI21" s="964"/>
      <c r="DJ21" s="964"/>
      <c r="DK21" s="974"/>
      <c r="DL21" s="963"/>
      <c r="DM21" s="964"/>
      <c r="DN21" s="964"/>
      <c r="DO21" s="964"/>
      <c r="DP21" s="974"/>
      <c r="DQ21" s="963"/>
      <c r="DR21" s="964"/>
      <c r="DS21" s="964"/>
      <c r="DT21" s="964"/>
      <c r="DU21" s="974"/>
      <c r="DV21" s="956"/>
      <c r="DW21" s="957"/>
      <c r="DX21" s="957"/>
      <c r="DY21" s="957"/>
      <c r="DZ21" s="975"/>
      <c r="EA21" s="81"/>
    </row>
    <row r="22" spans="1:131" s="53" customFormat="1" ht="26.25" customHeight="1" x14ac:dyDescent="0.2">
      <c r="A22" s="59">
        <v>16</v>
      </c>
      <c r="B22" s="956"/>
      <c r="C22" s="957"/>
      <c r="D22" s="957"/>
      <c r="E22" s="957"/>
      <c r="F22" s="957"/>
      <c r="G22" s="957"/>
      <c r="H22" s="957"/>
      <c r="I22" s="957"/>
      <c r="J22" s="957"/>
      <c r="K22" s="957"/>
      <c r="L22" s="957"/>
      <c r="M22" s="957"/>
      <c r="N22" s="957"/>
      <c r="O22" s="957"/>
      <c r="P22" s="958"/>
      <c r="Q22" s="1007"/>
      <c r="R22" s="1008"/>
      <c r="S22" s="1008"/>
      <c r="T22" s="1008"/>
      <c r="U22" s="1008"/>
      <c r="V22" s="1008"/>
      <c r="W22" s="1008"/>
      <c r="X22" s="1008"/>
      <c r="Y22" s="1008"/>
      <c r="Z22" s="1008"/>
      <c r="AA22" s="1008"/>
      <c r="AB22" s="1008"/>
      <c r="AC22" s="1008"/>
      <c r="AD22" s="1008"/>
      <c r="AE22" s="1009"/>
      <c r="AF22" s="986"/>
      <c r="AG22" s="964"/>
      <c r="AH22" s="964"/>
      <c r="AI22" s="964"/>
      <c r="AJ22" s="987"/>
      <c r="AK22" s="1010"/>
      <c r="AL22" s="1008"/>
      <c r="AM22" s="1008"/>
      <c r="AN22" s="1008"/>
      <c r="AO22" s="1008"/>
      <c r="AP22" s="1008"/>
      <c r="AQ22" s="1008"/>
      <c r="AR22" s="1008"/>
      <c r="AS22" s="1008"/>
      <c r="AT22" s="1008"/>
      <c r="AU22" s="1011"/>
      <c r="AV22" s="1011"/>
      <c r="AW22" s="1011"/>
      <c r="AX22" s="1011"/>
      <c r="AY22" s="1012"/>
      <c r="AZ22" s="991" t="s">
        <v>83</v>
      </c>
      <c r="BA22" s="991"/>
      <c r="BB22" s="991"/>
      <c r="BC22" s="991"/>
      <c r="BD22" s="992"/>
      <c r="BE22" s="81"/>
      <c r="BF22" s="81"/>
      <c r="BG22" s="81"/>
      <c r="BH22" s="81"/>
      <c r="BI22" s="81"/>
      <c r="BJ22" s="81"/>
      <c r="BK22" s="81"/>
      <c r="BL22" s="81"/>
      <c r="BM22" s="81"/>
      <c r="BN22" s="81"/>
      <c r="BO22" s="81"/>
      <c r="BP22" s="81"/>
      <c r="BQ22" s="59">
        <v>16</v>
      </c>
      <c r="BR22" s="87"/>
      <c r="BS22" s="956"/>
      <c r="BT22" s="957"/>
      <c r="BU22" s="957"/>
      <c r="BV22" s="957"/>
      <c r="BW22" s="957"/>
      <c r="BX22" s="957"/>
      <c r="BY22" s="957"/>
      <c r="BZ22" s="957"/>
      <c r="CA22" s="957"/>
      <c r="CB22" s="957"/>
      <c r="CC22" s="957"/>
      <c r="CD22" s="957"/>
      <c r="CE22" s="957"/>
      <c r="CF22" s="957"/>
      <c r="CG22" s="958"/>
      <c r="CH22" s="963"/>
      <c r="CI22" s="964"/>
      <c r="CJ22" s="964"/>
      <c r="CK22" s="964"/>
      <c r="CL22" s="974"/>
      <c r="CM22" s="963"/>
      <c r="CN22" s="964"/>
      <c r="CO22" s="964"/>
      <c r="CP22" s="964"/>
      <c r="CQ22" s="974"/>
      <c r="CR22" s="963"/>
      <c r="CS22" s="964"/>
      <c r="CT22" s="964"/>
      <c r="CU22" s="964"/>
      <c r="CV22" s="974"/>
      <c r="CW22" s="963"/>
      <c r="CX22" s="964"/>
      <c r="CY22" s="964"/>
      <c r="CZ22" s="964"/>
      <c r="DA22" s="974"/>
      <c r="DB22" s="963"/>
      <c r="DC22" s="964"/>
      <c r="DD22" s="964"/>
      <c r="DE22" s="964"/>
      <c r="DF22" s="974"/>
      <c r="DG22" s="963"/>
      <c r="DH22" s="964"/>
      <c r="DI22" s="964"/>
      <c r="DJ22" s="964"/>
      <c r="DK22" s="974"/>
      <c r="DL22" s="963"/>
      <c r="DM22" s="964"/>
      <c r="DN22" s="964"/>
      <c r="DO22" s="964"/>
      <c r="DP22" s="974"/>
      <c r="DQ22" s="963"/>
      <c r="DR22" s="964"/>
      <c r="DS22" s="964"/>
      <c r="DT22" s="964"/>
      <c r="DU22" s="974"/>
      <c r="DV22" s="956"/>
      <c r="DW22" s="957"/>
      <c r="DX22" s="957"/>
      <c r="DY22" s="957"/>
      <c r="DZ22" s="975"/>
      <c r="EA22" s="81"/>
    </row>
    <row r="23" spans="1:131" s="53" customFormat="1" ht="26.25" customHeight="1" x14ac:dyDescent="0.2">
      <c r="A23" s="60" t="s">
        <v>391</v>
      </c>
      <c r="B23" s="934" t="s">
        <v>301</v>
      </c>
      <c r="C23" s="935"/>
      <c r="D23" s="935"/>
      <c r="E23" s="935"/>
      <c r="F23" s="935"/>
      <c r="G23" s="935"/>
      <c r="H23" s="935"/>
      <c r="I23" s="935"/>
      <c r="J23" s="935"/>
      <c r="K23" s="935"/>
      <c r="L23" s="935"/>
      <c r="M23" s="935"/>
      <c r="N23" s="935"/>
      <c r="O23" s="935"/>
      <c r="P23" s="936"/>
      <c r="Q23" s="1005">
        <v>166731</v>
      </c>
      <c r="R23" s="946"/>
      <c r="S23" s="946"/>
      <c r="T23" s="946"/>
      <c r="U23" s="946"/>
      <c r="V23" s="946">
        <v>163312</v>
      </c>
      <c r="W23" s="946"/>
      <c r="X23" s="946"/>
      <c r="Y23" s="946"/>
      <c r="Z23" s="946"/>
      <c r="AA23" s="946">
        <v>3419</v>
      </c>
      <c r="AB23" s="946"/>
      <c r="AC23" s="946"/>
      <c r="AD23" s="946"/>
      <c r="AE23" s="1006"/>
      <c r="AF23" s="977">
        <v>2692</v>
      </c>
      <c r="AG23" s="946"/>
      <c r="AH23" s="946"/>
      <c r="AI23" s="946"/>
      <c r="AJ23" s="978"/>
      <c r="AK23" s="979"/>
      <c r="AL23" s="945"/>
      <c r="AM23" s="945"/>
      <c r="AN23" s="945"/>
      <c r="AO23" s="945"/>
      <c r="AP23" s="946">
        <v>178314</v>
      </c>
      <c r="AQ23" s="946"/>
      <c r="AR23" s="946"/>
      <c r="AS23" s="946"/>
      <c r="AT23" s="946"/>
      <c r="AU23" s="947"/>
      <c r="AV23" s="947"/>
      <c r="AW23" s="947"/>
      <c r="AX23" s="947"/>
      <c r="AY23" s="948"/>
      <c r="AZ23" s="981" t="s">
        <v>293</v>
      </c>
      <c r="BA23" s="941"/>
      <c r="BB23" s="941"/>
      <c r="BC23" s="941"/>
      <c r="BD23" s="982"/>
      <c r="BE23" s="81"/>
      <c r="BF23" s="81"/>
      <c r="BG23" s="81"/>
      <c r="BH23" s="81"/>
      <c r="BI23" s="81"/>
      <c r="BJ23" s="81"/>
      <c r="BK23" s="81"/>
      <c r="BL23" s="81"/>
      <c r="BM23" s="81"/>
      <c r="BN23" s="81"/>
      <c r="BO23" s="81"/>
      <c r="BP23" s="81"/>
      <c r="BQ23" s="59">
        <v>17</v>
      </c>
      <c r="BR23" s="87"/>
      <c r="BS23" s="956"/>
      <c r="BT23" s="957"/>
      <c r="BU23" s="957"/>
      <c r="BV23" s="957"/>
      <c r="BW23" s="957"/>
      <c r="BX23" s="957"/>
      <c r="BY23" s="957"/>
      <c r="BZ23" s="957"/>
      <c r="CA23" s="957"/>
      <c r="CB23" s="957"/>
      <c r="CC23" s="957"/>
      <c r="CD23" s="957"/>
      <c r="CE23" s="957"/>
      <c r="CF23" s="957"/>
      <c r="CG23" s="958"/>
      <c r="CH23" s="963"/>
      <c r="CI23" s="964"/>
      <c r="CJ23" s="964"/>
      <c r="CK23" s="964"/>
      <c r="CL23" s="974"/>
      <c r="CM23" s="963"/>
      <c r="CN23" s="964"/>
      <c r="CO23" s="964"/>
      <c r="CP23" s="964"/>
      <c r="CQ23" s="974"/>
      <c r="CR23" s="963"/>
      <c r="CS23" s="964"/>
      <c r="CT23" s="964"/>
      <c r="CU23" s="964"/>
      <c r="CV23" s="974"/>
      <c r="CW23" s="963"/>
      <c r="CX23" s="964"/>
      <c r="CY23" s="964"/>
      <c r="CZ23" s="964"/>
      <c r="DA23" s="974"/>
      <c r="DB23" s="963"/>
      <c r="DC23" s="964"/>
      <c r="DD23" s="964"/>
      <c r="DE23" s="964"/>
      <c r="DF23" s="974"/>
      <c r="DG23" s="963"/>
      <c r="DH23" s="964"/>
      <c r="DI23" s="964"/>
      <c r="DJ23" s="964"/>
      <c r="DK23" s="974"/>
      <c r="DL23" s="963"/>
      <c r="DM23" s="964"/>
      <c r="DN23" s="964"/>
      <c r="DO23" s="964"/>
      <c r="DP23" s="974"/>
      <c r="DQ23" s="963"/>
      <c r="DR23" s="964"/>
      <c r="DS23" s="964"/>
      <c r="DT23" s="964"/>
      <c r="DU23" s="974"/>
      <c r="DV23" s="956"/>
      <c r="DW23" s="957"/>
      <c r="DX23" s="957"/>
      <c r="DY23" s="957"/>
      <c r="DZ23" s="975"/>
      <c r="EA23" s="81"/>
    </row>
    <row r="24" spans="1:131" s="53" customFormat="1" ht="26.25" customHeight="1" x14ac:dyDescent="0.2">
      <c r="A24" s="1003" t="s">
        <v>476</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3"/>
      <c r="BA24" s="63"/>
      <c r="BB24" s="63"/>
      <c r="BC24" s="63"/>
      <c r="BD24" s="63"/>
      <c r="BE24" s="81"/>
      <c r="BF24" s="81"/>
      <c r="BG24" s="81"/>
      <c r="BH24" s="81"/>
      <c r="BI24" s="81"/>
      <c r="BJ24" s="81"/>
      <c r="BK24" s="81"/>
      <c r="BL24" s="81"/>
      <c r="BM24" s="81"/>
      <c r="BN24" s="81"/>
      <c r="BO24" s="81"/>
      <c r="BP24" s="81"/>
      <c r="BQ24" s="59">
        <v>18</v>
      </c>
      <c r="BR24" s="87"/>
      <c r="BS24" s="956"/>
      <c r="BT24" s="957"/>
      <c r="BU24" s="957"/>
      <c r="BV24" s="957"/>
      <c r="BW24" s="957"/>
      <c r="BX24" s="957"/>
      <c r="BY24" s="957"/>
      <c r="BZ24" s="957"/>
      <c r="CA24" s="957"/>
      <c r="CB24" s="957"/>
      <c r="CC24" s="957"/>
      <c r="CD24" s="957"/>
      <c r="CE24" s="957"/>
      <c r="CF24" s="957"/>
      <c r="CG24" s="958"/>
      <c r="CH24" s="963"/>
      <c r="CI24" s="964"/>
      <c r="CJ24" s="964"/>
      <c r="CK24" s="964"/>
      <c r="CL24" s="974"/>
      <c r="CM24" s="963"/>
      <c r="CN24" s="964"/>
      <c r="CO24" s="964"/>
      <c r="CP24" s="964"/>
      <c r="CQ24" s="974"/>
      <c r="CR24" s="963"/>
      <c r="CS24" s="964"/>
      <c r="CT24" s="964"/>
      <c r="CU24" s="964"/>
      <c r="CV24" s="974"/>
      <c r="CW24" s="963"/>
      <c r="CX24" s="964"/>
      <c r="CY24" s="964"/>
      <c r="CZ24" s="964"/>
      <c r="DA24" s="974"/>
      <c r="DB24" s="963"/>
      <c r="DC24" s="964"/>
      <c r="DD24" s="964"/>
      <c r="DE24" s="964"/>
      <c r="DF24" s="974"/>
      <c r="DG24" s="963"/>
      <c r="DH24" s="964"/>
      <c r="DI24" s="964"/>
      <c r="DJ24" s="964"/>
      <c r="DK24" s="974"/>
      <c r="DL24" s="963"/>
      <c r="DM24" s="964"/>
      <c r="DN24" s="964"/>
      <c r="DO24" s="964"/>
      <c r="DP24" s="974"/>
      <c r="DQ24" s="963"/>
      <c r="DR24" s="964"/>
      <c r="DS24" s="964"/>
      <c r="DT24" s="964"/>
      <c r="DU24" s="974"/>
      <c r="DV24" s="956"/>
      <c r="DW24" s="957"/>
      <c r="DX24" s="957"/>
      <c r="DY24" s="957"/>
      <c r="DZ24" s="975"/>
      <c r="EA24" s="81"/>
    </row>
    <row r="25" spans="1:131" s="51" customFormat="1" ht="26.25" customHeight="1" x14ac:dyDescent="0.2">
      <c r="A25" s="1004" t="s">
        <v>503</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3"/>
      <c r="BK25" s="63"/>
      <c r="BL25" s="63"/>
      <c r="BM25" s="63"/>
      <c r="BN25" s="63"/>
      <c r="BO25" s="62"/>
      <c r="BP25" s="62"/>
      <c r="BQ25" s="59">
        <v>19</v>
      </c>
      <c r="BR25" s="87"/>
      <c r="BS25" s="956"/>
      <c r="BT25" s="957"/>
      <c r="BU25" s="957"/>
      <c r="BV25" s="957"/>
      <c r="BW25" s="957"/>
      <c r="BX25" s="957"/>
      <c r="BY25" s="957"/>
      <c r="BZ25" s="957"/>
      <c r="CA25" s="957"/>
      <c r="CB25" s="957"/>
      <c r="CC25" s="957"/>
      <c r="CD25" s="957"/>
      <c r="CE25" s="957"/>
      <c r="CF25" s="957"/>
      <c r="CG25" s="958"/>
      <c r="CH25" s="963"/>
      <c r="CI25" s="964"/>
      <c r="CJ25" s="964"/>
      <c r="CK25" s="964"/>
      <c r="CL25" s="974"/>
      <c r="CM25" s="963"/>
      <c r="CN25" s="964"/>
      <c r="CO25" s="964"/>
      <c r="CP25" s="964"/>
      <c r="CQ25" s="974"/>
      <c r="CR25" s="963"/>
      <c r="CS25" s="964"/>
      <c r="CT25" s="964"/>
      <c r="CU25" s="964"/>
      <c r="CV25" s="974"/>
      <c r="CW25" s="963"/>
      <c r="CX25" s="964"/>
      <c r="CY25" s="964"/>
      <c r="CZ25" s="964"/>
      <c r="DA25" s="974"/>
      <c r="DB25" s="963"/>
      <c r="DC25" s="964"/>
      <c r="DD25" s="964"/>
      <c r="DE25" s="964"/>
      <c r="DF25" s="974"/>
      <c r="DG25" s="963"/>
      <c r="DH25" s="964"/>
      <c r="DI25" s="964"/>
      <c r="DJ25" s="964"/>
      <c r="DK25" s="974"/>
      <c r="DL25" s="963"/>
      <c r="DM25" s="964"/>
      <c r="DN25" s="964"/>
      <c r="DO25" s="964"/>
      <c r="DP25" s="974"/>
      <c r="DQ25" s="963"/>
      <c r="DR25" s="964"/>
      <c r="DS25" s="964"/>
      <c r="DT25" s="964"/>
      <c r="DU25" s="974"/>
      <c r="DV25" s="956"/>
      <c r="DW25" s="957"/>
      <c r="DX25" s="957"/>
      <c r="DY25" s="957"/>
      <c r="DZ25" s="975"/>
      <c r="EA25" s="54"/>
    </row>
    <row r="26" spans="1:131" s="51" customFormat="1" ht="26.25" customHeight="1" x14ac:dyDescent="0.2">
      <c r="A26" s="692" t="s">
        <v>45</v>
      </c>
      <c r="B26" s="693"/>
      <c r="C26" s="693"/>
      <c r="D26" s="693"/>
      <c r="E26" s="693"/>
      <c r="F26" s="693"/>
      <c r="G26" s="693"/>
      <c r="H26" s="693"/>
      <c r="I26" s="693"/>
      <c r="J26" s="693"/>
      <c r="K26" s="693"/>
      <c r="L26" s="693"/>
      <c r="M26" s="693"/>
      <c r="N26" s="693"/>
      <c r="O26" s="693"/>
      <c r="P26" s="694"/>
      <c r="Q26" s="684" t="s">
        <v>414</v>
      </c>
      <c r="R26" s="685"/>
      <c r="S26" s="685"/>
      <c r="T26" s="685"/>
      <c r="U26" s="686"/>
      <c r="V26" s="684" t="s">
        <v>326</v>
      </c>
      <c r="W26" s="685"/>
      <c r="X26" s="685"/>
      <c r="Y26" s="685"/>
      <c r="Z26" s="686"/>
      <c r="AA26" s="684" t="s">
        <v>430</v>
      </c>
      <c r="AB26" s="685"/>
      <c r="AC26" s="685"/>
      <c r="AD26" s="685"/>
      <c r="AE26" s="685"/>
      <c r="AF26" s="770" t="s">
        <v>385</v>
      </c>
      <c r="AG26" s="699"/>
      <c r="AH26" s="699"/>
      <c r="AI26" s="699"/>
      <c r="AJ26" s="771"/>
      <c r="AK26" s="685" t="s">
        <v>492</v>
      </c>
      <c r="AL26" s="685"/>
      <c r="AM26" s="685"/>
      <c r="AN26" s="685"/>
      <c r="AO26" s="686"/>
      <c r="AP26" s="684" t="s">
        <v>150</v>
      </c>
      <c r="AQ26" s="685"/>
      <c r="AR26" s="685"/>
      <c r="AS26" s="685"/>
      <c r="AT26" s="686"/>
      <c r="AU26" s="684" t="s">
        <v>518</v>
      </c>
      <c r="AV26" s="685"/>
      <c r="AW26" s="685"/>
      <c r="AX26" s="685"/>
      <c r="AY26" s="686"/>
      <c r="AZ26" s="684" t="s">
        <v>519</v>
      </c>
      <c r="BA26" s="685"/>
      <c r="BB26" s="685"/>
      <c r="BC26" s="685"/>
      <c r="BD26" s="686"/>
      <c r="BE26" s="684" t="s">
        <v>512</v>
      </c>
      <c r="BF26" s="685"/>
      <c r="BG26" s="685"/>
      <c r="BH26" s="685"/>
      <c r="BI26" s="690"/>
      <c r="BJ26" s="63"/>
      <c r="BK26" s="63"/>
      <c r="BL26" s="63"/>
      <c r="BM26" s="63"/>
      <c r="BN26" s="63"/>
      <c r="BO26" s="62"/>
      <c r="BP26" s="62"/>
      <c r="BQ26" s="59">
        <v>20</v>
      </c>
      <c r="BR26" s="87"/>
      <c r="BS26" s="956"/>
      <c r="BT26" s="957"/>
      <c r="BU26" s="957"/>
      <c r="BV26" s="957"/>
      <c r="BW26" s="957"/>
      <c r="BX26" s="957"/>
      <c r="BY26" s="957"/>
      <c r="BZ26" s="957"/>
      <c r="CA26" s="957"/>
      <c r="CB26" s="957"/>
      <c r="CC26" s="957"/>
      <c r="CD26" s="957"/>
      <c r="CE26" s="957"/>
      <c r="CF26" s="957"/>
      <c r="CG26" s="958"/>
      <c r="CH26" s="963"/>
      <c r="CI26" s="964"/>
      <c r="CJ26" s="964"/>
      <c r="CK26" s="964"/>
      <c r="CL26" s="974"/>
      <c r="CM26" s="963"/>
      <c r="CN26" s="964"/>
      <c r="CO26" s="964"/>
      <c r="CP26" s="964"/>
      <c r="CQ26" s="974"/>
      <c r="CR26" s="963"/>
      <c r="CS26" s="964"/>
      <c r="CT26" s="964"/>
      <c r="CU26" s="964"/>
      <c r="CV26" s="974"/>
      <c r="CW26" s="963"/>
      <c r="CX26" s="964"/>
      <c r="CY26" s="964"/>
      <c r="CZ26" s="964"/>
      <c r="DA26" s="974"/>
      <c r="DB26" s="963"/>
      <c r="DC26" s="964"/>
      <c r="DD26" s="964"/>
      <c r="DE26" s="964"/>
      <c r="DF26" s="974"/>
      <c r="DG26" s="963"/>
      <c r="DH26" s="964"/>
      <c r="DI26" s="964"/>
      <c r="DJ26" s="964"/>
      <c r="DK26" s="974"/>
      <c r="DL26" s="963"/>
      <c r="DM26" s="964"/>
      <c r="DN26" s="964"/>
      <c r="DO26" s="964"/>
      <c r="DP26" s="974"/>
      <c r="DQ26" s="963"/>
      <c r="DR26" s="964"/>
      <c r="DS26" s="964"/>
      <c r="DT26" s="964"/>
      <c r="DU26" s="974"/>
      <c r="DV26" s="956"/>
      <c r="DW26" s="957"/>
      <c r="DX26" s="957"/>
      <c r="DY26" s="957"/>
      <c r="DZ26" s="975"/>
      <c r="EA26" s="54"/>
    </row>
    <row r="27" spans="1:131" s="51" customFormat="1" ht="26.25" customHeight="1" x14ac:dyDescent="0.2">
      <c r="A27" s="695"/>
      <c r="B27" s="696"/>
      <c r="C27" s="696"/>
      <c r="D27" s="696"/>
      <c r="E27" s="696"/>
      <c r="F27" s="696"/>
      <c r="G27" s="696"/>
      <c r="H27" s="696"/>
      <c r="I27" s="696"/>
      <c r="J27" s="696"/>
      <c r="K27" s="696"/>
      <c r="L27" s="696"/>
      <c r="M27" s="696"/>
      <c r="N27" s="696"/>
      <c r="O27" s="696"/>
      <c r="P27" s="697"/>
      <c r="Q27" s="687"/>
      <c r="R27" s="688"/>
      <c r="S27" s="688"/>
      <c r="T27" s="688"/>
      <c r="U27" s="689"/>
      <c r="V27" s="687"/>
      <c r="W27" s="688"/>
      <c r="X27" s="688"/>
      <c r="Y27" s="688"/>
      <c r="Z27" s="689"/>
      <c r="AA27" s="687"/>
      <c r="AB27" s="688"/>
      <c r="AC27" s="688"/>
      <c r="AD27" s="688"/>
      <c r="AE27" s="688"/>
      <c r="AF27" s="772"/>
      <c r="AG27" s="702"/>
      <c r="AH27" s="702"/>
      <c r="AI27" s="702"/>
      <c r="AJ27" s="773"/>
      <c r="AK27" s="688"/>
      <c r="AL27" s="688"/>
      <c r="AM27" s="688"/>
      <c r="AN27" s="688"/>
      <c r="AO27" s="689"/>
      <c r="AP27" s="687"/>
      <c r="AQ27" s="688"/>
      <c r="AR27" s="688"/>
      <c r="AS27" s="688"/>
      <c r="AT27" s="689"/>
      <c r="AU27" s="687"/>
      <c r="AV27" s="688"/>
      <c r="AW27" s="688"/>
      <c r="AX27" s="688"/>
      <c r="AY27" s="689"/>
      <c r="AZ27" s="687"/>
      <c r="BA27" s="688"/>
      <c r="BB27" s="688"/>
      <c r="BC27" s="688"/>
      <c r="BD27" s="689"/>
      <c r="BE27" s="687"/>
      <c r="BF27" s="688"/>
      <c r="BG27" s="688"/>
      <c r="BH27" s="688"/>
      <c r="BI27" s="691"/>
      <c r="BJ27" s="63"/>
      <c r="BK27" s="63"/>
      <c r="BL27" s="63"/>
      <c r="BM27" s="63"/>
      <c r="BN27" s="63"/>
      <c r="BO27" s="62"/>
      <c r="BP27" s="62"/>
      <c r="BQ27" s="59">
        <v>21</v>
      </c>
      <c r="BR27" s="87"/>
      <c r="BS27" s="956"/>
      <c r="BT27" s="957"/>
      <c r="BU27" s="957"/>
      <c r="BV27" s="957"/>
      <c r="BW27" s="957"/>
      <c r="BX27" s="957"/>
      <c r="BY27" s="957"/>
      <c r="BZ27" s="957"/>
      <c r="CA27" s="957"/>
      <c r="CB27" s="957"/>
      <c r="CC27" s="957"/>
      <c r="CD27" s="957"/>
      <c r="CE27" s="957"/>
      <c r="CF27" s="957"/>
      <c r="CG27" s="958"/>
      <c r="CH27" s="963"/>
      <c r="CI27" s="964"/>
      <c r="CJ27" s="964"/>
      <c r="CK27" s="964"/>
      <c r="CL27" s="974"/>
      <c r="CM27" s="963"/>
      <c r="CN27" s="964"/>
      <c r="CO27" s="964"/>
      <c r="CP27" s="964"/>
      <c r="CQ27" s="974"/>
      <c r="CR27" s="963"/>
      <c r="CS27" s="964"/>
      <c r="CT27" s="964"/>
      <c r="CU27" s="964"/>
      <c r="CV27" s="974"/>
      <c r="CW27" s="963"/>
      <c r="CX27" s="964"/>
      <c r="CY27" s="964"/>
      <c r="CZ27" s="964"/>
      <c r="DA27" s="974"/>
      <c r="DB27" s="963"/>
      <c r="DC27" s="964"/>
      <c r="DD27" s="964"/>
      <c r="DE27" s="964"/>
      <c r="DF27" s="974"/>
      <c r="DG27" s="963"/>
      <c r="DH27" s="964"/>
      <c r="DI27" s="964"/>
      <c r="DJ27" s="964"/>
      <c r="DK27" s="974"/>
      <c r="DL27" s="963"/>
      <c r="DM27" s="964"/>
      <c r="DN27" s="964"/>
      <c r="DO27" s="964"/>
      <c r="DP27" s="974"/>
      <c r="DQ27" s="963"/>
      <c r="DR27" s="964"/>
      <c r="DS27" s="964"/>
      <c r="DT27" s="964"/>
      <c r="DU27" s="974"/>
      <c r="DV27" s="956"/>
      <c r="DW27" s="957"/>
      <c r="DX27" s="957"/>
      <c r="DY27" s="957"/>
      <c r="DZ27" s="975"/>
      <c r="EA27" s="54"/>
    </row>
    <row r="28" spans="1:131" s="51" customFormat="1" ht="26.25" customHeight="1" x14ac:dyDescent="0.2">
      <c r="A28" s="61">
        <v>1</v>
      </c>
      <c r="B28" s="967" t="s">
        <v>378</v>
      </c>
      <c r="C28" s="968"/>
      <c r="D28" s="968"/>
      <c r="E28" s="968"/>
      <c r="F28" s="968"/>
      <c r="G28" s="968"/>
      <c r="H28" s="968"/>
      <c r="I28" s="968"/>
      <c r="J28" s="968"/>
      <c r="K28" s="968"/>
      <c r="L28" s="968"/>
      <c r="M28" s="968"/>
      <c r="N28" s="968"/>
      <c r="O28" s="968"/>
      <c r="P28" s="969"/>
      <c r="Q28" s="994">
        <v>43095</v>
      </c>
      <c r="R28" s="995"/>
      <c r="S28" s="995"/>
      <c r="T28" s="995"/>
      <c r="U28" s="995"/>
      <c r="V28" s="995">
        <v>42997</v>
      </c>
      <c r="W28" s="995"/>
      <c r="X28" s="995"/>
      <c r="Y28" s="995"/>
      <c r="Z28" s="995"/>
      <c r="AA28" s="995">
        <v>98</v>
      </c>
      <c r="AB28" s="995"/>
      <c r="AC28" s="995"/>
      <c r="AD28" s="995"/>
      <c r="AE28" s="996"/>
      <c r="AF28" s="997">
        <v>98</v>
      </c>
      <c r="AG28" s="995"/>
      <c r="AH28" s="995"/>
      <c r="AI28" s="995"/>
      <c r="AJ28" s="998"/>
      <c r="AK28" s="999">
        <v>4326</v>
      </c>
      <c r="AL28" s="995"/>
      <c r="AM28" s="995"/>
      <c r="AN28" s="995"/>
      <c r="AO28" s="995"/>
      <c r="AP28" s="995" t="s">
        <v>293</v>
      </c>
      <c r="AQ28" s="995"/>
      <c r="AR28" s="995"/>
      <c r="AS28" s="995"/>
      <c r="AT28" s="995"/>
      <c r="AU28" s="995" t="s">
        <v>293</v>
      </c>
      <c r="AV28" s="995"/>
      <c r="AW28" s="995"/>
      <c r="AX28" s="995"/>
      <c r="AY28" s="995"/>
      <c r="AZ28" s="1000" t="s">
        <v>293</v>
      </c>
      <c r="BA28" s="1000"/>
      <c r="BB28" s="1000"/>
      <c r="BC28" s="1000"/>
      <c r="BD28" s="1000"/>
      <c r="BE28" s="1001"/>
      <c r="BF28" s="1001"/>
      <c r="BG28" s="1001"/>
      <c r="BH28" s="1001"/>
      <c r="BI28" s="1002"/>
      <c r="BJ28" s="63"/>
      <c r="BK28" s="63"/>
      <c r="BL28" s="63"/>
      <c r="BM28" s="63"/>
      <c r="BN28" s="63"/>
      <c r="BO28" s="62"/>
      <c r="BP28" s="62"/>
      <c r="BQ28" s="59">
        <v>22</v>
      </c>
      <c r="BR28" s="87"/>
      <c r="BS28" s="956"/>
      <c r="BT28" s="957"/>
      <c r="BU28" s="957"/>
      <c r="BV28" s="957"/>
      <c r="BW28" s="957"/>
      <c r="BX28" s="957"/>
      <c r="BY28" s="957"/>
      <c r="BZ28" s="957"/>
      <c r="CA28" s="957"/>
      <c r="CB28" s="957"/>
      <c r="CC28" s="957"/>
      <c r="CD28" s="957"/>
      <c r="CE28" s="957"/>
      <c r="CF28" s="957"/>
      <c r="CG28" s="958"/>
      <c r="CH28" s="963"/>
      <c r="CI28" s="964"/>
      <c r="CJ28" s="964"/>
      <c r="CK28" s="964"/>
      <c r="CL28" s="974"/>
      <c r="CM28" s="963"/>
      <c r="CN28" s="964"/>
      <c r="CO28" s="964"/>
      <c r="CP28" s="964"/>
      <c r="CQ28" s="974"/>
      <c r="CR28" s="963"/>
      <c r="CS28" s="964"/>
      <c r="CT28" s="964"/>
      <c r="CU28" s="964"/>
      <c r="CV28" s="974"/>
      <c r="CW28" s="963"/>
      <c r="CX28" s="964"/>
      <c r="CY28" s="964"/>
      <c r="CZ28" s="964"/>
      <c r="DA28" s="974"/>
      <c r="DB28" s="963"/>
      <c r="DC28" s="964"/>
      <c r="DD28" s="964"/>
      <c r="DE28" s="964"/>
      <c r="DF28" s="974"/>
      <c r="DG28" s="963"/>
      <c r="DH28" s="964"/>
      <c r="DI28" s="964"/>
      <c r="DJ28" s="964"/>
      <c r="DK28" s="974"/>
      <c r="DL28" s="963"/>
      <c r="DM28" s="964"/>
      <c r="DN28" s="964"/>
      <c r="DO28" s="964"/>
      <c r="DP28" s="974"/>
      <c r="DQ28" s="963"/>
      <c r="DR28" s="964"/>
      <c r="DS28" s="964"/>
      <c r="DT28" s="964"/>
      <c r="DU28" s="974"/>
      <c r="DV28" s="956"/>
      <c r="DW28" s="957"/>
      <c r="DX28" s="957"/>
      <c r="DY28" s="957"/>
      <c r="DZ28" s="975"/>
      <c r="EA28" s="54"/>
    </row>
    <row r="29" spans="1:131" s="51" customFormat="1" ht="26.25" customHeight="1" x14ac:dyDescent="0.2">
      <c r="A29" s="61">
        <v>2</v>
      </c>
      <c r="B29" s="956" t="s">
        <v>356</v>
      </c>
      <c r="C29" s="957"/>
      <c r="D29" s="957"/>
      <c r="E29" s="957"/>
      <c r="F29" s="957"/>
      <c r="G29" s="957"/>
      <c r="H29" s="957"/>
      <c r="I29" s="957"/>
      <c r="J29" s="957"/>
      <c r="K29" s="957"/>
      <c r="L29" s="957"/>
      <c r="M29" s="957"/>
      <c r="N29" s="957"/>
      <c r="O29" s="957"/>
      <c r="P29" s="958"/>
      <c r="Q29" s="959">
        <v>4873</v>
      </c>
      <c r="R29" s="960"/>
      <c r="S29" s="960"/>
      <c r="T29" s="960"/>
      <c r="U29" s="960"/>
      <c r="V29" s="960">
        <v>4858</v>
      </c>
      <c r="W29" s="960"/>
      <c r="X29" s="960"/>
      <c r="Y29" s="960"/>
      <c r="Z29" s="960"/>
      <c r="AA29" s="960">
        <v>15</v>
      </c>
      <c r="AB29" s="960"/>
      <c r="AC29" s="960"/>
      <c r="AD29" s="960"/>
      <c r="AE29" s="966"/>
      <c r="AF29" s="986">
        <v>15</v>
      </c>
      <c r="AG29" s="964"/>
      <c r="AH29" s="964"/>
      <c r="AI29" s="964"/>
      <c r="AJ29" s="987"/>
      <c r="AK29" s="965">
        <v>1145</v>
      </c>
      <c r="AL29" s="960"/>
      <c r="AM29" s="960"/>
      <c r="AN29" s="960"/>
      <c r="AO29" s="960"/>
      <c r="AP29" s="960" t="s">
        <v>293</v>
      </c>
      <c r="AQ29" s="960"/>
      <c r="AR29" s="960"/>
      <c r="AS29" s="960"/>
      <c r="AT29" s="960"/>
      <c r="AU29" s="960" t="s">
        <v>293</v>
      </c>
      <c r="AV29" s="960"/>
      <c r="AW29" s="960"/>
      <c r="AX29" s="960"/>
      <c r="AY29" s="960"/>
      <c r="AZ29" s="993" t="s">
        <v>293</v>
      </c>
      <c r="BA29" s="993"/>
      <c r="BB29" s="993"/>
      <c r="BC29" s="993"/>
      <c r="BD29" s="993"/>
      <c r="BE29" s="961"/>
      <c r="BF29" s="961"/>
      <c r="BG29" s="961"/>
      <c r="BH29" s="961"/>
      <c r="BI29" s="962"/>
      <c r="BJ29" s="63"/>
      <c r="BK29" s="63"/>
      <c r="BL29" s="63"/>
      <c r="BM29" s="63"/>
      <c r="BN29" s="63"/>
      <c r="BO29" s="62"/>
      <c r="BP29" s="62"/>
      <c r="BQ29" s="59">
        <v>23</v>
      </c>
      <c r="BR29" s="87"/>
      <c r="BS29" s="956"/>
      <c r="BT29" s="957"/>
      <c r="BU29" s="957"/>
      <c r="BV29" s="957"/>
      <c r="BW29" s="957"/>
      <c r="BX29" s="957"/>
      <c r="BY29" s="957"/>
      <c r="BZ29" s="957"/>
      <c r="CA29" s="957"/>
      <c r="CB29" s="957"/>
      <c r="CC29" s="957"/>
      <c r="CD29" s="957"/>
      <c r="CE29" s="957"/>
      <c r="CF29" s="957"/>
      <c r="CG29" s="958"/>
      <c r="CH29" s="963"/>
      <c r="CI29" s="964"/>
      <c r="CJ29" s="964"/>
      <c r="CK29" s="964"/>
      <c r="CL29" s="974"/>
      <c r="CM29" s="963"/>
      <c r="CN29" s="964"/>
      <c r="CO29" s="964"/>
      <c r="CP29" s="964"/>
      <c r="CQ29" s="974"/>
      <c r="CR29" s="963"/>
      <c r="CS29" s="964"/>
      <c r="CT29" s="964"/>
      <c r="CU29" s="964"/>
      <c r="CV29" s="974"/>
      <c r="CW29" s="963"/>
      <c r="CX29" s="964"/>
      <c r="CY29" s="964"/>
      <c r="CZ29" s="964"/>
      <c r="DA29" s="974"/>
      <c r="DB29" s="963"/>
      <c r="DC29" s="964"/>
      <c r="DD29" s="964"/>
      <c r="DE29" s="964"/>
      <c r="DF29" s="974"/>
      <c r="DG29" s="963"/>
      <c r="DH29" s="964"/>
      <c r="DI29" s="964"/>
      <c r="DJ29" s="964"/>
      <c r="DK29" s="974"/>
      <c r="DL29" s="963"/>
      <c r="DM29" s="964"/>
      <c r="DN29" s="964"/>
      <c r="DO29" s="964"/>
      <c r="DP29" s="974"/>
      <c r="DQ29" s="963"/>
      <c r="DR29" s="964"/>
      <c r="DS29" s="964"/>
      <c r="DT29" s="964"/>
      <c r="DU29" s="974"/>
      <c r="DV29" s="956"/>
      <c r="DW29" s="957"/>
      <c r="DX29" s="957"/>
      <c r="DY29" s="957"/>
      <c r="DZ29" s="975"/>
      <c r="EA29" s="54"/>
    </row>
    <row r="30" spans="1:131" s="51" customFormat="1" ht="26.25" customHeight="1" x14ac:dyDescent="0.2">
      <c r="A30" s="61">
        <v>3</v>
      </c>
      <c r="B30" s="956" t="s">
        <v>72</v>
      </c>
      <c r="C30" s="957"/>
      <c r="D30" s="957"/>
      <c r="E30" s="957"/>
      <c r="F30" s="957"/>
      <c r="G30" s="957"/>
      <c r="H30" s="957"/>
      <c r="I30" s="957"/>
      <c r="J30" s="957"/>
      <c r="K30" s="957"/>
      <c r="L30" s="957"/>
      <c r="M30" s="957"/>
      <c r="N30" s="957"/>
      <c r="O30" s="957"/>
      <c r="P30" s="958"/>
      <c r="Q30" s="959">
        <v>34247</v>
      </c>
      <c r="R30" s="960"/>
      <c r="S30" s="960"/>
      <c r="T30" s="960"/>
      <c r="U30" s="960"/>
      <c r="V30" s="960">
        <v>33927</v>
      </c>
      <c r="W30" s="960"/>
      <c r="X30" s="960"/>
      <c r="Y30" s="960"/>
      <c r="Z30" s="960"/>
      <c r="AA30" s="960">
        <v>320</v>
      </c>
      <c r="AB30" s="960"/>
      <c r="AC30" s="960"/>
      <c r="AD30" s="960"/>
      <c r="AE30" s="966"/>
      <c r="AF30" s="986">
        <v>320</v>
      </c>
      <c r="AG30" s="964"/>
      <c r="AH30" s="964"/>
      <c r="AI30" s="964"/>
      <c r="AJ30" s="987"/>
      <c r="AK30" s="965">
        <v>5442</v>
      </c>
      <c r="AL30" s="960"/>
      <c r="AM30" s="960"/>
      <c r="AN30" s="960"/>
      <c r="AO30" s="960"/>
      <c r="AP30" s="960" t="s">
        <v>293</v>
      </c>
      <c r="AQ30" s="960"/>
      <c r="AR30" s="960"/>
      <c r="AS30" s="960"/>
      <c r="AT30" s="960"/>
      <c r="AU30" s="960" t="s">
        <v>293</v>
      </c>
      <c r="AV30" s="960"/>
      <c r="AW30" s="960"/>
      <c r="AX30" s="960"/>
      <c r="AY30" s="960"/>
      <c r="AZ30" s="993" t="s">
        <v>293</v>
      </c>
      <c r="BA30" s="993"/>
      <c r="BB30" s="993"/>
      <c r="BC30" s="993"/>
      <c r="BD30" s="993"/>
      <c r="BE30" s="961"/>
      <c r="BF30" s="961"/>
      <c r="BG30" s="961"/>
      <c r="BH30" s="961"/>
      <c r="BI30" s="962"/>
      <c r="BJ30" s="63"/>
      <c r="BK30" s="63"/>
      <c r="BL30" s="63"/>
      <c r="BM30" s="63"/>
      <c r="BN30" s="63"/>
      <c r="BO30" s="62"/>
      <c r="BP30" s="62"/>
      <c r="BQ30" s="59">
        <v>24</v>
      </c>
      <c r="BR30" s="87"/>
      <c r="BS30" s="956"/>
      <c r="BT30" s="957"/>
      <c r="BU30" s="957"/>
      <c r="BV30" s="957"/>
      <c r="BW30" s="957"/>
      <c r="BX30" s="957"/>
      <c r="BY30" s="957"/>
      <c r="BZ30" s="957"/>
      <c r="CA30" s="957"/>
      <c r="CB30" s="957"/>
      <c r="CC30" s="957"/>
      <c r="CD30" s="957"/>
      <c r="CE30" s="957"/>
      <c r="CF30" s="957"/>
      <c r="CG30" s="958"/>
      <c r="CH30" s="963"/>
      <c r="CI30" s="964"/>
      <c r="CJ30" s="964"/>
      <c r="CK30" s="964"/>
      <c r="CL30" s="974"/>
      <c r="CM30" s="963"/>
      <c r="CN30" s="964"/>
      <c r="CO30" s="964"/>
      <c r="CP30" s="964"/>
      <c r="CQ30" s="974"/>
      <c r="CR30" s="963"/>
      <c r="CS30" s="964"/>
      <c r="CT30" s="964"/>
      <c r="CU30" s="964"/>
      <c r="CV30" s="974"/>
      <c r="CW30" s="963"/>
      <c r="CX30" s="964"/>
      <c r="CY30" s="964"/>
      <c r="CZ30" s="964"/>
      <c r="DA30" s="974"/>
      <c r="DB30" s="963"/>
      <c r="DC30" s="964"/>
      <c r="DD30" s="964"/>
      <c r="DE30" s="964"/>
      <c r="DF30" s="974"/>
      <c r="DG30" s="963"/>
      <c r="DH30" s="964"/>
      <c r="DI30" s="964"/>
      <c r="DJ30" s="964"/>
      <c r="DK30" s="974"/>
      <c r="DL30" s="963"/>
      <c r="DM30" s="964"/>
      <c r="DN30" s="964"/>
      <c r="DO30" s="964"/>
      <c r="DP30" s="974"/>
      <c r="DQ30" s="963"/>
      <c r="DR30" s="964"/>
      <c r="DS30" s="964"/>
      <c r="DT30" s="964"/>
      <c r="DU30" s="974"/>
      <c r="DV30" s="956"/>
      <c r="DW30" s="957"/>
      <c r="DX30" s="957"/>
      <c r="DY30" s="957"/>
      <c r="DZ30" s="975"/>
      <c r="EA30" s="54"/>
    </row>
    <row r="31" spans="1:131" s="51" customFormat="1" ht="26.25" customHeight="1" x14ac:dyDescent="0.2">
      <c r="A31" s="61">
        <v>4</v>
      </c>
      <c r="B31" s="956" t="s">
        <v>164</v>
      </c>
      <c r="C31" s="957"/>
      <c r="D31" s="957"/>
      <c r="E31" s="957"/>
      <c r="F31" s="957"/>
      <c r="G31" s="957"/>
      <c r="H31" s="957"/>
      <c r="I31" s="957"/>
      <c r="J31" s="957"/>
      <c r="K31" s="957"/>
      <c r="L31" s="957"/>
      <c r="M31" s="957"/>
      <c r="N31" s="957"/>
      <c r="O31" s="957"/>
      <c r="P31" s="958"/>
      <c r="Q31" s="959">
        <v>7871</v>
      </c>
      <c r="R31" s="960"/>
      <c r="S31" s="960"/>
      <c r="T31" s="960"/>
      <c r="U31" s="960"/>
      <c r="V31" s="960">
        <v>6769</v>
      </c>
      <c r="W31" s="960"/>
      <c r="X31" s="960"/>
      <c r="Y31" s="960"/>
      <c r="Z31" s="960"/>
      <c r="AA31" s="960">
        <v>1102</v>
      </c>
      <c r="AB31" s="960"/>
      <c r="AC31" s="960"/>
      <c r="AD31" s="960"/>
      <c r="AE31" s="966"/>
      <c r="AF31" s="986">
        <v>6893</v>
      </c>
      <c r="AG31" s="964"/>
      <c r="AH31" s="964"/>
      <c r="AI31" s="964"/>
      <c r="AJ31" s="987"/>
      <c r="AK31" s="965">
        <v>171</v>
      </c>
      <c r="AL31" s="960"/>
      <c r="AM31" s="960"/>
      <c r="AN31" s="960"/>
      <c r="AO31" s="960"/>
      <c r="AP31" s="960">
        <v>36761</v>
      </c>
      <c r="AQ31" s="960"/>
      <c r="AR31" s="960"/>
      <c r="AS31" s="960"/>
      <c r="AT31" s="960"/>
      <c r="AU31" s="960">
        <v>698</v>
      </c>
      <c r="AV31" s="960"/>
      <c r="AW31" s="960"/>
      <c r="AX31" s="960"/>
      <c r="AY31" s="960"/>
      <c r="AZ31" s="993" t="s">
        <v>293</v>
      </c>
      <c r="BA31" s="993"/>
      <c r="BB31" s="993"/>
      <c r="BC31" s="993"/>
      <c r="BD31" s="993"/>
      <c r="BE31" s="961" t="s">
        <v>40</v>
      </c>
      <c r="BF31" s="961"/>
      <c r="BG31" s="961"/>
      <c r="BH31" s="961"/>
      <c r="BI31" s="962"/>
      <c r="BJ31" s="63"/>
      <c r="BK31" s="63"/>
      <c r="BL31" s="63"/>
      <c r="BM31" s="63"/>
      <c r="BN31" s="63"/>
      <c r="BO31" s="62"/>
      <c r="BP31" s="62"/>
      <c r="BQ31" s="59">
        <v>25</v>
      </c>
      <c r="BR31" s="87"/>
      <c r="BS31" s="956"/>
      <c r="BT31" s="957"/>
      <c r="BU31" s="957"/>
      <c r="BV31" s="957"/>
      <c r="BW31" s="957"/>
      <c r="BX31" s="957"/>
      <c r="BY31" s="957"/>
      <c r="BZ31" s="957"/>
      <c r="CA31" s="957"/>
      <c r="CB31" s="957"/>
      <c r="CC31" s="957"/>
      <c r="CD31" s="957"/>
      <c r="CE31" s="957"/>
      <c r="CF31" s="957"/>
      <c r="CG31" s="958"/>
      <c r="CH31" s="963"/>
      <c r="CI31" s="964"/>
      <c r="CJ31" s="964"/>
      <c r="CK31" s="964"/>
      <c r="CL31" s="974"/>
      <c r="CM31" s="963"/>
      <c r="CN31" s="964"/>
      <c r="CO31" s="964"/>
      <c r="CP31" s="964"/>
      <c r="CQ31" s="974"/>
      <c r="CR31" s="963"/>
      <c r="CS31" s="964"/>
      <c r="CT31" s="964"/>
      <c r="CU31" s="964"/>
      <c r="CV31" s="974"/>
      <c r="CW31" s="963"/>
      <c r="CX31" s="964"/>
      <c r="CY31" s="964"/>
      <c r="CZ31" s="964"/>
      <c r="DA31" s="974"/>
      <c r="DB31" s="963"/>
      <c r="DC31" s="964"/>
      <c r="DD31" s="964"/>
      <c r="DE31" s="964"/>
      <c r="DF31" s="974"/>
      <c r="DG31" s="963"/>
      <c r="DH31" s="964"/>
      <c r="DI31" s="964"/>
      <c r="DJ31" s="964"/>
      <c r="DK31" s="974"/>
      <c r="DL31" s="963"/>
      <c r="DM31" s="964"/>
      <c r="DN31" s="964"/>
      <c r="DO31" s="964"/>
      <c r="DP31" s="974"/>
      <c r="DQ31" s="963"/>
      <c r="DR31" s="964"/>
      <c r="DS31" s="964"/>
      <c r="DT31" s="964"/>
      <c r="DU31" s="974"/>
      <c r="DV31" s="956"/>
      <c r="DW31" s="957"/>
      <c r="DX31" s="957"/>
      <c r="DY31" s="957"/>
      <c r="DZ31" s="975"/>
      <c r="EA31" s="54"/>
    </row>
    <row r="32" spans="1:131" s="51" customFormat="1" ht="26.25" customHeight="1" x14ac:dyDescent="0.2">
      <c r="A32" s="61">
        <v>5</v>
      </c>
      <c r="B32" s="956" t="s">
        <v>214</v>
      </c>
      <c r="C32" s="957"/>
      <c r="D32" s="957"/>
      <c r="E32" s="957"/>
      <c r="F32" s="957"/>
      <c r="G32" s="957"/>
      <c r="H32" s="957"/>
      <c r="I32" s="957"/>
      <c r="J32" s="957"/>
      <c r="K32" s="957"/>
      <c r="L32" s="957"/>
      <c r="M32" s="957"/>
      <c r="N32" s="957"/>
      <c r="O32" s="957"/>
      <c r="P32" s="958"/>
      <c r="Q32" s="959">
        <v>14</v>
      </c>
      <c r="R32" s="960"/>
      <c r="S32" s="960"/>
      <c r="T32" s="960"/>
      <c r="U32" s="960"/>
      <c r="V32" s="960">
        <v>12</v>
      </c>
      <c r="W32" s="960"/>
      <c r="X32" s="960"/>
      <c r="Y32" s="960"/>
      <c r="Z32" s="960"/>
      <c r="AA32" s="960">
        <v>2</v>
      </c>
      <c r="AB32" s="960"/>
      <c r="AC32" s="960"/>
      <c r="AD32" s="960"/>
      <c r="AE32" s="966"/>
      <c r="AF32" s="986">
        <v>69</v>
      </c>
      <c r="AG32" s="964"/>
      <c r="AH32" s="964"/>
      <c r="AI32" s="964"/>
      <c r="AJ32" s="987"/>
      <c r="AK32" s="965" t="s">
        <v>293</v>
      </c>
      <c r="AL32" s="960"/>
      <c r="AM32" s="960"/>
      <c r="AN32" s="960"/>
      <c r="AO32" s="960"/>
      <c r="AP32" s="960" t="s">
        <v>293</v>
      </c>
      <c r="AQ32" s="960"/>
      <c r="AR32" s="960"/>
      <c r="AS32" s="960"/>
      <c r="AT32" s="960"/>
      <c r="AU32" s="960" t="s">
        <v>293</v>
      </c>
      <c r="AV32" s="960"/>
      <c r="AW32" s="960"/>
      <c r="AX32" s="960"/>
      <c r="AY32" s="960"/>
      <c r="AZ32" s="993" t="s">
        <v>293</v>
      </c>
      <c r="BA32" s="993"/>
      <c r="BB32" s="993"/>
      <c r="BC32" s="993"/>
      <c r="BD32" s="993"/>
      <c r="BE32" s="961" t="s">
        <v>40</v>
      </c>
      <c r="BF32" s="961"/>
      <c r="BG32" s="961"/>
      <c r="BH32" s="961"/>
      <c r="BI32" s="962"/>
      <c r="BJ32" s="63"/>
      <c r="BK32" s="63"/>
      <c r="BL32" s="63"/>
      <c r="BM32" s="63"/>
      <c r="BN32" s="63"/>
      <c r="BO32" s="62"/>
      <c r="BP32" s="62"/>
      <c r="BQ32" s="59">
        <v>26</v>
      </c>
      <c r="BR32" s="87"/>
      <c r="BS32" s="956"/>
      <c r="BT32" s="957"/>
      <c r="BU32" s="957"/>
      <c r="BV32" s="957"/>
      <c r="BW32" s="957"/>
      <c r="BX32" s="957"/>
      <c r="BY32" s="957"/>
      <c r="BZ32" s="957"/>
      <c r="CA32" s="957"/>
      <c r="CB32" s="957"/>
      <c r="CC32" s="957"/>
      <c r="CD32" s="957"/>
      <c r="CE32" s="957"/>
      <c r="CF32" s="957"/>
      <c r="CG32" s="958"/>
      <c r="CH32" s="963"/>
      <c r="CI32" s="964"/>
      <c r="CJ32" s="964"/>
      <c r="CK32" s="964"/>
      <c r="CL32" s="974"/>
      <c r="CM32" s="963"/>
      <c r="CN32" s="964"/>
      <c r="CO32" s="964"/>
      <c r="CP32" s="964"/>
      <c r="CQ32" s="974"/>
      <c r="CR32" s="963"/>
      <c r="CS32" s="964"/>
      <c r="CT32" s="964"/>
      <c r="CU32" s="964"/>
      <c r="CV32" s="974"/>
      <c r="CW32" s="963"/>
      <c r="CX32" s="964"/>
      <c r="CY32" s="964"/>
      <c r="CZ32" s="964"/>
      <c r="DA32" s="974"/>
      <c r="DB32" s="963"/>
      <c r="DC32" s="964"/>
      <c r="DD32" s="964"/>
      <c r="DE32" s="964"/>
      <c r="DF32" s="974"/>
      <c r="DG32" s="963"/>
      <c r="DH32" s="964"/>
      <c r="DI32" s="964"/>
      <c r="DJ32" s="964"/>
      <c r="DK32" s="974"/>
      <c r="DL32" s="963"/>
      <c r="DM32" s="964"/>
      <c r="DN32" s="964"/>
      <c r="DO32" s="964"/>
      <c r="DP32" s="974"/>
      <c r="DQ32" s="963"/>
      <c r="DR32" s="964"/>
      <c r="DS32" s="964"/>
      <c r="DT32" s="964"/>
      <c r="DU32" s="974"/>
      <c r="DV32" s="956"/>
      <c r="DW32" s="957"/>
      <c r="DX32" s="957"/>
      <c r="DY32" s="957"/>
      <c r="DZ32" s="975"/>
      <c r="EA32" s="54"/>
    </row>
    <row r="33" spans="1:131" s="51" customFormat="1" ht="26.25" customHeight="1" x14ac:dyDescent="0.2">
      <c r="A33" s="61">
        <v>6</v>
      </c>
      <c r="B33" s="956" t="s">
        <v>520</v>
      </c>
      <c r="C33" s="957"/>
      <c r="D33" s="957"/>
      <c r="E33" s="957"/>
      <c r="F33" s="957"/>
      <c r="G33" s="957"/>
      <c r="H33" s="957"/>
      <c r="I33" s="957"/>
      <c r="J33" s="957"/>
      <c r="K33" s="957"/>
      <c r="L33" s="957"/>
      <c r="M33" s="957"/>
      <c r="N33" s="957"/>
      <c r="O33" s="957"/>
      <c r="P33" s="958"/>
      <c r="Q33" s="959">
        <v>10280</v>
      </c>
      <c r="R33" s="960"/>
      <c r="S33" s="960"/>
      <c r="T33" s="960"/>
      <c r="U33" s="960"/>
      <c r="V33" s="960">
        <v>10221</v>
      </c>
      <c r="W33" s="960"/>
      <c r="X33" s="960"/>
      <c r="Y33" s="960"/>
      <c r="Z33" s="960"/>
      <c r="AA33" s="960">
        <v>59</v>
      </c>
      <c r="AB33" s="960"/>
      <c r="AC33" s="960"/>
      <c r="AD33" s="960"/>
      <c r="AE33" s="966"/>
      <c r="AF33" s="986">
        <v>2990</v>
      </c>
      <c r="AG33" s="964"/>
      <c r="AH33" s="964"/>
      <c r="AI33" s="964"/>
      <c r="AJ33" s="987"/>
      <c r="AK33" s="965">
        <v>3808</v>
      </c>
      <c r="AL33" s="960"/>
      <c r="AM33" s="960"/>
      <c r="AN33" s="960"/>
      <c r="AO33" s="960"/>
      <c r="AP33" s="960">
        <v>78188</v>
      </c>
      <c r="AQ33" s="960"/>
      <c r="AR33" s="960"/>
      <c r="AS33" s="960"/>
      <c r="AT33" s="960"/>
      <c r="AU33" s="960">
        <v>31822</v>
      </c>
      <c r="AV33" s="960"/>
      <c r="AW33" s="960"/>
      <c r="AX33" s="960"/>
      <c r="AY33" s="960"/>
      <c r="AZ33" s="993" t="s">
        <v>293</v>
      </c>
      <c r="BA33" s="993"/>
      <c r="BB33" s="993"/>
      <c r="BC33" s="993"/>
      <c r="BD33" s="993"/>
      <c r="BE33" s="961" t="s">
        <v>40</v>
      </c>
      <c r="BF33" s="961"/>
      <c r="BG33" s="961"/>
      <c r="BH33" s="961"/>
      <c r="BI33" s="962"/>
      <c r="BJ33" s="63"/>
      <c r="BK33" s="63"/>
      <c r="BL33" s="63"/>
      <c r="BM33" s="63"/>
      <c r="BN33" s="63"/>
      <c r="BO33" s="62"/>
      <c r="BP33" s="62"/>
      <c r="BQ33" s="59">
        <v>27</v>
      </c>
      <c r="BR33" s="87"/>
      <c r="BS33" s="956"/>
      <c r="BT33" s="957"/>
      <c r="BU33" s="957"/>
      <c r="BV33" s="957"/>
      <c r="BW33" s="957"/>
      <c r="BX33" s="957"/>
      <c r="BY33" s="957"/>
      <c r="BZ33" s="957"/>
      <c r="CA33" s="957"/>
      <c r="CB33" s="957"/>
      <c r="CC33" s="957"/>
      <c r="CD33" s="957"/>
      <c r="CE33" s="957"/>
      <c r="CF33" s="957"/>
      <c r="CG33" s="958"/>
      <c r="CH33" s="963"/>
      <c r="CI33" s="964"/>
      <c r="CJ33" s="964"/>
      <c r="CK33" s="964"/>
      <c r="CL33" s="974"/>
      <c r="CM33" s="963"/>
      <c r="CN33" s="964"/>
      <c r="CO33" s="964"/>
      <c r="CP33" s="964"/>
      <c r="CQ33" s="974"/>
      <c r="CR33" s="963"/>
      <c r="CS33" s="964"/>
      <c r="CT33" s="964"/>
      <c r="CU33" s="964"/>
      <c r="CV33" s="974"/>
      <c r="CW33" s="963"/>
      <c r="CX33" s="964"/>
      <c r="CY33" s="964"/>
      <c r="CZ33" s="964"/>
      <c r="DA33" s="974"/>
      <c r="DB33" s="963"/>
      <c r="DC33" s="964"/>
      <c r="DD33" s="964"/>
      <c r="DE33" s="964"/>
      <c r="DF33" s="974"/>
      <c r="DG33" s="963"/>
      <c r="DH33" s="964"/>
      <c r="DI33" s="964"/>
      <c r="DJ33" s="964"/>
      <c r="DK33" s="974"/>
      <c r="DL33" s="963"/>
      <c r="DM33" s="964"/>
      <c r="DN33" s="964"/>
      <c r="DO33" s="964"/>
      <c r="DP33" s="974"/>
      <c r="DQ33" s="963"/>
      <c r="DR33" s="964"/>
      <c r="DS33" s="964"/>
      <c r="DT33" s="964"/>
      <c r="DU33" s="974"/>
      <c r="DV33" s="956"/>
      <c r="DW33" s="957"/>
      <c r="DX33" s="957"/>
      <c r="DY33" s="957"/>
      <c r="DZ33" s="975"/>
      <c r="EA33" s="54"/>
    </row>
    <row r="34" spans="1:131" s="51" customFormat="1" ht="26.25" customHeight="1" x14ac:dyDescent="0.2">
      <c r="A34" s="61">
        <v>7</v>
      </c>
      <c r="B34" s="956" t="s">
        <v>522</v>
      </c>
      <c r="C34" s="957"/>
      <c r="D34" s="957"/>
      <c r="E34" s="957"/>
      <c r="F34" s="957"/>
      <c r="G34" s="957"/>
      <c r="H34" s="957"/>
      <c r="I34" s="957"/>
      <c r="J34" s="957"/>
      <c r="K34" s="957"/>
      <c r="L34" s="957"/>
      <c r="M34" s="957"/>
      <c r="N34" s="957"/>
      <c r="O34" s="957"/>
      <c r="P34" s="958"/>
      <c r="Q34" s="959">
        <v>636</v>
      </c>
      <c r="R34" s="960"/>
      <c r="S34" s="960"/>
      <c r="T34" s="960"/>
      <c r="U34" s="960"/>
      <c r="V34" s="960">
        <v>613</v>
      </c>
      <c r="W34" s="960"/>
      <c r="X34" s="960"/>
      <c r="Y34" s="960"/>
      <c r="Z34" s="960"/>
      <c r="AA34" s="960">
        <v>22</v>
      </c>
      <c r="AB34" s="960"/>
      <c r="AC34" s="960"/>
      <c r="AD34" s="960"/>
      <c r="AE34" s="966"/>
      <c r="AF34" s="986">
        <v>215</v>
      </c>
      <c r="AG34" s="964"/>
      <c r="AH34" s="964"/>
      <c r="AI34" s="964"/>
      <c r="AJ34" s="987"/>
      <c r="AK34" s="965">
        <v>559</v>
      </c>
      <c r="AL34" s="960"/>
      <c r="AM34" s="960"/>
      <c r="AN34" s="960"/>
      <c r="AO34" s="960"/>
      <c r="AP34" s="960">
        <v>4117</v>
      </c>
      <c r="AQ34" s="960"/>
      <c r="AR34" s="960"/>
      <c r="AS34" s="960"/>
      <c r="AT34" s="960"/>
      <c r="AU34" s="960">
        <v>3174</v>
      </c>
      <c r="AV34" s="960"/>
      <c r="AW34" s="960"/>
      <c r="AX34" s="960"/>
      <c r="AY34" s="960"/>
      <c r="AZ34" s="993" t="s">
        <v>293</v>
      </c>
      <c r="BA34" s="993"/>
      <c r="BB34" s="993"/>
      <c r="BC34" s="993"/>
      <c r="BD34" s="993"/>
      <c r="BE34" s="961" t="s">
        <v>40</v>
      </c>
      <c r="BF34" s="961"/>
      <c r="BG34" s="961"/>
      <c r="BH34" s="961"/>
      <c r="BI34" s="962"/>
      <c r="BJ34" s="63"/>
      <c r="BK34" s="63"/>
      <c r="BL34" s="63"/>
      <c r="BM34" s="63"/>
      <c r="BN34" s="63"/>
      <c r="BO34" s="62"/>
      <c r="BP34" s="62"/>
      <c r="BQ34" s="59">
        <v>28</v>
      </c>
      <c r="BR34" s="87"/>
      <c r="BS34" s="956"/>
      <c r="BT34" s="957"/>
      <c r="BU34" s="957"/>
      <c r="BV34" s="957"/>
      <c r="BW34" s="957"/>
      <c r="BX34" s="957"/>
      <c r="BY34" s="957"/>
      <c r="BZ34" s="957"/>
      <c r="CA34" s="957"/>
      <c r="CB34" s="957"/>
      <c r="CC34" s="957"/>
      <c r="CD34" s="957"/>
      <c r="CE34" s="957"/>
      <c r="CF34" s="957"/>
      <c r="CG34" s="958"/>
      <c r="CH34" s="963"/>
      <c r="CI34" s="964"/>
      <c r="CJ34" s="964"/>
      <c r="CK34" s="964"/>
      <c r="CL34" s="974"/>
      <c r="CM34" s="963"/>
      <c r="CN34" s="964"/>
      <c r="CO34" s="964"/>
      <c r="CP34" s="964"/>
      <c r="CQ34" s="974"/>
      <c r="CR34" s="963"/>
      <c r="CS34" s="964"/>
      <c r="CT34" s="964"/>
      <c r="CU34" s="964"/>
      <c r="CV34" s="974"/>
      <c r="CW34" s="963"/>
      <c r="CX34" s="964"/>
      <c r="CY34" s="964"/>
      <c r="CZ34" s="964"/>
      <c r="DA34" s="974"/>
      <c r="DB34" s="963"/>
      <c r="DC34" s="964"/>
      <c r="DD34" s="964"/>
      <c r="DE34" s="964"/>
      <c r="DF34" s="974"/>
      <c r="DG34" s="963"/>
      <c r="DH34" s="964"/>
      <c r="DI34" s="964"/>
      <c r="DJ34" s="964"/>
      <c r="DK34" s="974"/>
      <c r="DL34" s="963"/>
      <c r="DM34" s="964"/>
      <c r="DN34" s="964"/>
      <c r="DO34" s="964"/>
      <c r="DP34" s="974"/>
      <c r="DQ34" s="963"/>
      <c r="DR34" s="964"/>
      <c r="DS34" s="964"/>
      <c r="DT34" s="964"/>
      <c r="DU34" s="974"/>
      <c r="DV34" s="956"/>
      <c r="DW34" s="957"/>
      <c r="DX34" s="957"/>
      <c r="DY34" s="957"/>
      <c r="DZ34" s="975"/>
      <c r="EA34" s="54"/>
    </row>
    <row r="35" spans="1:131" s="51" customFormat="1" ht="26.25" customHeight="1" x14ac:dyDescent="0.2">
      <c r="A35" s="61">
        <v>8</v>
      </c>
      <c r="B35" s="956" t="s">
        <v>220</v>
      </c>
      <c r="C35" s="957"/>
      <c r="D35" s="957"/>
      <c r="E35" s="957"/>
      <c r="F35" s="957"/>
      <c r="G35" s="957"/>
      <c r="H35" s="957"/>
      <c r="I35" s="957"/>
      <c r="J35" s="957"/>
      <c r="K35" s="957"/>
      <c r="L35" s="957"/>
      <c r="M35" s="957"/>
      <c r="N35" s="957"/>
      <c r="O35" s="957"/>
      <c r="P35" s="958"/>
      <c r="Q35" s="959">
        <v>1109</v>
      </c>
      <c r="R35" s="960"/>
      <c r="S35" s="960"/>
      <c r="T35" s="960"/>
      <c r="U35" s="960"/>
      <c r="V35" s="960">
        <v>1050</v>
      </c>
      <c r="W35" s="960"/>
      <c r="X35" s="960"/>
      <c r="Y35" s="960"/>
      <c r="Z35" s="960"/>
      <c r="AA35" s="960">
        <v>58</v>
      </c>
      <c r="AB35" s="960"/>
      <c r="AC35" s="960"/>
      <c r="AD35" s="960"/>
      <c r="AE35" s="966"/>
      <c r="AF35" s="986">
        <v>238</v>
      </c>
      <c r="AG35" s="964"/>
      <c r="AH35" s="964"/>
      <c r="AI35" s="964"/>
      <c r="AJ35" s="987"/>
      <c r="AK35" s="965">
        <v>222</v>
      </c>
      <c r="AL35" s="960"/>
      <c r="AM35" s="960"/>
      <c r="AN35" s="960"/>
      <c r="AO35" s="960"/>
      <c r="AP35" s="960">
        <v>755</v>
      </c>
      <c r="AQ35" s="960"/>
      <c r="AR35" s="960"/>
      <c r="AS35" s="960"/>
      <c r="AT35" s="960"/>
      <c r="AU35" s="960">
        <v>388</v>
      </c>
      <c r="AV35" s="960"/>
      <c r="AW35" s="960"/>
      <c r="AX35" s="960"/>
      <c r="AY35" s="960"/>
      <c r="AZ35" s="993" t="s">
        <v>293</v>
      </c>
      <c r="BA35" s="993"/>
      <c r="BB35" s="993"/>
      <c r="BC35" s="993"/>
      <c r="BD35" s="993"/>
      <c r="BE35" s="961" t="s">
        <v>40</v>
      </c>
      <c r="BF35" s="961"/>
      <c r="BG35" s="961"/>
      <c r="BH35" s="961"/>
      <c r="BI35" s="962"/>
      <c r="BJ35" s="63"/>
      <c r="BK35" s="63"/>
      <c r="BL35" s="63"/>
      <c r="BM35" s="63"/>
      <c r="BN35" s="63"/>
      <c r="BO35" s="62"/>
      <c r="BP35" s="62"/>
      <c r="BQ35" s="59">
        <v>29</v>
      </c>
      <c r="BR35" s="87"/>
      <c r="BS35" s="956"/>
      <c r="BT35" s="957"/>
      <c r="BU35" s="957"/>
      <c r="BV35" s="957"/>
      <c r="BW35" s="957"/>
      <c r="BX35" s="957"/>
      <c r="BY35" s="957"/>
      <c r="BZ35" s="957"/>
      <c r="CA35" s="957"/>
      <c r="CB35" s="957"/>
      <c r="CC35" s="957"/>
      <c r="CD35" s="957"/>
      <c r="CE35" s="957"/>
      <c r="CF35" s="957"/>
      <c r="CG35" s="958"/>
      <c r="CH35" s="963"/>
      <c r="CI35" s="964"/>
      <c r="CJ35" s="964"/>
      <c r="CK35" s="964"/>
      <c r="CL35" s="974"/>
      <c r="CM35" s="963"/>
      <c r="CN35" s="964"/>
      <c r="CO35" s="964"/>
      <c r="CP35" s="964"/>
      <c r="CQ35" s="974"/>
      <c r="CR35" s="963"/>
      <c r="CS35" s="964"/>
      <c r="CT35" s="964"/>
      <c r="CU35" s="964"/>
      <c r="CV35" s="974"/>
      <c r="CW35" s="963"/>
      <c r="CX35" s="964"/>
      <c r="CY35" s="964"/>
      <c r="CZ35" s="964"/>
      <c r="DA35" s="974"/>
      <c r="DB35" s="963"/>
      <c r="DC35" s="964"/>
      <c r="DD35" s="964"/>
      <c r="DE35" s="964"/>
      <c r="DF35" s="974"/>
      <c r="DG35" s="963"/>
      <c r="DH35" s="964"/>
      <c r="DI35" s="964"/>
      <c r="DJ35" s="964"/>
      <c r="DK35" s="974"/>
      <c r="DL35" s="963"/>
      <c r="DM35" s="964"/>
      <c r="DN35" s="964"/>
      <c r="DO35" s="964"/>
      <c r="DP35" s="974"/>
      <c r="DQ35" s="963"/>
      <c r="DR35" s="964"/>
      <c r="DS35" s="964"/>
      <c r="DT35" s="964"/>
      <c r="DU35" s="974"/>
      <c r="DV35" s="956"/>
      <c r="DW35" s="957"/>
      <c r="DX35" s="957"/>
      <c r="DY35" s="957"/>
      <c r="DZ35" s="975"/>
      <c r="EA35" s="54"/>
    </row>
    <row r="36" spans="1:131" s="51" customFormat="1" ht="26.25" customHeight="1" x14ac:dyDescent="0.2">
      <c r="A36" s="61">
        <v>9</v>
      </c>
      <c r="B36" s="956" t="s">
        <v>205</v>
      </c>
      <c r="C36" s="957"/>
      <c r="D36" s="957"/>
      <c r="E36" s="957"/>
      <c r="F36" s="957"/>
      <c r="G36" s="957"/>
      <c r="H36" s="957"/>
      <c r="I36" s="957"/>
      <c r="J36" s="957"/>
      <c r="K36" s="957"/>
      <c r="L36" s="957"/>
      <c r="M36" s="957"/>
      <c r="N36" s="957"/>
      <c r="O36" s="957"/>
      <c r="P36" s="958"/>
      <c r="Q36" s="959">
        <v>725</v>
      </c>
      <c r="R36" s="960"/>
      <c r="S36" s="960"/>
      <c r="T36" s="960"/>
      <c r="U36" s="960"/>
      <c r="V36" s="960">
        <v>725</v>
      </c>
      <c r="W36" s="960"/>
      <c r="X36" s="960"/>
      <c r="Y36" s="960"/>
      <c r="Z36" s="960"/>
      <c r="AA36" s="960" t="s">
        <v>293</v>
      </c>
      <c r="AB36" s="960"/>
      <c r="AC36" s="960"/>
      <c r="AD36" s="960"/>
      <c r="AE36" s="966"/>
      <c r="AF36" s="986" t="s">
        <v>293</v>
      </c>
      <c r="AG36" s="964"/>
      <c r="AH36" s="964"/>
      <c r="AI36" s="964"/>
      <c r="AJ36" s="987"/>
      <c r="AK36" s="965">
        <v>58</v>
      </c>
      <c r="AL36" s="960"/>
      <c r="AM36" s="960"/>
      <c r="AN36" s="960"/>
      <c r="AO36" s="960"/>
      <c r="AP36" s="960">
        <v>1803</v>
      </c>
      <c r="AQ36" s="960"/>
      <c r="AR36" s="960"/>
      <c r="AS36" s="960"/>
      <c r="AT36" s="960"/>
      <c r="AU36" s="960">
        <v>557</v>
      </c>
      <c r="AV36" s="960"/>
      <c r="AW36" s="960"/>
      <c r="AX36" s="960"/>
      <c r="AY36" s="960"/>
      <c r="AZ36" s="993" t="s">
        <v>293</v>
      </c>
      <c r="BA36" s="993"/>
      <c r="BB36" s="993"/>
      <c r="BC36" s="993"/>
      <c r="BD36" s="993"/>
      <c r="BE36" s="961" t="s">
        <v>64</v>
      </c>
      <c r="BF36" s="961"/>
      <c r="BG36" s="961"/>
      <c r="BH36" s="961"/>
      <c r="BI36" s="962"/>
      <c r="BJ36" s="63"/>
      <c r="BK36" s="63"/>
      <c r="BL36" s="63"/>
      <c r="BM36" s="63"/>
      <c r="BN36" s="63"/>
      <c r="BO36" s="62"/>
      <c r="BP36" s="62"/>
      <c r="BQ36" s="59">
        <v>30</v>
      </c>
      <c r="BR36" s="87"/>
      <c r="BS36" s="956"/>
      <c r="BT36" s="957"/>
      <c r="BU36" s="957"/>
      <c r="BV36" s="957"/>
      <c r="BW36" s="957"/>
      <c r="BX36" s="957"/>
      <c r="BY36" s="957"/>
      <c r="BZ36" s="957"/>
      <c r="CA36" s="957"/>
      <c r="CB36" s="957"/>
      <c r="CC36" s="957"/>
      <c r="CD36" s="957"/>
      <c r="CE36" s="957"/>
      <c r="CF36" s="957"/>
      <c r="CG36" s="958"/>
      <c r="CH36" s="963"/>
      <c r="CI36" s="964"/>
      <c r="CJ36" s="964"/>
      <c r="CK36" s="964"/>
      <c r="CL36" s="974"/>
      <c r="CM36" s="963"/>
      <c r="CN36" s="964"/>
      <c r="CO36" s="964"/>
      <c r="CP36" s="964"/>
      <c r="CQ36" s="974"/>
      <c r="CR36" s="963"/>
      <c r="CS36" s="964"/>
      <c r="CT36" s="964"/>
      <c r="CU36" s="964"/>
      <c r="CV36" s="974"/>
      <c r="CW36" s="963"/>
      <c r="CX36" s="964"/>
      <c r="CY36" s="964"/>
      <c r="CZ36" s="964"/>
      <c r="DA36" s="974"/>
      <c r="DB36" s="963"/>
      <c r="DC36" s="964"/>
      <c r="DD36" s="964"/>
      <c r="DE36" s="964"/>
      <c r="DF36" s="974"/>
      <c r="DG36" s="963"/>
      <c r="DH36" s="964"/>
      <c r="DI36" s="964"/>
      <c r="DJ36" s="964"/>
      <c r="DK36" s="974"/>
      <c r="DL36" s="963"/>
      <c r="DM36" s="964"/>
      <c r="DN36" s="964"/>
      <c r="DO36" s="964"/>
      <c r="DP36" s="974"/>
      <c r="DQ36" s="963"/>
      <c r="DR36" s="964"/>
      <c r="DS36" s="964"/>
      <c r="DT36" s="964"/>
      <c r="DU36" s="974"/>
      <c r="DV36" s="956"/>
      <c r="DW36" s="957"/>
      <c r="DX36" s="957"/>
      <c r="DY36" s="957"/>
      <c r="DZ36" s="975"/>
      <c r="EA36" s="54"/>
    </row>
    <row r="37" spans="1:131" s="51" customFormat="1" ht="26.25" customHeight="1" x14ac:dyDescent="0.2">
      <c r="A37" s="61">
        <v>10</v>
      </c>
      <c r="B37" s="956" t="s">
        <v>398</v>
      </c>
      <c r="C37" s="957"/>
      <c r="D37" s="957"/>
      <c r="E37" s="957"/>
      <c r="F37" s="957"/>
      <c r="G37" s="957"/>
      <c r="H37" s="957"/>
      <c r="I37" s="957"/>
      <c r="J37" s="957"/>
      <c r="K37" s="957"/>
      <c r="L37" s="957"/>
      <c r="M37" s="957"/>
      <c r="N37" s="957"/>
      <c r="O37" s="957"/>
      <c r="P37" s="958"/>
      <c r="Q37" s="959">
        <v>359</v>
      </c>
      <c r="R37" s="960"/>
      <c r="S37" s="960"/>
      <c r="T37" s="960"/>
      <c r="U37" s="960"/>
      <c r="V37" s="960">
        <v>356</v>
      </c>
      <c r="W37" s="960"/>
      <c r="X37" s="960"/>
      <c r="Y37" s="960"/>
      <c r="Z37" s="960"/>
      <c r="AA37" s="960">
        <v>3</v>
      </c>
      <c r="AB37" s="960"/>
      <c r="AC37" s="960"/>
      <c r="AD37" s="960"/>
      <c r="AE37" s="966"/>
      <c r="AF37" s="986">
        <v>3</v>
      </c>
      <c r="AG37" s="964"/>
      <c r="AH37" s="964"/>
      <c r="AI37" s="964"/>
      <c r="AJ37" s="987"/>
      <c r="AK37" s="965">
        <v>43</v>
      </c>
      <c r="AL37" s="960"/>
      <c r="AM37" s="960"/>
      <c r="AN37" s="960"/>
      <c r="AO37" s="960"/>
      <c r="AP37" s="960">
        <v>986</v>
      </c>
      <c r="AQ37" s="960"/>
      <c r="AR37" s="960"/>
      <c r="AS37" s="960"/>
      <c r="AT37" s="960"/>
      <c r="AU37" s="960">
        <v>986</v>
      </c>
      <c r="AV37" s="960"/>
      <c r="AW37" s="960"/>
      <c r="AX37" s="960"/>
      <c r="AY37" s="960"/>
      <c r="AZ37" s="993" t="s">
        <v>293</v>
      </c>
      <c r="BA37" s="993"/>
      <c r="BB37" s="993"/>
      <c r="BC37" s="993"/>
      <c r="BD37" s="993"/>
      <c r="BE37" s="961" t="s">
        <v>64</v>
      </c>
      <c r="BF37" s="961"/>
      <c r="BG37" s="961"/>
      <c r="BH37" s="961"/>
      <c r="BI37" s="962"/>
      <c r="BJ37" s="63"/>
      <c r="BK37" s="63"/>
      <c r="BL37" s="63"/>
      <c r="BM37" s="63"/>
      <c r="BN37" s="63"/>
      <c r="BO37" s="62"/>
      <c r="BP37" s="62"/>
      <c r="BQ37" s="59">
        <v>31</v>
      </c>
      <c r="BR37" s="87"/>
      <c r="BS37" s="956"/>
      <c r="BT37" s="957"/>
      <c r="BU37" s="957"/>
      <c r="BV37" s="957"/>
      <c r="BW37" s="957"/>
      <c r="BX37" s="957"/>
      <c r="BY37" s="957"/>
      <c r="BZ37" s="957"/>
      <c r="CA37" s="957"/>
      <c r="CB37" s="957"/>
      <c r="CC37" s="957"/>
      <c r="CD37" s="957"/>
      <c r="CE37" s="957"/>
      <c r="CF37" s="957"/>
      <c r="CG37" s="958"/>
      <c r="CH37" s="963"/>
      <c r="CI37" s="964"/>
      <c r="CJ37" s="964"/>
      <c r="CK37" s="964"/>
      <c r="CL37" s="974"/>
      <c r="CM37" s="963"/>
      <c r="CN37" s="964"/>
      <c r="CO37" s="964"/>
      <c r="CP37" s="964"/>
      <c r="CQ37" s="974"/>
      <c r="CR37" s="963"/>
      <c r="CS37" s="964"/>
      <c r="CT37" s="964"/>
      <c r="CU37" s="964"/>
      <c r="CV37" s="974"/>
      <c r="CW37" s="963"/>
      <c r="CX37" s="964"/>
      <c r="CY37" s="964"/>
      <c r="CZ37" s="964"/>
      <c r="DA37" s="974"/>
      <c r="DB37" s="963"/>
      <c r="DC37" s="964"/>
      <c r="DD37" s="964"/>
      <c r="DE37" s="964"/>
      <c r="DF37" s="974"/>
      <c r="DG37" s="963"/>
      <c r="DH37" s="964"/>
      <c r="DI37" s="964"/>
      <c r="DJ37" s="964"/>
      <c r="DK37" s="974"/>
      <c r="DL37" s="963"/>
      <c r="DM37" s="964"/>
      <c r="DN37" s="964"/>
      <c r="DO37" s="964"/>
      <c r="DP37" s="974"/>
      <c r="DQ37" s="963"/>
      <c r="DR37" s="964"/>
      <c r="DS37" s="964"/>
      <c r="DT37" s="964"/>
      <c r="DU37" s="974"/>
      <c r="DV37" s="956"/>
      <c r="DW37" s="957"/>
      <c r="DX37" s="957"/>
      <c r="DY37" s="957"/>
      <c r="DZ37" s="975"/>
      <c r="EA37" s="54"/>
    </row>
    <row r="38" spans="1:131" s="51" customFormat="1" ht="26.25" customHeight="1" x14ac:dyDescent="0.2">
      <c r="A38" s="61">
        <v>11</v>
      </c>
      <c r="B38" s="956" t="s">
        <v>296</v>
      </c>
      <c r="C38" s="957"/>
      <c r="D38" s="957"/>
      <c r="E38" s="957"/>
      <c r="F38" s="957"/>
      <c r="G38" s="957"/>
      <c r="H38" s="957"/>
      <c r="I38" s="957"/>
      <c r="J38" s="957"/>
      <c r="K38" s="957"/>
      <c r="L38" s="957"/>
      <c r="M38" s="957"/>
      <c r="N38" s="957"/>
      <c r="O38" s="957"/>
      <c r="P38" s="958"/>
      <c r="Q38" s="959">
        <v>271</v>
      </c>
      <c r="R38" s="960"/>
      <c r="S38" s="960"/>
      <c r="T38" s="960"/>
      <c r="U38" s="960"/>
      <c r="V38" s="960">
        <v>257</v>
      </c>
      <c r="W38" s="960"/>
      <c r="X38" s="960"/>
      <c r="Y38" s="960"/>
      <c r="Z38" s="960"/>
      <c r="AA38" s="960">
        <v>13</v>
      </c>
      <c r="AB38" s="960"/>
      <c r="AC38" s="960"/>
      <c r="AD38" s="960"/>
      <c r="AE38" s="966"/>
      <c r="AF38" s="986" t="s">
        <v>293</v>
      </c>
      <c r="AG38" s="964"/>
      <c r="AH38" s="964"/>
      <c r="AI38" s="964"/>
      <c r="AJ38" s="987"/>
      <c r="AK38" s="965">
        <v>43</v>
      </c>
      <c r="AL38" s="960"/>
      <c r="AM38" s="960"/>
      <c r="AN38" s="960"/>
      <c r="AO38" s="960"/>
      <c r="AP38" s="960">
        <v>405</v>
      </c>
      <c r="AQ38" s="960"/>
      <c r="AR38" s="960"/>
      <c r="AS38" s="960"/>
      <c r="AT38" s="960"/>
      <c r="AU38" s="960" t="s">
        <v>293</v>
      </c>
      <c r="AV38" s="960"/>
      <c r="AW38" s="960"/>
      <c r="AX38" s="960"/>
      <c r="AY38" s="960"/>
      <c r="AZ38" s="993" t="s">
        <v>293</v>
      </c>
      <c r="BA38" s="993"/>
      <c r="BB38" s="993"/>
      <c r="BC38" s="993"/>
      <c r="BD38" s="993"/>
      <c r="BE38" s="961" t="s">
        <v>64</v>
      </c>
      <c r="BF38" s="961"/>
      <c r="BG38" s="961"/>
      <c r="BH38" s="961"/>
      <c r="BI38" s="962"/>
      <c r="BJ38" s="63"/>
      <c r="BK38" s="63"/>
      <c r="BL38" s="63"/>
      <c r="BM38" s="63"/>
      <c r="BN38" s="63"/>
      <c r="BO38" s="62"/>
      <c r="BP38" s="62"/>
      <c r="BQ38" s="59">
        <v>32</v>
      </c>
      <c r="BR38" s="87"/>
      <c r="BS38" s="956"/>
      <c r="BT38" s="957"/>
      <c r="BU38" s="957"/>
      <c r="BV38" s="957"/>
      <c r="BW38" s="957"/>
      <c r="BX38" s="957"/>
      <c r="BY38" s="957"/>
      <c r="BZ38" s="957"/>
      <c r="CA38" s="957"/>
      <c r="CB38" s="957"/>
      <c r="CC38" s="957"/>
      <c r="CD38" s="957"/>
      <c r="CE38" s="957"/>
      <c r="CF38" s="957"/>
      <c r="CG38" s="958"/>
      <c r="CH38" s="963"/>
      <c r="CI38" s="964"/>
      <c r="CJ38" s="964"/>
      <c r="CK38" s="964"/>
      <c r="CL38" s="974"/>
      <c r="CM38" s="963"/>
      <c r="CN38" s="964"/>
      <c r="CO38" s="964"/>
      <c r="CP38" s="964"/>
      <c r="CQ38" s="974"/>
      <c r="CR38" s="963"/>
      <c r="CS38" s="964"/>
      <c r="CT38" s="964"/>
      <c r="CU38" s="964"/>
      <c r="CV38" s="974"/>
      <c r="CW38" s="963"/>
      <c r="CX38" s="964"/>
      <c r="CY38" s="964"/>
      <c r="CZ38" s="964"/>
      <c r="DA38" s="974"/>
      <c r="DB38" s="963"/>
      <c r="DC38" s="964"/>
      <c r="DD38" s="964"/>
      <c r="DE38" s="964"/>
      <c r="DF38" s="974"/>
      <c r="DG38" s="963"/>
      <c r="DH38" s="964"/>
      <c r="DI38" s="964"/>
      <c r="DJ38" s="964"/>
      <c r="DK38" s="974"/>
      <c r="DL38" s="963"/>
      <c r="DM38" s="964"/>
      <c r="DN38" s="964"/>
      <c r="DO38" s="964"/>
      <c r="DP38" s="974"/>
      <c r="DQ38" s="963"/>
      <c r="DR38" s="964"/>
      <c r="DS38" s="964"/>
      <c r="DT38" s="964"/>
      <c r="DU38" s="974"/>
      <c r="DV38" s="956"/>
      <c r="DW38" s="957"/>
      <c r="DX38" s="957"/>
      <c r="DY38" s="957"/>
      <c r="DZ38" s="975"/>
      <c r="EA38" s="54"/>
    </row>
    <row r="39" spans="1:131" s="51" customFormat="1" ht="26.25" customHeight="1" x14ac:dyDescent="0.2">
      <c r="A39" s="61">
        <v>12</v>
      </c>
      <c r="B39" s="956"/>
      <c r="C39" s="957"/>
      <c r="D39" s="957"/>
      <c r="E39" s="957"/>
      <c r="F39" s="957"/>
      <c r="G39" s="957"/>
      <c r="H39" s="957"/>
      <c r="I39" s="957"/>
      <c r="J39" s="957"/>
      <c r="K39" s="957"/>
      <c r="L39" s="957"/>
      <c r="M39" s="957"/>
      <c r="N39" s="957"/>
      <c r="O39" s="957"/>
      <c r="P39" s="958"/>
      <c r="Q39" s="959"/>
      <c r="R39" s="960"/>
      <c r="S39" s="960"/>
      <c r="T39" s="960"/>
      <c r="U39" s="960"/>
      <c r="V39" s="960"/>
      <c r="W39" s="960"/>
      <c r="X39" s="960"/>
      <c r="Y39" s="960"/>
      <c r="Z39" s="960"/>
      <c r="AA39" s="960"/>
      <c r="AB39" s="960"/>
      <c r="AC39" s="960"/>
      <c r="AD39" s="960"/>
      <c r="AE39" s="966"/>
      <c r="AF39" s="986"/>
      <c r="AG39" s="964"/>
      <c r="AH39" s="964"/>
      <c r="AI39" s="964"/>
      <c r="AJ39" s="987"/>
      <c r="AK39" s="965"/>
      <c r="AL39" s="960"/>
      <c r="AM39" s="960"/>
      <c r="AN39" s="960"/>
      <c r="AO39" s="960"/>
      <c r="AP39" s="960"/>
      <c r="AQ39" s="960"/>
      <c r="AR39" s="960"/>
      <c r="AS39" s="960"/>
      <c r="AT39" s="960"/>
      <c r="AU39" s="960"/>
      <c r="AV39" s="960"/>
      <c r="AW39" s="960"/>
      <c r="AX39" s="960"/>
      <c r="AY39" s="960"/>
      <c r="AZ39" s="993"/>
      <c r="BA39" s="993"/>
      <c r="BB39" s="993"/>
      <c r="BC39" s="993"/>
      <c r="BD39" s="993"/>
      <c r="BE39" s="961"/>
      <c r="BF39" s="961"/>
      <c r="BG39" s="961"/>
      <c r="BH39" s="961"/>
      <c r="BI39" s="962"/>
      <c r="BJ39" s="63"/>
      <c r="BK39" s="63"/>
      <c r="BL39" s="63"/>
      <c r="BM39" s="63"/>
      <c r="BN39" s="63"/>
      <c r="BO39" s="62"/>
      <c r="BP39" s="62"/>
      <c r="BQ39" s="59">
        <v>33</v>
      </c>
      <c r="BR39" s="87"/>
      <c r="BS39" s="956"/>
      <c r="BT39" s="957"/>
      <c r="BU39" s="957"/>
      <c r="BV39" s="957"/>
      <c r="BW39" s="957"/>
      <c r="BX39" s="957"/>
      <c r="BY39" s="957"/>
      <c r="BZ39" s="957"/>
      <c r="CA39" s="957"/>
      <c r="CB39" s="957"/>
      <c r="CC39" s="957"/>
      <c r="CD39" s="957"/>
      <c r="CE39" s="957"/>
      <c r="CF39" s="957"/>
      <c r="CG39" s="958"/>
      <c r="CH39" s="963"/>
      <c r="CI39" s="964"/>
      <c r="CJ39" s="964"/>
      <c r="CK39" s="964"/>
      <c r="CL39" s="974"/>
      <c r="CM39" s="963"/>
      <c r="CN39" s="964"/>
      <c r="CO39" s="964"/>
      <c r="CP39" s="964"/>
      <c r="CQ39" s="974"/>
      <c r="CR39" s="963"/>
      <c r="CS39" s="964"/>
      <c r="CT39" s="964"/>
      <c r="CU39" s="964"/>
      <c r="CV39" s="974"/>
      <c r="CW39" s="963"/>
      <c r="CX39" s="964"/>
      <c r="CY39" s="964"/>
      <c r="CZ39" s="964"/>
      <c r="DA39" s="974"/>
      <c r="DB39" s="963"/>
      <c r="DC39" s="964"/>
      <c r="DD39" s="964"/>
      <c r="DE39" s="964"/>
      <c r="DF39" s="974"/>
      <c r="DG39" s="963"/>
      <c r="DH39" s="964"/>
      <c r="DI39" s="964"/>
      <c r="DJ39" s="964"/>
      <c r="DK39" s="974"/>
      <c r="DL39" s="963"/>
      <c r="DM39" s="964"/>
      <c r="DN39" s="964"/>
      <c r="DO39" s="964"/>
      <c r="DP39" s="974"/>
      <c r="DQ39" s="963"/>
      <c r="DR39" s="964"/>
      <c r="DS39" s="964"/>
      <c r="DT39" s="964"/>
      <c r="DU39" s="974"/>
      <c r="DV39" s="956"/>
      <c r="DW39" s="957"/>
      <c r="DX39" s="957"/>
      <c r="DY39" s="957"/>
      <c r="DZ39" s="975"/>
      <c r="EA39" s="54"/>
    </row>
    <row r="40" spans="1:131" s="51" customFormat="1" ht="26.25" customHeight="1" x14ac:dyDescent="0.2">
      <c r="A40" s="59">
        <v>13</v>
      </c>
      <c r="B40" s="956"/>
      <c r="C40" s="957"/>
      <c r="D40" s="957"/>
      <c r="E40" s="957"/>
      <c r="F40" s="957"/>
      <c r="G40" s="957"/>
      <c r="H40" s="957"/>
      <c r="I40" s="957"/>
      <c r="J40" s="957"/>
      <c r="K40" s="957"/>
      <c r="L40" s="957"/>
      <c r="M40" s="957"/>
      <c r="N40" s="957"/>
      <c r="O40" s="957"/>
      <c r="P40" s="958"/>
      <c r="Q40" s="959"/>
      <c r="R40" s="960"/>
      <c r="S40" s="960"/>
      <c r="T40" s="960"/>
      <c r="U40" s="960"/>
      <c r="V40" s="960"/>
      <c r="W40" s="960"/>
      <c r="X40" s="960"/>
      <c r="Y40" s="960"/>
      <c r="Z40" s="960"/>
      <c r="AA40" s="960"/>
      <c r="AB40" s="960"/>
      <c r="AC40" s="960"/>
      <c r="AD40" s="960"/>
      <c r="AE40" s="966"/>
      <c r="AF40" s="986"/>
      <c r="AG40" s="964"/>
      <c r="AH40" s="964"/>
      <c r="AI40" s="964"/>
      <c r="AJ40" s="987"/>
      <c r="AK40" s="965"/>
      <c r="AL40" s="960"/>
      <c r="AM40" s="960"/>
      <c r="AN40" s="960"/>
      <c r="AO40" s="960"/>
      <c r="AP40" s="960"/>
      <c r="AQ40" s="960"/>
      <c r="AR40" s="960"/>
      <c r="AS40" s="960"/>
      <c r="AT40" s="960"/>
      <c r="AU40" s="960"/>
      <c r="AV40" s="960"/>
      <c r="AW40" s="960"/>
      <c r="AX40" s="960"/>
      <c r="AY40" s="960"/>
      <c r="AZ40" s="993"/>
      <c r="BA40" s="993"/>
      <c r="BB40" s="993"/>
      <c r="BC40" s="993"/>
      <c r="BD40" s="993"/>
      <c r="BE40" s="961"/>
      <c r="BF40" s="961"/>
      <c r="BG40" s="961"/>
      <c r="BH40" s="961"/>
      <c r="BI40" s="962"/>
      <c r="BJ40" s="63"/>
      <c r="BK40" s="63"/>
      <c r="BL40" s="63"/>
      <c r="BM40" s="63"/>
      <c r="BN40" s="63"/>
      <c r="BO40" s="62"/>
      <c r="BP40" s="62"/>
      <c r="BQ40" s="59">
        <v>34</v>
      </c>
      <c r="BR40" s="87"/>
      <c r="BS40" s="956"/>
      <c r="BT40" s="957"/>
      <c r="BU40" s="957"/>
      <c r="BV40" s="957"/>
      <c r="BW40" s="957"/>
      <c r="BX40" s="957"/>
      <c r="BY40" s="957"/>
      <c r="BZ40" s="957"/>
      <c r="CA40" s="957"/>
      <c r="CB40" s="957"/>
      <c r="CC40" s="957"/>
      <c r="CD40" s="957"/>
      <c r="CE40" s="957"/>
      <c r="CF40" s="957"/>
      <c r="CG40" s="958"/>
      <c r="CH40" s="963"/>
      <c r="CI40" s="964"/>
      <c r="CJ40" s="964"/>
      <c r="CK40" s="964"/>
      <c r="CL40" s="974"/>
      <c r="CM40" s="963"/>
      <c r="CN40" s="964"/>
      <c r="CO40" s="964"/>
      <c r="CP40" s="964"/>
      <c r="CQ40" s="974"/>
      <c r="CR40" s="963"/>
      <c r="CS40" s="964"/>
      <c r="CT40" s="964"/>
      <c r="CU40" s="964"/>
      <c r="CV40" s="974"/>
      <c r="CW40" s="963"/>
      <c r="CX40" s="964"/>
      <c r="CY40" s="964"/>
      <c r="CZ40" s="964"/>
      <c r="DA40" s="974"/>
      <c r="DB40" s="963"/>
      <c r="DC40" s="964"/>
      <c r="DD40" s="964"/>
      <c r="DE40" s="964"/>
      <c r="DF40" s="974"/>
      <c r="DG40" s="963"/>
      <c r="DH40" s="964"/>
      <c r="DI40" s="964"/>
      <c r="DJ40" s="964"/>
      <c r="DK40" s="974"/>
      <c r="DL40" s="963"/>
      <c r="DM40" s="964"/>
      <c r="DN40" s="964"/>
      <c r="DO40" s="964"/>
      <c r="DP40" s="974"/>
      <c r="DQ40" s="963"/>
      <c r="DR40" s="964"/>
      <c r="DS40" s="964"/>
      <c r="DT40" s="964"/>
      <c r="DU40" s="974"/>
      <c r="DV40" s="956"/>
      <c r="DW40" s="957"/>
      <c r="DX40" s="957"/>
      <c r="DY40" s="957"/>
      <c r="DZ40" s="975"/>
      <c r="EA40" s="54"/>
    </row>
    <row r="41" spans="1:131" s="51" customFormat="1" ht="26.25" customHeight="1" x14ac:dyDescent="0.2">
      <c r="A41" s="59">
        <v>14</v>
      </c>
      <c r="B41" s="956"/>
      <c r="C41" s="957"/>
      <c r="D41" s="957"/>
      <c r="E41" s="957"/>
      <c r="F41" s="957"/>
      <c r="G41" s="957"/>
      <c r="H41" s="957"/>
      <c r="I41" s="957"/>
      <c r="J41" s="957"/>
      <c r="K41" s="957"/>
      <c r="L41" s="957"/>
      <c r="M41" s="957"/>
      <c r="N41" s="957"/>
      <c r="O41" s="957"/>
      <c r="P41" s="958"/>
      <c r="Q41" s="959"/>
      <c r="R41" s="960"/>
      <c r="S41" s="960"/>
      <c r="T41" s="960"/>
      <c r="U41" s="960"/>
      <c r="V41" s="960"/>
      <c r="W41" s="960"/>
      <c r="X41" s="960"/>
      <c r="Y41" s="960"/>
      <c r="Z41" s="960"/>
      <c r="AA41" s="960"/>
      <c r="AB41" s="960"/>
      <c r="AC41" s="960"/>
      <c r="AD41" s="960"/>
      <c r="AE41" s="966"/>
      <c r="AF41" s="986"/>
      <c r="AG41" s="964"/>
      <c r="AH41" s="964"/>
      <c r="AI41" s="964"/>
      <c r="AJ41" s="987"/>
      <c r="AK41" s="965"/>
      <c r="AL41" s="960"/>
      <c r="AM41" s="960"/>
      <c r="AN41" s="960"/>
      <c r="AO41" s="960"/>
      <c r="AP41" s="960"/>
      <c r="AQ41" s="960"/>
      <c r="AR41" s="960"/>
      <c r="AS41" s="960"/>
      <c r="AT41" s="960"/>
      <c r="AU41" s="960"/>
      <c r="AV41" s="960"/>
      <c r="AW41" s="960"/>
      <c r="AX41" s="960"/>
      <c r="AY41" s="960"/>
      <c r="AZ41" s="993"/>
      <c r="BA41" s="993"/>
      <c r="BB41" s="993"/>
      <c r="BC41" s="993"/>
      <c r="BD41" s="993"/>
      <c r="BE41" s="961"/>
      <c r="BF41" s="961"/>
      <c r="BG41" s="961"/>
      <c r="BH41" s="961"/>
      <c r="BI41" s="962"/>
      <c r="BJ41" s="63"/>
      <c r="BK41" s="63"/>
      <c r="BL41" s="63"/>
      <c r="BM41" s="63"/>
      <c r="BN41" s="63"/>
      <c r="BO41" s="62"/>
      <c r="BP41" s="62"/>
      <c r="BQ41" s="59">
        <v>35</v>
      </c>
      <c r="BR41" s="87"/>
      <c r="BS41" s="956"/>
      <c r="BT41" s="957"/>
      <c r="BU41" s="957"/>
      <c r="BV41" s="957"/>
      <c r="BW41" s="957"/>
      <c r="BX41" s="957"/>
      <c r="BY41" s="957"/>
      <c r="BZ41" s="957"/>
      <c r="CA41" s="957"/>
      <c r="CB41" s="957"/>
      <c r="CC41" s="957"/>
      <c r="CD41" s="957"/>
      <c r="CE41" s="957"/>
      <c r="CF41" s="957"/>
      <c r="CG41" s="958"/>
      <c r="CH41" s="963"/>
      <c r="CI41" s="964"/>
      <c r="CJ41" s="964"/>
      <c r="CK41" s="964"/>
      <c r="CL41" s="974"/>
      <c r="CM41" s="963"/>
      <c r="CN41" s="964"/>
      <c r="CO41" s="964"/>
      <c r="CP41" s="964"/>
      <c r="CQ41" s="974"/>
      <c r="CR41" s="963"/>
      <c r="CS41" s="964"/>
      <c r="CT41" s="964"/>
      <c r="CU41" s="964"/>
      <c r="CV41" s="974"/>
      <c r="CW41" s="963"/>
      <c r="CX41" s="964"/>
      <c r="CY41" s="964"/>
      <c r="CZ41" s="964"/>
      <c r="DA41" s="974"/>
      <c r="DB41" s="963"/>
      <c r="DC41" s="964"/>
      <c r="DD41" s="964"/>
      <c r="DE41" s="964"/>
      <c r="DF41" s="974"/>
      <c r="DG41" s="963"/>
      <c r="DH41" s="964"/>
      <c r="DI41" s="964"/>
      <c r="DJ41" s="964"/>
      <c r="DK41" s="974"/>
      <c r="DL41" s="963"/>
      <c r="DM41" s="964"/>
      <c r="DN41" s="964"/>
      <c r="DO41" s="964"/>
      <c r="DP41" s="974"/>
      <c r="DQ41" s="963"/>
      <c r="DR41" s="964"/>
      <c r="DS41" s="964"/>
      <c r="DT41" s="964"/>
      <c r="DU41" s="974"/>
      <c r="DV41" s="956"/>
      <c r="DW41" s="957"/>
      <c r="DX41" s="957"/>
      <c r="DY41" s="957"/>
      <c r="DZ41" s="975"/>
      <c r="EA41" s="54"/>
    </row>
    <row r="42" spans="1:131" s="51" customFormat="1" ht="26.25" customHeight="1" x14ac:dyDescent="0.2">
      <c r="A42" s="59">
        <v>15</v>
      </c>
      <c r="B42" s="956"/>
      <c r="C42" s="957"/>
      <c r="D42" s="957"/>
      <c r="E42" s="957"/>
      <c r="F42" s="957"/>
      <c r="G42" s="957"/>
      <c r="H42" s="957"/>
      <c r="I42" s="957"/>
      <c r="J42" s="957"/>
      <c r="K42" s="957"/>
      <c r="L42" s="957"/>
      <c r="M42" s="957"/>
      <c r="N42" s="957"/>
      <c r="O42" s="957"/>
      <c r="P42" s="958"/>
      <c r="Q42" s="959"/>
      <c r="R42" s="960"/>
      <c r="S42" s="960"/>
      <c r="T42" s="960"/>
      <c r="U42" s="960"/>
      <c r="V42" s="960"/>
      <c r="W42" s="960"/>
      <c r="X42" s="960"/>
      <c r="Y42" s="960"/>
      <c r="Z42" s="960"/>
      <c r="AA42" s="960"/>
      <c r="AB42" s="960"/>
      <c r="AC42" s="960"/>
      <c r="AD42" s="960"/>
      <c r="AE42" s="966"/>
      <c r="AF42" s="986"/>
      <c r="AG42" s="964"/>
      <c r="AH42" s="964"/>
      <c r="AI42" s="964"/>
      <c r="AJ42" s="987"/>
      <c r="AK42" s="965"/>
      <c r="AL42" s="960"/>
      <c r="AM42" s="960"/>
      <c r="AN42" s="960"/>
      <c r="AO42" s="960"/>
      <c r="AP42" s="960"/>
      <c r="AQ42" s="960"/>
      <c r="AR42" s="960"/>
      <c r="AS42" s="960"/>
      <c r="AT42" s="960"/>
      <c r="AU42" s="960"/>
      <c r="AV42" s="960"/>
      <c r="AW42" s="960"/>
      <c r="AX42" s="960"/>
      <c r="AY42" s="960"/>
      <c r="AZ42" s="993"/>
      <c r="BA42" s="993"/>
      <c r="BB42" s="993"/>
      <c r="BC42" s="993"/>
      <c r="BD42" s="993"/>
      <c r="BE42" s="961"/>
      <c r="BF42" s="961"/>
      <c r="BG42" s="961"/>
      <c r="BH42" s="961"/>
      <c r="BI42" s="962"/>
      <c r="BJ42" s="63"/>
      <c r="BK42" s="63"/>
      <c r="BL42" s="63"/>
      <c r="BM42" s="63"/>
      <c r="BN42" s="63"/>
      <c r="BO42" s="62"/>
      <c r="BP42" s="62"/>
      <c r="BQ42" s="59">
        <v>36</v>
      </c>
      <c r="BR42" s="87"/>
      <c r="BS42" s="956"/>
      <c r="BT42" s="957"/>
      <c r="BU42" s="957"/>
      <c r="BV42" s="957"/>
      <c r="BW42" s="957"/>
      <c r="BX42" s="957"/>
      <c r="BY42" s="957"/>
      <c r="BZ42" s="957"/>
      <c r="CA42" s="957"/>
      <c r="CB42" s="957"/>
      <c r="CC42" s="957"/>
      <c r="CD42" s="957"/>
      <c r="CE42" s="957"/>
      <c r="CF42" s="957"/>
      <c r="CG42" s="958"/>
      <c r="CH42" s="963"/>
      <c r="CI42" s="964"/>
      <c r="CJ42" s="964"/>
      <c r="CK42" s="964"/>
      <c r="CL42" s="974"/>
      <c r="CM42" s="963"/>
      <c r="CN42" s="964"/>
      <c r="CO42" s="964"/>
      <c r="CP42" s="964"/>
      <c r="CQ42" s="974"/>
      <c r="CR42" s="963"/>
      <c r="CS42" s="964"/>
      <c r="CT42" s="964"/>
      <c r="CU42" s="964"/>
      <c r="CV42" s="974"/>
      <c r="CW42" s="963"/>
      <c r="CX42" s="964"/>
      <c r="CY42" s="964"/>
      <c r="CZ42" s="964"/>
      <c r="DA42" s="974"/>
      <c r="DB42" s="963"/>
      <c r="DC42" s="964"/>
      <c r="DD42" s="964"/>
      <c r="DE42" s="964"/>
      <c r="DF42" s="974"/>
      <c r="DG42" s="963"/>
      <c r="DH42" s="964"/>
      <c r="DI42" s="964"/>
      <c r="DJ42" s="964"/>
      <c r="DK42" s="974"/>
      <c r="DL42" s="963"/>
      <c r="DM42" s="964"/>
      <c r="DN42" s="964"/>
      <c r="DO42" s="964"/>
      <c r="DP42" s="974"/>
      <c r="DQ42" s="963"/>
      <c r="DR42" s="964"/>
      <c r="DS42" s="964"/>
      <c r="DT42" s="964"/>
      <c r="DU42" s="974"/>
      <c r="DV42" s="956"/>
      <c r="DW42" s="957"/>
      <c r="DX42" s="957"/>
      <c r="DY42" s="957"/>
      <c r="DZ42" s="975"/>
      <c r="EA42" s="54"/>
    </row>
    <row r="43" spans="1:131" s="51" customFormat="1" ht="26.25" customHeight="1" x14ac:dyDescent="0.2">
      <c r="A43" s="59">
        <v>16</v>
      </c>
      <c r="B43" s="956"/>
      <c r="C43" s="957"/>
      <c r="D43" s="957"/>
      <c r="E43" s="957"/>
      <c r="F43" s="957"/>
      <c r="G43" s="957"/>
      <c r="H43" s="957"/>
      <c r="I43" s="957"/>
      <c r="J43" s="957"/>
      <c r="K43" s="957"/>
      <c r="L43" s="957"/>
      <c r="M43" s="957"/>
      <c r="N43" s="957"/>
      <c r="O43" s="957"/>
      <c r="P43" s="958"/>
      <c r="Q43" s="959"/>
      <c r="R43" s="960"/>
      <c r="S43" s="960"/>
      <c r="T43" s="960"/>
      <c r="U43" s="960"/>
      <c r="V43" s="960"/>
      <c r="W43" s="960"/>
      <c r="X43" s="960"/>
      <c r="Y43" s="960"/>
      <c r="Z43" s="960"/>
      <c r="AA43" s="960"/>
      <c r="AB43" s="960"/>
      <c r="AC43" s="960"/>
      <c r="AD43" s="960"/>
      <c r="AE43" s="966"/>
      <c r="AF43" s="986"/>
      <c r="AG43" s="964"/>
      <c r="AH43" s="964"/>
      <c r="AI43" s="964"/>
      <c r="AJ43" s="987"/>
      <c r="AK43" s="965"/>
      <c r="AL43" s="960"/>
      <c r="AM43" s="960"/>
      <c r="AN43" s="960"/>
      <c r="AO43" s="960"/>
      <c r="AP43" s="960"/>
      <c r="AQ43" s="960"/>
      <c r="AR43" s="960"/>
      <c r="AS43" s="960"/>
      <c r="AT43" s="960"/>
      <c r="AU43" s="960"/>
      <c r="AV43" s="960"/>
      <c r="AW43" s="960"/>
      <c r="AX43" s="960"/>
      <c r="AY43" s="960"/>
      <c r="AZ43" s="993"/>
      <c r="BA43" s="993"/>
      <c r="BB43" s="993"/>
      <c r="BC43" s="993"/>
      <c r="BD43" s="993"/>
      <c r="BE43" s="961"/>
      <c r="BF43" s="961"/>
      <c r="BG43" s="961"/>
      <c r="BH43" s="961"/>
      <c r="BI43" s="962"/>
      <c r="BJ43" s="63"/>
      <c r="BK43" s="63"/>
      <c r="BL43" s="63"/>
      <c r="BM43" s="63"/>
      <c r="BN43" s="63"/>
      <c r="BO43" s="62"/>
      <c r="BP43" s="62"/>
      <c r="BQ43" s="59">
        <v>37</v>
      </c>
      <c r="BR43" s="87"/>
      <c r="BS43" s="956"/>
      <c r="BT43" s="957"/>
      <c r="BU43" s="957"/>
      <c r="BV43" s="957"/>
      <c r="BW43" s="957"/>
      <c r="BX43" s="957"/>
      <c r="BY43" s="957"/>
      <c r="BZ43" s="957"/>
      <c r="CA43" s="957"/>
      <c r="CB43" s="957"/>
      <c r="CC43" s="957"/>
      <c r="CD43" s="957"/>
      <c r="CE43" s="957"/>
      <c r="CF43" s="957"/>
      <c r="CG43" s="958"/>
      <c r="CH43" s="963"/>
      <c r="CI43" s="964"/>
      <c r="CJ43" s="964"/>
      <c r="CK43" s="964"/>
      <c r="CL43" s="974"/>
      <c r="CM43" s="963"/>
      <c r="CN43" s="964"/>
      <c r="CO43" s="964"/>
      <c r="CP43" s="964"/>
      <c r="CQ43" s="974"/>
      <c r="CR43" s="963"/>
      <c r="CS43" s="964"/>
      <c r="CT43" s="964"/>
      <c r="CU43" s="964"/>
      <c r="CV43" s="974"/>
      <c r="CW43" s="963"/>
      <c r="CX43" s="964"/>
      <c r="CY43" s="964"/>
      <c r="CZ43" s="964"/>
      <c r="DA43" s="974"/>
      <c r="DB43" s="963"/>
      <c r="DC43" s="964"/>
      <c r="DD43" s="964"/>
      <c r="DE43" s="964"/>
      <c r="DF43" s="974"/>
      <c r="DG43" s="963"/>
      <c r="DH43" s="964"/>
      <c r="DI43" s="964"/>
      <c r="DJ43" s="964"/>
      <c r="DK43" s="974"/>
      <c r="DL43" s="963"/>
      <c r="DM43" s="964"/>
      <c r="DN43" s="964"/>
      <c r="DO43" s="964"/>
      <c r="DP43" s="974"/>
      <c r="DQ43" s="963"/>
      <c r="DR43" s="964"/>
      <c r="DS43" s="964"/>
      <c r="DT43" s="964"/>
      <c r="DU43" s="974"/>
      <c r="DV43" s="956"/>
      <c r="DW43" s="957"/>
      <c r="DX43" s="957"/>
      <c r="DY43" s="957"/>
      <c r="DZ43" s="975"/>
      <c r="EA43" s="54"/>
    </row>
    <row r="44" spans="1:131" s="51" customFormat="1" ht="26.25" customHeight="1" x14ac:dyDescent="0.2">
      <c r="A44" s="59">
        <v>17</v>
      </c>
      <c r="B44" s="956"/>
      <c r="C44" s="957"/>
      <c r="D44" s="957"/>
      <c r="E44" s="957"/>
      <c r="F44" s="957"/>
      <c r="G44" s="957"/>
      <c r="H44" s="957"/>
      <c r="I44" s="957"/>
      <c r="J44" s="957"/>
      <c r="K44" s="957"/>
      <c r="L44" s="957"/>
      <c r="M44" s="957"/>
      <c r="N44" s="957"/>
      <c r="O44" s="957"/>
      <c r="P44" s="958"/>
      <c r="Q44" s="959"/>
      <c r="R44" s="960"/>
      <c r="S44" s="960"/>
      <c r="T44" s="960"/>
      <c r="U44" s="960"/>
      <c r="V44" s="960"/>
      <c r="W44" s="960"/>
      <c r="X44" s="960"/>
      <c r="Y44" s="960"/>
      <c r="Z44" s="960"/>
      <c r="AA44" s="960"/>
      <c r="AB44" s="960"/>
      <c r="AC44" s="960"/>
      <c r="AD44" s="960"/>
      <c r="AE44" s="966"/>
      <c r="AF44" s="986"/>
      <c r="AG44" s="964"/>
      <c r="AH44" s="964"/>
      <c r="AI44" s="964"/>
      <c r="AJ44" s="987"/>
      <c r="AK44" s="965"/>
      <c r="AL44" s="960"/>
      <c r="AM44" s="960"/>
      <c r="AN44" s="960"/>
      <c r="AO44" s="960"/>
      <c r="AP44" s="960"/>
      <c r="AQ44" s="960"/>
      <c r="AR44" s="960"/>
      <c r="AS44" s="960"/>
      <c r="AT44" s="960"/>
      <c r="AU44" s="960"/>
      <c r="AV44" s="960"/>
      <c r="AW44" s="960"/>
      <c r="AX44" s="960"/>
      <c r="AY44" s="960"/>
      <c r="AZ44" s="993"/>
      <c r="BA44" s="993"/>
      <c r="BB44" s="993"/>
      <c r="BC44" s="993"/>
      <c r="BD44" s="993"/>
      <c r="BE44" s="961"/>
      <c r="BF44" s="961"/>
      <c r="BG44" s="961"/>
      <c r="BH44" s="961"/>
      <c r="BI44" s="962"/>
      <c r="BJ44" s="63"/>
      <c r="BK44" s="63"/>
      <c r="BL44" s="63"/>
      <c r="BM44" s="63"/>
      <c r="BN44" s="63"/>
      <c r="BO44" s="62"/>
      <c r="BP44" s="62"/>
      <c r="BQ44" s="59">
        <v>38</v>
      </c>
      <c r="BR44" s="87"/>
      <c r="BS44" s="956"/>
      <c r="BT44" s="957"/>
      <c r="BU44" s="957"/>
      <c r="BV44" s="957"/>
      <c r="BW44" s="957"/>
      <c r="BX44" s="957"/>
      <c r="BY44" s="957"/>
      <c r="BZ44" s="957"/>
      <c r="CA44" s="957"/>
      <c r="CB44" s="957"/>
      <c r="CC44" s="957"/>
      <c r="CD44" s="957"/>
      <c r="CE44" s="957"/>
      <c r="CF44" s="957"/>
      <c r="CG44" s="958"/>
      <c r="CH44" s="963"/>
      <c r="CI44" s="964"/>
      <c r="CJ44" s="964"/>
      <c r="CK44" s="964"/>
      <c r="CL44" s="974"/>
      <c r="CM44" s="963"/>
      <c r="CN44" s="964"/>
      <c r="CO44" s="964"/>
      <c r="CP44" s="964"/>
      <c r="CQ44" s="974"/>
      <c r="CR44" s="963"/>
      <c r="CS44" s="964"/>
      <c r="CT44" s="964"/>
      <c r="CU44" s="964"/>
      <c r="CV44" s="974"/>
      <c r="CW44" s="963"/>
      <c r="CX44" s="964"/>
      <c r="CY44" s="964"/>
      <c r="CZ44" s="964"/>
      <c r="DA44" s="974"/>
      <c r="DB44" s="963"/>
      <c r="DC44" s="964"/>
      <c r="DD44" s="964"/>
      <c r="DE44" s="964"/>
      <c r="DF44" s="974"/>
      <c r="DG44" s="963"/>
      <c r="DH44" s="964"/>
      <c r="DI44" s="964"/>
      <c r="DJ44" s="964"/>
      <c r="DK44" s="974"/>
      <c r="DL44" s="963"/>
      <c r="DM44" s="964"/>
      <c r="DN44" s="964"/>
      <c r="DO44" s="964"/>
      <c r="DP44" s="974"/>
      <c r="DQ44" s="963"/>
      <c r="DR44" s="964"/>
      <c r="DS44" s="964"/>
      <c r="DT44" s="964"/>
      <c r="DU44" s="974"/>
      <c r="DV44" s="956"/>
      <c r="DW44" s="957"/>
      <c r="DX44" s="957"/>
      <c r="DY44" s="957"/>
      <c r="DZ44" s="975"/>
      <c r="EA44" s="54"/>
    </row>
    <row r="45" spans="1:131" s="51" customFormat="1" ht="26.25" customHeight="1" x14ac:dyDescent="0.2">
      <c r="A45" s="59">
        <v>18</v>
      </c>
      <c r="B45" s="956"/>
      <c r="C45" s="957"/>
      <c r="D45" s="957"/>
      <c r="E45" s="957"/>
      <c r="F45" s="957"/>
      <c r="G45" s="957"/>
      <c r="H45" s="957"/>
      <c r="I45" s="957"/>
      <c r="J45" s="957"/>
      <c r="K45" s="957"/>
      <c r="L45" s="957"/>
      <c r="M45" s="957"/>
      <c r="N45" s="957"/>
      <c r="O45" s="957"/>
      <c r="P45" s="958"/>
      <c r="Q45" s="959"/>
      <c r="R45" s="960"/>
      <c r="S45" s="960"/>
      <c r="T45" s="960"/>
      <c r="U45" s="960"/>
      <c r="V45" s="960"/>
      <c r="W45" s="960"/>
      <c r="X45" s="960"/>
      <c r="Y45" s="960"/>
      <c r="Z45" s="960"/>
      <c r="AA45" s="960"/>
      <c r="AB45" s="960"/>
      <c r="AC45" s="960"/>
      <c r="AD45" s="960"/>
      <c r="AE45" s="966"/>
      <c r="AF45" s="986"/>
      <c r="AG45" s="964"/>
      <c r="AH45" s="964"/>
      <c r="AI45" s="964"/>
      <c r="AJ45" s="987"/>
      <c r="AK45" s="965"/>
      <c r="AL45" s="960"/>
      <c r="AM45" s="960"/>
      <c r="AN45" s="960"/>
      <c r="AO45" s="960"/>
      <c r="AP45" s="960"/>
      <c r="AQ45" s="960"/>
      <c r="AR45" s="960"/>
      <c r="AS45" s="960"/>
      <c r="AT45" s="960"/>
      <c r="AU45" s="960"/>
      <c r="AV45" s="960"/>
      <c r="AW45" s="960"/>
      <c r="AX45" s="960"/>
      <c r="AY45" s="960"/>
      <c r="AZ45" s="993"/>
      <c r="BA45" s="993"/>
      <c r="BB45" s="993"/>
      <c r="BC45" s="993"/>
      <c r="BD45" s="993"/>
      <c r="BE45" s="961"/>
      <c r="BF45" s="961"/>
      <c r="BG45" s="961"/>
      <c r="BH45" s="961"/>
      <c r="BI45" s="962"/>
      <c r="BJ45" s="63"/>
      <c r="BK45" s="63"/>
      <c r="BL45" s="63"/>
      <c r="BM45" s="63"/>
      <c r="BN45" s="63"/>
      <c r="BO45" s="62"/>
      <c r="BP45" s="62"/>
      <c r="BQ45" s="59">
        <v>39</v>
      </c>
      <c r="BR45" s="87"/>
      <c r="BS45" s="956"/>
      <c r="BT45" s="957"/>
      <c r="BU45" s="957"/>
      <c r="BV45" s="957"/>
      <c r="BW45" s="957"/>
      <c r="BX45" s="957"/>
      <c r="BY45" s="957"/>
      <c r="BZ45" s="957"/>
      <c r="CA45" s="957"/>
      <c r="CB45" s="957"/>
      <c r="CC45" s="957"/>
      <c r="CD45" s="957"/>
      <c r="CE45" s="957"/>
      <c r="CF45" s="957"/>
      <c r="CG45" s="958"/>
      <c r="CH45" s="963"/>
      <c r="CI45" s="964"/>
      <c r="CJ45" s="964"/>
      <c r="CK45" s="964"/>
      <c r="CL45" s="974"/>
      <c r="CM45" s="963"/>
      <c r="CN45" s="964"/>
      <c r="CO45" s="964"/>
      <c r="CP45" s="964"/>
      <c r="CQ45" s="974"/>
      <c r="CR45" s="963"/>
      <c r="CS45" s="964"/>
      <c r="CT45" s="964"/>
      <c r="CU45" s="964"/>
      <c r="CV45" s="974"/>
      <c r="CW45" s="963"/>
      <c r="CX45" s="964"/>
      <c r="CY45" s="964"/>
      <c r="CZ45" s="964"/>
      <c r="DA45" s="974"/>
      <c r="DB45" s="963"/>
      <c r="DC45" s="964"/>
      <c r="DD45" s="964"/>
      <c r="DE45" s="964"/>
      <c r="DF45" s="974"/>
      <c r="DG45" s="963"/>
      <c r="DH45" s="964"/>
      <c r="DI45" s="964"/>
      <c r="DJ45" s="964"/>
      <c r="DK45" s="974"/>
      <c r="DL45" s="963"/>
      <c r="DM45" s="964"/>
      <c r="DN45" s="964"/>
      <c r="DO45" s="964"/>
      <c r="DP45" s="974"/>
      <c r="DQ45" s="963"/>
      <c r="DR45" s="964"/>
      <c r="DS45" s="964"/>
      <c r="DT45" s="964"/>
      <c r="DU45" s="974"/>
      <c r="DV45" s="956"/>
      <c r="DW45" s="957"/>
      <c r="DX45" s="957"/>
      <c r="DY45" s="957"/>
      <c r="DZ45" s="975"/>
      <c r="EA45" s="54"/>
    </row>
    <row r="46" spans="1:131" s="51" customFormat="1" ht="26.25" customHeight="1" x14ac:dyDescent="0.2">
      <c r="A46" s="59">
        <v>19</v>
      </c>
      <c r="B46" s="956"/>
      <c r="C46" s="957"/>
      <c r="D46" s="957"/>
      <c r="E46" s="957"/>
      <c r="F46" s="957"/>
      <c r="G46" s="957"/>
      <c r="H46" s="957"/>
      <c r="I46" s="957"/>
      <c r="J46" s="957"/>
      <c r="K46" s="957"/>
      <c r="L46" s="957"/>
      <c r="M46" s="957"/>
      <c r="N46" s="957"/>
      <c r="O46" s="957"/>
      <c r="P46" s="958"/>
      <c r="Q46" s="959"/>
      <c r="R46" s="960"/>
      <c r="S46" s="960"/>
      <c r="T46" s="960"/>
      <c r="U46" s="960"/>
      <c r="V46" s="960"/>
      <c r="W46" s="960"/>
      <c r="X46" s="960"/>
      <c r="Y46" s="960"/>
      <c r="Z46" s="960"/>
      <c r="AA46" s="960"/>
      <c r="AB46" s="960"/>
      <c r="AC46" s="960"/>
      <c r="AD46" s="960"/>
      <c r="AE46" s="966"/>
      <c r="AF46" s="986"/>
      <c r="AG46" s="964"/>
      <c r="AH46" s="964"/>
      <c r="AI46" s="964"/>
      <c r="AJ46" s="987"/>
      <c r="AK46" s="965"/>
      <c r="AL46" s="960"/>
      <c r="AM46" s="960"/>
      <c r="AN46" s="960"/>
      <c r="AO46" s="960"/>
      <c r="AP46" s="960"/>
      <c r="AQ46" s="960"/>
      <c r="AR46" s="960"/>
      <c r="AS46" s="960"/>
      <c r="AT46" s="960"/>
      <c r="AU46" s="960"/>
      <c r="AV46" s="960"/>
      <c r="AW46" s="960"/>
      <c r="AX46" s="960"/>
      <c r="AY46" s="960"/>
      <c r="AZ46" s="993"/>
      <c r="BA46" s="993"/>
      <c r="BB46" s="993"/>
      <c r="BC46" s="993"/>
      <c r="BD46" s="993"/>
      <c r="BE46" s="961"/>
      <c r="BF46" s="961"/>
      <c r="BG46" s="961"/>
      <c r="BH46" s="961"/>
      <c r="BI46" s="962"/>
      <c r="BJ46" s="63"/>
      <c r="BK46" s="63"/>
      <c r="BL46" s="63"/>
      <c r="BM46" s="63"/>
      <c r="BN46" s="63"/>
      <c r="BO46" s="62"/>
      <c r="BP46" s="62"/>
      <c r="BQ46" s="59">
        <v>40</v>
      </c>
      <c r="BR46" s="87"/>
      <c r="BS46" s="956"/>
      <c r="BT46" s="957"/>
      <c r="BU46" s="957"/>
      <c r="BV46" s="957"/>
      <c r="BW46" s="957"/>
      <c r="BX46" s="957"/>
      <c r="BY46" s="957"/>
      <c r="BZ46" s="957"/>
      <c r="CA46" s="957"/>
      <c r="CB46" s="957"/>
      <c r="CC46" s="957"/>
      <c r="CD46" s="957"/>
      <c r="CE46" s="957"/>
      <c r="CF46" s="957"/>
      <c r="CG46" s="958"/>
      <c r="CH46" s="963"/>
      <c r="CI46" s="964"/>
      <c r="CJ46" s="964"/>
      <c r="CK46" s="964"/>
      <c r="CL46" s="974"/>
      <c r="CM46" s="963"/>
      <c r="CN46" s="964"/>
      <c r="CO46" s="964"/>
      <c r="CP46" s="964"/>
      <c r="CQ46" s="974"/>
      <c r="CR46" s="963"/>
      <c r="CS46" s="964"/>
      <c r="CT46" s="964"/>
      <c r="CU46" s="964"/>
      <c r="CV46" s="974"/>
      <c r="CW46" s="963"/>
      <c r="CX46" s="964"/>
      <c r="CY46" s="964"/>
      <c r="CZ46" s="964"/>
      <c r="DA46" s="974"/>
      <c r="DB46" s="963"/>
      <c r="DC46" s="964"/>
      <c r="DD46" s="964"/>
      <c r="DE46" s="964"/>
      <c r="DF46" s="974"/>
      <c r="DG46" s="963"/>
      <c r="DH46" s="964"/>
      <c r="DI46" s="964"/>
      <c r="DJ46" s="964"/>
      <c r="DK46" s="974"/>
      <c r="DL46" s="963"/>
      <c r="DM46" s="964"/>
      <c r="DN46" s="964"/>
      <c r="DO46" s="964"/>
      <c r="DP46" s="974"/>
      <c r="DQ46" s="963"/>
      <c r="DR46" s="964"/>
      <c r="DS46" s="964"/>
      <c r="DT46" s="964"/>
      <c r="DU46" s="974"/>
      <c r="DV46" s="956"/>
      <c r="DW46" s="957"/>
      <c r="DX46" s="957"/>
      <c r="DY46" s="957"/>
      <c r="DZ46" s="975"/>
      <c r="EA46" s="54"/>
    </row>
    <row r="47" spans="1:131" s="51" customFormat="1" ht="26.25" customHeight="1" x14ac:dyDescent="0.2">
      <c r="A47" s="59">
        <v>20</v>
      </c>
      <c r="B47" s="956"/>
      <c r="C47" s="957"/>
      <c r="D47" s="957"/>
      <c r="E47" s="957"/>
      <c r="F47" s="957"/>
      <c r="G47" s="957"/>
      <c r="H47" s="957"/>
      <c r="I47" s="957"/>
      <c r="J47" s="957"/>
      <c r="K47" s="957"/>
      <c r="L47" s="957"/>
      <c r="M47" s="957"/>
      <c r="N47" s="957"/>
      <c r="O47" s="957"/>
      <c r="P47" s="958"/>
      <c r="Q47" s="959"/>
      <c r="R47" s="960"/>
      <c r="S47" s="960"/>
      <c r="T47" s="960"/>
      <c r="U47" s="960"/>
      <c r="V47" s="960"/>
      <c r="W47" s="960"/>
      <c r="X47" s="960"/>
      <c r="Y47" s="960"/>
      <c r="Z47" s="960"/>
      <c r="AA47" s="960"/>
      <c r="AB47" s="960"/>
      <c r="AC47" s="960"/>
      <c r="AD47" s="960"/>
      <c r="AE47" s="966"/>
      <c r="AF47" s="986"/>
      <c r="AG47" s="964"/>
      <c r="AH47" s="964"/>
      <c r="AI47" s="964"/>
      <c r="AJ47" s="987"/>
      <c r="AK47" s="965"/>
      <c r="AL47" s="960"/>
      <c r="AM47" s="960"/>
      <c r="AN47" s="960"/>
      <c r="AO47" s="960"/>
      <c r="AP47" s="960"/>
      <c r="AQ47" s="960"/>
      <c r="AR47" s="960"/>
      <c r="AS47" s="960"/>
      <c r="AT47" s="960"/>
      <c r="AU47" s="960"/>
      <c r="AV47" s="960"/>
      <c r="AW47" s="960"/>
      <c r="AX47" s="960"/>
      <c r="AY47" s="960"/>
      <c r="AZ47" s="993"/>
      <c r="BA47" s="993"/>
      <c r="BB47" s="993"/>
      <c r="BC47" s="993"/>
      <c r="BD47" s="993"/>
      <c r="BE47" s="961"/>
      <c r="BF47" s="961"/>
      <c r="BG47" s="961"/>
      <c r="BH47" s="961"/>
      <c r="BI47" s="962"/>
      <c r="BJ47" s="63"/>
      <c r="BK47" s="63"/>
      <c r="BL47" s="63"/>
      <c r="BM47" s="63"/>
      <c r="BN47" s="63"/>
      <c r="BO47" s="62"/>
      <c r="BP47" s="62"/>
      <c r="BQ47" s="59">
        <v>41</v>
      </c>
      <c r="BR47" s="87"/>
      <c r="BS47" s="956"/>
      <c r="BT47" s="957"/>
      <c r="BU47" s="957"/>
      <c r="BV47" s="957"/>
      <c r="BW47" s="957"/>
      <c r="BX47" s="957"/>
      <c r="BY47" s="957"/>
      <c r="BZ47" s="957"/>
      <c r="CA47" s="957"/>
      <c r="CB47" s="957"/>
      <c r="CC47" s="957"/>
      <c r="CD47" s="957"/>
      <c r="CE47" s="957"/>
      <c r="CF47" s="957"/>
      <c r="CG47" s="958"/>
      <c r="CH47" s="963"/>
      <c r="CI47" s="964"/>
      <c r="CJ47" s="964"/>
      <c r="CK47" s="964"/>
      <c r="CL47" s="974"/>
      <c r="CM47" s="963"/>
      <c r="CN47" s="964"/>
      <c r="CO47" s="964"/>
      <c r="CP47" s="964"/>
      <c r="CQ47" s="974"/>
      <c r="CR47" s="963"/>
      <c r="CS47" s="964"/>
      <c r="CT47" s="964"/>
      <c r="CU47" s="964"/>
      <c r="CV47" s="974"/>
      <c r="CW47" s="963"/>
      <c r="CX47" s="964"/>
      <c r="CY47" s="964"/>
      <c r="CZ47" s="964"/>
      <c r="DA47" s="974"/>
      <c r="DB47" s="963"/>
      <c r="DC47" s="964"/>
      <c r="DD47" s="964"/>
      <c r="DE47" s="964"/>
      <c r="DF47" s="974"/>
      <c r="DG47" s="963"/>
      <c r="DH47" s="964"/>
      <c r="DI47" s="964"/>
      <c r="DJ47" s="964"/>
      <c r="DK47" s="974"/>
      <c r="DL47" s="963"/>
      <c r="DM47" s="964"/>
      <c r="DN47" s="964"/>
      <c r="DO47" s="964"/>
      <c r="DP47" s="974"/>
      <c r="DQ47" s="963"/>
      <c r="DR47" s="964"/>
      <c r="DS47" s="964"/>
      <c r="DT47" s="964"/>
      <c r="DU47" s="974"/>
      <c r="DV47" s="956"/>
      <c r="DW47" s="957"/>
      <c r="DX47" s="957"/>
      <c r="DY47" s="957"/>
      <c r="DZ47" s="975"/>
      <c r="EA47" s="54"/>
    </row>
    <row r="48" spans="1:131" s="51" customFormat="1" ht="26.25" customHeight="1" x14ac:dyDescent="0.2">
      <c r="A48" s="59">
        <v>21</v>
      </c>
      <c r="B48" s="956"/>
      <c r="C48" s="957"/>
      <c r="D48" s="957"/>
      <c r="E48" s="957"/>
      <c r="F48" s="957"/>
      <c r="G48" s="957"/>
      <c r="H48" s="957"/>
      <c r="I48" s="957"/>
      <c r="J48" s="957"/>
      <c r="K48" s="957"/>
      <c r="L48" s="957"/>
      <c r="M48" s="957"/>
      <c r="N48" s="957"/>
      <c r="O48" s="957"/>
      <c r="P48" s="958"/>
      <c r="Q48" s="959"/>
      <c r="R48" s="960"/>
      <c r="S48" s="960"/>
      <c r="T48" s="960"/>
      <c r="U48" s="960"/>
      <c r="V48" s="960"/>
      <c r="W48" s="960"/>
      <c r="X48" s="960"/>
      <c r="Y48" s="960"/>
      <c r="Z48" s="960"/>
      <c r="AA48" s="960"/>
      <c r="AB48" s="960"/>
      <c r="AC48" s="960"/>
      <c r="AD48" s="960"/>
      <c r="AE48" s="966"/>
      <c r="AF48" s="986"/>
      <c r="AG48" s="964"/>
      <c r="AH48" s="964"/>
      <c r="AI48" s="964"/>
      <c r="AJ48" s="987"/>
      <c r="AK48" s="965"/>
      <c r="AL48" s="960"/>
      <c r="AM48" s="960"/>
      <c r="AN48" s="960"/>
      <c r="AO48" s="960"/>
      <c r="AP48" s="960"/>
      <c r="AQ48" s="960"/>
      <c r="AR48" s="960"/>
      <c r="AS48" s="960"/>
      <c r="AT48" s="960"/>
      <c r="AU48" s="960"/>
      <c r="AV48" s="960"/>
      <c r="AW48" s="960"/>
      <c r="AX48" s="960"/>
      <c r="AY48" s="960"/>
      <c r="AZ48" s="993"/>
      <c r="BA48" s="993"/>
      <c r="BB48" s="993"/>
      <c r="BC48" s="993"/>
      <c r="BD48" s="993"/>
      <c r="BE48" s="961"/>
      <c r="BF48" s="961"/>
      <c r="BG48" s="961"/>
      <c r="BH48" s="961"/>
      <c r="BI48" s="962"/>
      <c r="BJ48" s="63"/>
      <c r="BK48" s="63"/>
      <c r="BL48" s="63"/>
      <c r="BM48" s="63"/>
      <c r="BN48" s="63"/>
      <c r="BO48" s="62"/>
      <c r="BP48" s="62"/>
      <c r="BQ48" s="59">
        <v>42</v>
      </c>
      <c r="BR48" s="87"/>
      <c r="BS48" s="956"/>
      <c r="BT48" s="957"/>
      <c r="BU48" s="957"/>
      <c r="BV48" s="957"/>
      <c r="BW48" s="957"/>
      <c r="BX48" s="957"/>
      <c r="BY48" s="957"/>
      <c r="BZ48" s="957"/>
      <c r="CA48" s="957"/>
      <c r="CB48" s="957"/>
      <c r="CC48" s="957"/>
      <c r="CD48" s="957"/>
      <c r="CE48" s="957"/>
      <c r="CF48" s="957"/>
      <c r="CG48" s="958"/>
      <c r="CH48" s="963"/>
      <c r="CI48" s="964"/>
      <c r="CJ48" s="964"/>
      <c r="CK48" s="964"/>
      <c r="CL48" s="974"/>
      <c r="CM48" s="963"/>
      <c r="CN48" s="964"/>
      <c r="CO48" s="964"/>
      <c r="CP48" s="964"/>
      <c r="CQ48" s="974"/>
      <c r="CR48" s="963"/>
      <c r="CS48" s="964"/>
      <c r="CT48" s="964"/>
      <c r="CU48" s="964"/>
      <c r="CV48" s="974"/>
      <c r="CW48" s="963"/>
      <c r="CX48" s="964"/>
      <c r="CY48" s="964"/>
      <c r="CZ48" s="964"/>
      <c r="DA48" s="974"/>
      <c r="DB48" s="963"/>
      <c r="DC48" s="964"/>
      <c r="DD48" s="964"/>
      <c r="DE48" s="964"/>
      <c r="DF48" s="974"/>
      <c r="DG48" s="963"/>
      <c r="DH48" s="964"/>
      <c r="DI48" s="964"/>
      <c r="DJ48" s="964"/>
      <c r="DK48" s="974"/>
      <c r="DL48" s="963"/>
      <c r="DM48" s="964"/>
      <c r="DN48" s="964"/>
      <c r="DO48" s="964"/>
      <c r="DP48" s="974"/>
      <c r="DQ48" s="963"/>
      <c r="DR48" s="964"/>
      <c r="DS48" s="964"/>
      <c r="DT48" s="964"/>
      <c r="DU48" s="974"/>
      <c r="DV48" s="956"/>
      <c r="DW48" s="957"/>
      <c r="DX48" s="957"/>
      <c r="DY48" s="957"/>
      <c r="DZ48" s="975"/>
      <c r="EA48" s="54"/>
    </row>
    <row r="49" spans="1:131" s="51" customFormat="1" ht="26.25" customHeight="1" x14ac:dyDescent="0.2">
      <c r="A49" s="59">
        <v>22</v>
      </c>
      <c r="B49" s="956"/>
      <c r="C49" s="957"/>
      <c r="D49" s="957"/>
      <c r="E49" s="957"/>
      <c r="F49" s="957"/>
      <c r="G49" s="957"/>
      <c r="H49" s="957"/>
      <c r="I49" s="957"/>
      <c r="J49" s="957"/>
      <c r="K49" s="957"/>
      <c r="L49" s="957"/>
      <c r="M49" s="957"/>
      <c r="N49" s="957"/>
      <c r="O49" s="957"/>
      <c r="P49" s="958"/>
      <c r="Q49" s="959"/>
      <c r="R49" s="960"/>
      <c r="S49" s="960"/>
      <c r="T49" s="960"/>
      <c r="U49" s="960"/>
      <c r="V49" s="960"/>
      <c r="W49" s="960"/>
      <c r="X49" s="960"/>
      <c r="Y49" s="960"/>
      <c r="Z49" s="960"/>
      <c r="AA49" s="960"/>
      <c r="AB49" s="960"/>
      <c r="AC49" s="960"/>
      <c r="AD49" s="960"/>
      <c r="AE49" s="966"/>
      <c r="AF49" s="986"/>
      <c r="AG49" s="964"/>
      <c r="AH49" s="964"/>
      <c r="AI49" s="964"/>
      <c r="AJ49" s="987"/>
      <c r="AK49" s="965"/>
      <c r="AL49" s="960"/>
      <c r="AM49" s="960"/>
      <c r="AN49" s="960"/>
      <c r="AO49" s="960"/>
      <c r="AP49" s="960"/>
      <c r="AQ49" s="960"/>
      <c r="AR49" s="960"/>
      <c r="AS49" s="960"/>
      <c r="AT49" s="960"/>
      <c r="AU49" s="960"/>
      <c r="AV49" s="960"/>
      <c r="AW49" s="960"/>
      <c r="AX49" s="960"/>
      <c r="AY49" s="960"/>
      <c r="AZ49" s="993"/>
      <c r="BA49" s="993"/>
      <c r="BB49" s="993"/>
      <c r="BC49" s="993"/>
      <c r="BD49" s="993"/>
      <c r="BE49" s="961"/>
      <c r="BF49" s="961"/>
      <c r="BG49" s="961"/>
      <c r="BH49" s="961"/>
      <c r="BI49" s="962"/>
      <c r="BJ49" s="63"/>
      <c r="BK49" s="63"/>
      <c r="BL49" s="63"/>
      <c r="BM49" s="63"/>
      <c r="BN49" s="63"/>
      <c r="BO49" s="62"/>
      <c r="BP49" s="62"/>
      <c r="BQ49" s="59">
        <v>43</v>
      </c>
      <c r="BR49" s="87"/>
      <c r="BS49" s="956"/>
      <c r="BT49" s="957"/>
      <c r="BU49" s="957"/>
      <c r="BV49" s="957"/>
      <c r="BW49" s="957"/>
      <c r="BX49" s="957"/>
      <c r="BY49" s="957"/>
      <c r="BZ49" s="957"/>
      <c r="CA49" s="957"/>
      <c r="CB49" s="957"/>
      <c r="CC49" s="957"/>
      <c r="CD49" s="957"/>
      <c r="CE49" s="957"/>
      <c r="CF49" s="957"/>
      <c r="CG49" s="958"/>
      <c r="CH49" s="963"/>
      <c r="CI49" s="964"/>
      <c r="CJ49" s="964"/>
      <c r="CK49" s="964"/>
      <c r="CL49" s="974"/>
      <c r="CM49" s="963"/>
      <c r="CN49" s="964"/>
      <c r="CO49" s="964"/>
      <c r="CP49" s="964"/>
      <c r="CQ49" s="974"/>
      <c r="CR49" s="963"/>
      <c r="CS49" s="964"/>
      <c r="CT49" s="964"/>
      <c r="CU49" s="964"/>
      <c r="CV49" s="974"/>
      <c r="CW49" s="963"/>
      <c r="CX49" s="964"/>
      <c r="CY49" s="964"/>
      <c r="CZ49" s="964"/>
      <c r="DA49" s="974"/>
      <c r="DB49" s="963"/>
      <c r="DC49" s="964"/>
      <c r="DD49" s="964"/>
      <c r="DE49" s="964"/>
      <c r="DF49" s="974"/>
      <c r="DG49" s="963"/>
      <c r="DH49" s="964"/>
      <c r="DI49" s="964"/>
      <c r="DJ49" s="964"/>
      <c r="DK49" s="974"/>
      <c r="DL49" s="963"/>
      <c r="DM49" s="964"/>
      <c r="DN49" s="964"/>
      <c r="DO49" s="964"/>
      <c r="DP49" s="974"/>
      <c r="DQ49" s="963"/>
      <c r="DR49" s="964"/>
      <c r="DS49" s="964"/>
      <c r="DT49" s="964"/>
      <c r="DU49" s="974"/>
      <c r="DV49" s="956"/>
      <c r="DW49" s="957"/>
      <c r="DX49" s="957"/>
      <c r="DY49" s="957"/>
      <c r="DZ49" s="975"/>
      <c r="EA49" s="54"/>
    </row>
    <row r="50" spans="1:131" s="51" customFormat="1" ht="26.25" customHeight="1" x14ac:dyDescent="0.2">
      <c r="A50" s="59">
        <v>23</v>
      </c>
      <c r="B50" s="956"/>
      <c r="C50" s="957"/>
      <c r="D50" s="957"/>
      <c r="E50" s="957"/>
      <c r="F50" s="957"/>
      <c r="G50" s="957"/>
      <c r="H50" s="957"/>
      <c r="I50" s="957"/>
      <c r="J50" s="957"/>
      <c r="K50" s="957"/>
      <c r="L50" s="957"/>
      <c r="M50" s="957"/>
      <c r="N50" s="957"/>
      <c r="O50" s="957"/>
      <c r="P50" s="958"/>
      <c r="Q50" s="983"/>
      <c r="R50" s="984"/>
      <c r="S50" s="984"/>
      <c r="T50" s="984"/>
      <c r="U50" s="984"/>
      <c r="V50" s="984"/>
      <c r="W50" s="984"/>
      <c r="X50" s="984"/>
      <c r="Y50" s="984"/>
      <c r="Z50" s="984"/>
      <c r="AA50" s="984"/>
      <c r="AB50" s="984"/>
      <c r="AC50" s="984"/>
      <c r="AD50" s="984"/>
      <c r="AE50" s="985"/>
      <c r="AF50" s="986"/>
      <c r="AG50" s="964"/>
      <c r="AH50" s="964"/>
      <c r="AI50" s="964"/>
      <c r="AJ50" s="987"/>
      <c r="AK50" s="988"/>
      <c r="AL50" s="984"/>
      <c r="AM50" s="984"/>
      <c r="AN50" s="984"/>
      <c r="AO50" s="984"/>
      <c r="AP50" s="984"/>
      <c r="AQ50" s="984"/>
      <c r="AR50" s="984"/>
      <c r="AS50" s="984"/>
      <c r="AT50" s="984"/>
      <c r="AU50" s="984"/>
      <c r="AV50" s="984"/>
      <c r="AW50" s="984"/>
      <c r="AX50" s="984"/>
      <c r="AY50" s="984"/>
      <c r="AZ50" s="989"/>
      <c r="BA50" s="989"/>
      <c r="BB50" s="989"/>
      <c r="BC50" s="989"/>
      <c r="BD50" s="989"/>
      <c r="BE50" s="961"/>
      <c r="BF50" s="961"/>
      <c r="BG50" s="961"/>
      <c r="BH50" s="961"/>
      <c r="BI50" s="962"/>
      <c r="BJ50" s="63"/>
      <c r="BK50" s="63"/>
      <c r="BL50" s="63"/>
      <c r="BM50" s="63"/>
      <c r="BN50" s="63"/>
      <c r="BO50" s="62"/>
      <c r="BP50" s="62"/>
      <c r="BQ50" s="59">
        <v>44</v>
      </c>
      <c r="BR50" s="87"/>
      <c r="BS50" s="956"/>
      <c r="BT50" s="957"/>
      <c r="BU50" s="957"/>
      <c r="BV50" s="957"/>
      <c r="BW50" s="957"/>
      <c r="BX50" s="957"/>
      <c r="BY50" s="957"/>
      <c r="BZ50" s="957"/>
      <c r="CA50" s="957"/>
      <c r="CB50" s="957"/>
      <c r="CC50" s="957"/>
      <c r="CD50" s="957"/>
      <c r="CE50" s="957"/>
      <c r="CF50" s="957"/>
      <c r="CG50" s="958"/>
      <c r="CH50" s="963"/>
      <c r="CI50" s="964"/>
      <c r="CJ50" s="964"/>
      <c r="CK50" s="964"/>
      <c r="CL50" s="974"/>
      <c r="CM50" s="963"/>
      <c r="CN50" s="964"/>
      <c r="CO50" s="964"/>
      <c r="CP50" s="964"/>
      <c r="CQ50" s="974"/>
      <c r="CR50" s="963"/>
      <c r="CS50" s="964"/>
      <c r="CT50" s="964"/>
      <c r="CU50" s="964"/>
      <c r="CV50" s="974"/>
      <c r="CW50" s="963"/>
      <c r="CX50" s="964"/>
      <c r="CY50" s="964"/>
      <c r="CZ50" s="964"/>
      <c r="DA50" s="974"/>
      <c r="DB50" s="963"/>
      <c r="DC50" s="964"/>
      <c r="DD50" s="964"/>
      <c r="DE50" s="964"/>
      <c r="DF50" s="974"/>
      <c r="DG50" s="963"/>
      <c r="DH50" s="964"/>
      <c r="DI50" s="964"/>
      <c r="DJ50" s="964"/>
      <c r="DK50" s="974"/>
      <c r="DL50" s="963"/>
      <c r="DM50" s="964"/>
      <c r="DN50" s="964"/>
      <c r="DO50" s="964"/>
      <c r="DP50" s="974"/>
      <c r="DQ50" s="963"/>
      <c r="DR50" s="964"/>
      <c r="DS50" s="964"/>
      <c r="DT50" s="964"/>
      <c r="DU50" s="974"/>
      <c r="DV50" s="956"/>
      <c r="DW50" s="957"/>
      <c r="DX50" s="957"/>
      <c r="DY50" s="957"/>
      <c r="DZ50" s="975"/>
      <c r="EA50" s="54"/>
    </row>
    <row r="51" spans="1:131" s="51" customFormat="1" ht="26.25" customHeight="1" x14ac:dyDescent="0.2">
      <c r="A51" s="59">
        <v>24</v>
      </c>
      <c r="B51" s="956"/>
      <c r="C51" s="957"/>
      <c r="D51" s="957"/>
      <c r="E51" s="957"/>
      <c r="F51" s="957"/>
      <c r="G51" s="957"/>
      <c r="H51" s="957"/>
      <c r="I51" s="957"/>
      <c r="J51" s="957"/>
      <c r="K51" s="957"/>
      <c r="L51" s="957"/>
      <c r="M51" s="957"/>
      <c r="N51" s="957"/>
      <c r="O51" s="957"/>
      <c r="P51" s="958"/>
      <c r="Q51" s="983"/>
      <c r="R51" s="984"/>
      <c r="S51" s="984"/>
      <c r="T51" s="984"/>
      <c r="U51" s="984"/>
      <c r="V51" s="984"/>
      <c r="W51" s="984"/>
      <c r="X51" s="984"/>
      <c r="Y51" s="984"/>
      <c r="Z51" s="984"/>
      <c r="AA51" s="984"/>
      <c r="AB51" s="984"/>
      <c r="AC51" s="984"/>
      <c r="AD51" s="984"/>
      <c r="AE51" s="985"/>
      <c r="AF51" s="986"/>
      <c r="AG51" s="964"/>
      <c r="AH51" s="964"/>
      <c r="AI51" s="964"/>
      <c r="AJ51" s="987"/>
      <c r="AK51" s="988"/>
      <c r="AL51" s="984"/>
      <c r="AM51" s="984"/>
      <c r="AN51" s="984"/>
      <c r="AO51" s="984"/>
      <c r="AP51" s="984"/>
      <c r="AQ51" s="984"/>
      <c r="AR51" s="984"/>
      <c r="AS51" s="984"/>
      <c r="AT51" s="984"/>
      <c r="AU51" s="984"/>
      <c r="AV51" s="984"/>
      <c r="AW51" s="984"/>
      <c r="AX51" s="984"/>
      <c r="AY51" s="984"/>
      <c r="AZ51" s="989"/>
      <c r="BA51" s="989"/>
      <c r="BB51" s="989"/>
      <c r="BC51" s="989"/>
      <c r="BD51" s="989"/>
      <c r="BE51" s="961"/>
      <c r="BF51" s="961"/>
      <c r="BG51" s="961"/>
      <c r="BH51" s="961"/>
      <c r="BI51" s="962"/>
      <c r="BJ51" s="63"/>
      <c r="BK51" s="63"/>
      <c r="BL51" s="63"/>
      <c r="BM51" s="63"/>
      <c r="BN51" s="63"/>
      <c r="BO51" s="62"/>
      <c r="BP51" s="62"/>
      <c r="BQ51" s="59">
        <v>45</v>
      </c>
      <c r="BR51" s="87"/>
      <c r="BS51" s="956"/>
      <c r="BT51" s="957"/>
      <c r="BU51" s="957"/>
      <c r="BV51" s="957"/>
      <c r="BW51" s="957"/>
      <c r="BX51" s="957"/>
      <c r="BY51" s="957"/>
      <c r="BZ51" s="957"/>
      <c r="CA51" s="957"/>
      <c r="CB51" s="957"/>
      <c r="CC51" s="957"/>
      <c r="CD51" s="957"/>
      <c r="CE51" s="957"/>
      <c r="CF51" s="957"/>
      <c r="CG51" s="958"/>
      <c r="CH51" s="963"/>
      <c r="CI51" s="964"/>
      <c r="CJ51" s="964"/>
      <c r="CK51" s="964"/>
      <c r="CL51" s="974"/>
      <c r="CM51" s="963"/>
      <c r="CN51" s="964"/>
      <c r="CO51" s="964"/>
      <c r="CP51" s="964"/>
      <c r="CQ51" s="974"/>
      <c r="CR51" s="963"/>
      <c r="CS51" s="964"/>
      <c r="CT51" s="964"/>
      <c r="CU51" s="964"/>
      <c r="CV51" s="974"/>
      <c r="CW51" s="963"/>
      <c r="CX51" s="964"/>
      <c r="CY51" s="964"/>
      <c r="CZ51" s="964"/>
      <c r="DA51" s="974"/>
      <c r="DB51" s="963"/>
      <c r="DC51" s="964"/>
      <c r="DD51" s="964"/>
      <c r="DE51" s="964"/>
      <c r="DF51" s="974"/>
      <c r="DG51" s="963"/>
      <c r="DH51" s="964"/>
      <c r="DI51" s="964"/>
      <c r="DJ51" s="964"/>
      <c r="DK51" s="974"/>
      <c r="DL51" s="963"/>
      <c r="DM51" s="964"/>
      <c r="DN51" s="964"/>
      <c r="DO51" s="964"/>
      <c r="DP51" s="974"/>
      <c r="DQ51" s="963"/>
      <c r="DR51" s="964"/>
      <c r="DS51" s="964"/>
      <c r="DT51" s="964"/>
      <c r="DU51" s="974"/>
      <c r="DV51" s="956"/>
      <c r="DW51" s="957"/>
      <c r="DX51" s="957"/>
      <c r="DY51" s="957"/>
      <c r="DZ51" s="975"/>
      <c r="EA51" s="54"/>
    </row>
    <row r="52" spans="1:131" s="51" customFormat="1" ht="26.25" customHeight="1" x14ac:dyDescent="0.2">
      <c r="A52" s="59">
        <v>25</v>
      </c>
      <c r="B52" s="956"/>
      <c r="C52" s="957"/>
      <c r="D52" s="957"/>
      <c r="E52" s="957"/>
      <c r="F52" s="957"/>
      <c r="G52" s="957"/>
      <c r="H52" s="957"/>
      <c r="I52" s="957"/>
      <c r="J52" s="957"/>
      <c r="K52" s="957"/>
      <c r="L52" s="957"/>
      <c r="M52" s="957"/>
      <c r="N52" s="957"/>
      <c r="O52" s="957"/>
      <c r="P52" s="958"/>
      <c r="Q52" s="983"/>
      <c r="R52" s="984"/>
      <c r="S52" s="984"/>
      <c r="T52" s="984"/>
      <c r="U52" s="984"/>
      <c r="V52" s="984"/>
      <c r="W52" s="984"/>
      <c r="X52" s="984"/>
      <c r="Y52" s="984"/>
      <c r="Z52" s="984"/>
      <c r="AA52" s="984"/>
      <c r="AB52" s="984"/>
      <c r="AC52" s="984"/>
      <c r="AD52" s="984"/>
      <c r="AE52" s="985"/>
      <c r="AF52" s="986"/>
      <c r="AG52" s="964"/>
      <c r="AH52" s="964"/>
      <c r="AI52" s="964"/>
      <c r="AJ52" s="987"/>
      <c r="AK52" s="988"/>
      <c r="AL52" s="984"/>
      <c r="AM52" s="984"/>
      <c r="AN52" s="984"/>
      <c r="AO52" s="984"/>
      <c r="AP52" s="984"/>
      <c r="AQ52" s="984"/>
      <c r="AR52" s="984"/>
      <c r="AS52" s="984"/>
      <c r="AT52" s="984"/>
      <c r="AU52" s="984"/>
      <c r="AV52" s="984"/>
      <c r="AW52" s="984"/>
      <c r="AX52" s="984"/>
      <c r="AY52" s="984"/>
      <c r="AZ52" s="989"/>
      <c r="BA52" s="989"/>
      <c r="BB52" s="989"/>
      <c r="BC52" s="989"/>
      <c r="BD52" s="989"/>
      <c r="BE52" s="961"/>
      <c r="BF52" s="961"/>
      <c r="BG52" s="961"/>
      <c r="BH52" s="961"/>
      <c r="BI52" s="962"/>
      <c r="BJ52" s="63"/>
      <c r="BK52" s="63"/>
      <c r="BL52" s="63"/>
      <c r="BM52" s="63"/>
      <c r="BN52" s="63"/>
      <c r="BO52" s="62"/>
      <c r="BP52" s="62"/>
      <c r="BQ52" s="59">
        <v>46</v>
      </c>
      <c r="BR52" s="87"/>
      <c r="BS52" s="956"/>
      <c r="BT52" s="957"/>
      <c r="BU52" s="957"/>
      <c r="BV52" s="957"/>
      <c r="BW52" s="957"/>
      <c r="BX52" s="957"/>
      <c r="BY52" s="957"/>
      <c r="BZ52" s="957"/>
      <c r="CA52" s="957"/>
      <c r="CB52" s="957"/>
      <c r="CC52" s="957"/>
      <c r="CD52" s="957"/>
      <c r="CE52" s="957"/>
      <c r="CF52" s="957"/>
      <c r="CG52" s="958"/>
      <c r="CH52" s="963"/>
      <c r="CI52" s="964"/>
      <c r="CJ52" s="964"/>
      <c r="CK52" s="964"/>
      <c r="CL52" s="974"/>
      <c r="CM52" s="963"/>
      <c r="CN52" s="964"/>
      <c r="CO52" s="964"/>
      <c r="CP52" s="964"/>
      <c r="CQ52" s="974"/>
      <c r="CR52" s="963"/>
      <c r="CS52" s="964"/>
      <c r="CT52" s="964"/>
      <c r="CU52" s="964"/>
      <c r="CV52" s="974"/>
      <c r="CW52" s="963"/>
      <c r="CX52" s="964"/>
      <c r="CY52" s="964"/>
      <c r="CZ52" s="964"/>
      <c r="DA52" s="974"/>
      <c r="DB52" s="963"/>
      <c r="DC52" s="964"/>
      <c r="DD52" s="964"/>
      <c r="DE52" s="964"/>
      <c r="DF52" s="974"/>
      <c r="DG52" s="963"/>
      <c r="DH52" s="964"/>
      <c r="DI52" s="964"/>
      <c r="DJ52" s="964"/>
      <c r="DK52" s="974"/>
      <c r="DL52" s="963"/>
      <c r="DM52" s="964"/>
      <c r="DN52" s="964"/>
      <c r="DO52" s="964"/>
      <c r="DP52" s="974"/>
      <c r="DQ52" s="963"/>
      <c r="DR52" s="964"/>
      <c r="DS52" s="964"/>
      <c r="DT52" s="964"/>
      <c r="DU52" s="974"/>
      <c r="DV52" s="956"/>
      <c r="DW52" s="957"/>
      <c r="DX52" s="957"/>
      <c r="DY52" s="957"/>
      <c r="DZ52" s="975"/>
      <c r="EA52" s="54"/>
    </row>
    <row r="53" spans="1:131" s="51" customFormat="1" ht="26.25" customHeight="1" x14ac:dyDescent="0.2">
      <c r="A53" s="59">
        <v>26</v>
      </c>
      <c r="B53" s="956"/>
      <c r="C53" s="957"/>
      <c r="D53" s="957"/>
      <c r="E53" s="957"/>
      <c r="F53" s="957"/>
      <c r="G53" s="957"/>
      <c r="H53" s="957"/>
      <c r="I53" s="957"/>
      <c r="J53" s="957"/>
      <c r="K53" s="957"/>
      <c r="L53" s="957"/>
      <c r="M53" s="957"/>
      <c r="N53" s="957"/>
      <c r="O53" s="957"/>
      <c r="P53" s="958"/>
      <c r="Q53" s="983"/>
      <c r="R53" s="984"/>
      <c r="S53" s="984"/>
      <c r="T53" s="984"/>
      <c r="U53" s="984"/>
      <c r="V53" s="984"/>
      <c r="W53" s="984"/>
      <c r="X53" s="984"/>
      <c r="Y53" s="984"/>
      <c r="Z53" s="984"/>
      <c r="AA53" s="984"/>
      <c r="AB53" s="984"/>
      <c r="AC53" s="984"/>
      <c r="AD53" s="984"/>
      <c r="AE53" s="985"/>
      <c r="AF53" s="986"/>
      <c r="AG53" s="964"/>
      <c r="AH53" s="964"/>
      <c r="AI53" s="964"/>
      <c r="AJ53" s="987"/>
      <c r="AK53" s="988"/>
      <c r="AL53" s="984"/>
      <c r="AM53" s="984"/>
      <c r="AN53" s="984"/>
      <c r="AO53" s="984"/>
      <c r="AP53" s="984"/>
      <c r="AQ53" s="984"/>
      <c r="AR53" s="984"/>
      <c r="AS53" s="984"/>
      <c r="AT53" s="984"/>
      <c r="AU53" s="984"/>
      <c r="AV53" s="984"/>
      <c r="AW53" s="984"/>
      <c r="AX53" s="984"/>
      <c r="AY53" s="984"/>
      <c r="AZ53" s="989"/>
      <c r="BA53" s="989"/>
      <c r="BB53" s="989"/>
      <c r="BC53" s="989"/>
      <c r="BD53" s="989"/>
      <c r="BE53" s="961"/>
      <c r="BF53" s="961"/>
      <c r="BG53" s="961"/>
      <c r="BH53" s="961"/>
      <c r="BI53" s="962"/>
      <c r="BJ53" s="63"/>
      <c r="BK53" s="63"/>
      <c r="BL53" s="63"/>
      <c r="BM53" s="63"/>
      <c r="BN53" s="63"/>
      <c r="BO53" s="62"/>
      <c r="BP53" s="62"/>
      <c r="BQ53" s="59">
        <v>47</v>
      </c>
      <c r="BR53" s="87"/>
      <c r="BS53" s="956"/>
      <c r="BT53" s="957"/>
      <c r="BU53" s="957"/>
      <c r="BV53" s="957"/>
      <c r="BW53" s="957"/>
      <c r="BX53" s="957"/>
      <c r="BY53" s="957"/>
      <c r="BZ53" s="957"/>
      <c r="CA53" s="957"/>
      <c r="CB53" s="957"/>
      <c r="CC53" s="957"/>
      <c r="CD53" s="957"/>
      <c r="CE53" s="957"/>
      <c r="CF53" s="957"/>
      <c r="CG53" s="958"/>
      <c r="CH53" s="963"/>
      <c r="CI53" s="964"/>
      <c r="CJ53" s="964"/>
      <c r="CK53" s="964"/>
      <c r="CL53" s="974"/>
      <c r="CM53" s="963"/>
      <c r="CN53" s="964"/>
      <c r="CO53" s="964"/>
      <c r="CP53" s="964"/>
      <c r="CQ53" s="974"/>
      <c r="CR53" s="963"/>
      <c r="CS53" s="964"/>
      <c r="CT53" s="964"/>
      <c r="CU53" s="964"/>
      <c r="CV53" s="974"/>
      <c r="CW53" s="963"/>
      <c r="CX53" s="964"/>
      <c r="CY53" s="964"/>
      <c r="CZ53" s="964"/>
      <c r="DA53" s="974"/>
      <c r="DB53" s="963"/>
      <c r="DC53" s="964"/>
      <c r="DD53" s="964"/>
      <c r="DE53" s="964"/>
      <c r="DF53" s="974"/>
      <c r="DG53" s="963"/>
      <c r="DH53" s="964"/>
      <c r="DI53" s="964"/>
      <c r="DJ53" s="964"/>
      <c r="DK53" s="974"/>
      <c r="DL53" s="963"/>
      <c r="DM53" s="964"/>
      <c r="DN53" s="964"/>
      <c r="DO53" s="964"/>
      <c r="DP53" s="974"/>
      <c r="DQ53" s="963"/>
      <c r="DR53" s="964"/>
      <c r="DS53" s="964"/>
      <c r="DT53" s="964"/>
      <c r="DU53" s="974"/>
      <c r="DV53" s="956"/>
      <c r="DW53" s="957"/>
      <c r="DX53" s="957"/>
      <c r="DY53" s="957"/>
      <c r="DZ53" s="975"/>
      <c r="EA53" s="54"/>
    </row>
    <row r="54" spans="1:131" s="51" customFormat="1" ht="26.25" customHeight="1" x14ac:dyDescent="0.2">
      <c r="A54" s="59">
        <v>27</v>
      </c>
      <c r="B54" s="956"/>
      <c r="C54" s="957"/>
      <c r="D54" s="957"/>
      <c r="E54" s="957"/>
      <c r="F54" s="957"/>
      <c r="G54" s="957"/>
      <c r="H54" s="957"/>
      <c r="I54" s="957"/>
      <c r="J54" s="957"/>
      <c r="K54" s="957"/>
      <c r="L54" s="957"/>
      <c r="M54" s="957"/>
      <c r="N54" s="957"/>
      <c r="O54" s="957"/>
      <c r="P54" s="958"/>
      <c r="Q54" s="983"/>
      <c r="R54" s="984"/>
      <c r="S54" s="984"/>
      <c r="T54" s="984"/>
      <c r="U54" s="984"/>
      <c r="V54" s="984"/>
      <c r="W54" s="984"/>
      <c r="X54" s="984"/>
      <c r="Y54" s="984"/>
      <c r="Z54" s="984"/>
      <c r="AA54" s="984"/>
      <c r="AB54" s="984"/>
      <c r="AC54" s="984"/>
      <c r="AD54" s="984"/>
      <c r="AE54" s="985"/>
      <c r="AF54" s="986"/>
      <c r="AG54" s="964"/>
      <c r="AH54" s="964"/>
      <c r="AI54" s="964"/>
      <c r="AJ54" s="987"/>
      <c r="AK54" s="988"/>
      <c r="AL54" s="984"/>
      <c r="AM54" s="984"/>
      <c r="AN54" s="984"/>
      <c r="AO54" s="984"/>
      <c r="AP54" s="984"/>
      <c r="AQ54" s="984"/>
      <c r="AR54" s="984"/>
      <c r="AS54" s="984"/>
      <c r="AT54" s="984"/>
      <c r="AU54" s="984"/>
      <c r="AV54" s="984"/>
      <c r="AW54" s="984"/>
      <c r="AX54" s="984"/>
      <c r="AY54" s="984"/>
      <c r="AZ54" s="989"/>
      <c r="BA54" s="989"/>
      <c r="BB54" s="989"/>
      <c r="BC54" s="989"/>
      <c r="BD54" s="989"/>
      <c r="BE54" s="961"/>
      <c r="BF54" s="961"/>
      <c r="BG54" s="961"/>
      <c r="BH54" s="961"/>
      <c r="BI54" s="962"/>
      <c r="BJ54" s="63"/>
      <c r="BK54" s="63"/>
      <c r="BL54" s="63"/>
      <c r="BM54" s="63"/>
      <c r="BN54" s="63"/>
      <c r="BO54" s="62"/>
      <c r="BP54" s="62"/>
      <c r="BQ54" s="59">
        <v>48</v>
      </c>
      <c r="BR54" s="87"/>
      <c r="BS54" s="956"/>
      <c r="BT54" s="957"/>
      <c r="BU54" s="957"/>
      <c r="BV54" s="957"/>
      <c r="BW54" s="957"/>
      <c r="BX54" s="957"/>
      <c r="BY54" s="957"/>
      <c r="BZ54" s="957"/>
      <c r="CA54" s="957"/>
      <c r="CB54" s="957"/>
      <c r="CC54" s="957"/>
      <c r="CD54" s="957"/>
      <c r="CE54" s="957"/>
      <c r="CF54" s="957"/>
      <c r="CG54" s="958"/>
      <c r="CH54" s="963"/>
      <c r="CI54" s="964"/>
      <c r="CJ54" s="964"/>
      <c r="CK54" s="964"/>
      <c r="CL54" s="974"/>
      <c r="CM54" s="963"/>
      <c r="CN54" s="964"/>
      <c r="CO54" s="964"/>
      <c r="CP54" s="964"/>
      <c r="CQ54" s="974"/>
      <c r="CR54" s="963"/>
      <c r="CS54" s="964"/>
      <c r="CT54" s="964"/>
      <c r="CU54" s="964"/>
      <c r="CV54" s="974"/>
      <c r="CW54" s="963"/>
      <c r="CX54" s="964"/>
      <c r="CY54" s="964"/>
      <c r="CZ54" s="964"/>
      <c r="DA54" s="974"/>
      <c r="DB54" s="963"/>
      <c r="DC54" s="964"/>
      <c r="DD54" s="964"/>
      <c r="DE54" s="964"/>
      <c r="DF54" s="974"/>
      <c r="DG54" s="963"/>
      <c r="DH54" s="964"/>
      <c r="DI54" s="964"/>
      <c r="DJ54" s="964"/>
      <c r="DK54" s="974"/>
      <c r="DL54" s="963"/>
      <c r="DM54" s="964"/>
      <c r="DN54" s="964"/>
      <c r="DO54" s="964"/>
      <c r="DP54" s="974"/>
      <c r="DQ54" s="963"/>
      <c r="DR54" s="964"/>
      <c r="DS54" s="964"/>
      <c r="DT54" s="964"/>
      <c r="DU54" s="974"/>
      <c r="DV54" s="956"/>
      <c r="DW54" s="957"/>
      <c r="DX54" s="957"/>
      <c r="DY54" s="957"/>
      <c r="DZ54" s="975"/>
      <c r="EA54" s="54"/>
    </row>
    <row r="55" spans="1:131" s="51" customFormat="1" ht="26.25" customHeight="1" x14ac:dyDescent="0.2">
      <c r="A55" s="59">
        <v>28</v>
      </c>
      <c r="B55" s="956"/>
      <c r="C55" s="957"/>
      <c r="D55" s="957"/>
      <c r="E55" s="957"/>
      <c r="F55" s="957"/>
      <c r="G55" s="957"/>
      <c r="H55" s="957"/>
      <c r="I55" s="957"/>
      <c r="J55" s="957"/>
      <c r="K55" s="957"/>
      <c r="L55" s="957"/>
      <c r="M55" s="957"/>
      <c r="N55" s="957"/>
      <c r="O55" s="957"/>
      <c r="P55" s="958"/>
      <c r="Q55" s="983"/>
      <c r="R55" s="984"/>
      <c r="S55" s="984"/>
      <c r="T55" s="984"/>
      <c r="U55" s="984"/>
      <c r="V55" s="984"/>
      <c r="W55" s="984"/>
      <c r="X55" s="984"/>
      <c r="Y55" s="984"/>
      <c r="Z55" s="984"/>
      <c r="AA55" s="984"/>
      <c r="AB55" s="984"/>
      <c r="AC55" s="984"/>
      <c r="AD55" s="984"/>
      <c r="AE55" s="985"/>
      <c r="AF55" s="986"/>
      <c r="AG55" s="964"/>
      <c r="AH55" s="964"/>
      <c r="AI55" s="964"/>
      <c r="AJ55" s="987"/>
      <c r="AK55" s="988"/>
      <c r="AL55" s="984"/>
      <c r="AM55" s="984"/>
      <c r="AN55" s="984"/>
      <c r="AO55" s="984"/>
      <c r="AP55" s="984"/>
      <c r="AQ55" s="984"/>
      <c r="AR55" s="984"/>
      <c r="AS55" s="984"/>
      <c r="AT55" s="984"/>
      <c r="AU55" s="984"/>
      <c r="AV55" s="984"/>
      <c r="AW55" s="984"/>
      <c r="AX55" s="984"/>
      <c r="AY55" s="984"/>
      <c r="AZ55" s="989"/>
      <c r="BA55" s="989"/>
      <c r="BB55" s="989"/>
      <c r="BC55" s="989"/>
      <c r="BD55" s="989"/>
      <c r="BE55" s="961"/>
      <c r="BF55" s="961"/>
      <c r="BG55" s="961"/>
      <c r="BH55" s="961"/>
      <c r="BI55" s="962"/>
      <c r="BJ55" s="63"/>
      <c r="BK55" s="63"/>
      <c r="BL55" s="63"/>
      <c r="BM55" s="63"/>
      <c r="BN55" s="63"/>
      <c r="BO55" s="62"/>
      <c r="BP55" s="62"/>
      <c r="BQ55" s="59">
        <v>49</v>
      </c>
      <c r="BR55" s="87"/>
      <c r="BS55" s="956"/>
      <c r="BT55" s="957"/>
      <c r="BU55" s="957"/>
      <c r="BV55" s="957"/>
      <c r="BW55" s="957"/>
      <c r="BX55" s="957"/>
      <c r="BY55" s="957"/>
      <c r="BZ55" s="957"/>
      <c r="CA55" s="957"/>
      <c r="CB55" s="957"/>
      <c r="CC55" s="957"/>
      <c r="CD55" s="957"/>
      <c r="CE55" s="957"/>
      <c r="CF55" s="957"/>
      <c r="CG55" s="958"/>
      <c r="CH55" s="963"/>
      <c r="CI55" s="964"/>
      <c r="CJ55" s="964"/>
      <c r="CK55" s="964"/>
      <c r="CL55" s="974"/>
      <c r="CM55" s="963"/>
      <c r="CN55" s="964"/>
      <c r="CO55" s="964"/>
      <c r="CP55" s="964"/>
      <c r="CQ55" s="974"/>
      <c r="CR55" s="963"/>
      <c r="CS55" s="964"/>
      <c r="CT55" s="964"/>
      <c r="CU55" s="964"/>
      <c r="CV55" s="974"/>
      <c r="CW55" s="963"/>
      <c r="CX55" s="964"/>
      <c r="CY55" s="964"/>
      <c r="CZ55" s="964"/>
      <c r="DA55" s="974"/>
      <c r="DB55" s="963"/>
      <c r="DC55" s="964"/>
      <c r="DD55" s="964"/>
      <c r="DE55" s="964"/>
      <c r="DF55" s="974"/>
      <c r="DG55" s="963"/>
      <c r="DH55" s="964"/>
      <c r="DI55" s="964"/>
      <c r="DJ55" s="964"/>
      <c r="DK55" s="974"/>
      <c r="DL55" s="963"/>
      <c r="DM55" s="964"/>
      <c r="DN55" s="964"/>
      <c r="DO55" s="964"/>
      <c r="DP55" s="974"/>
      <c r="DQ55" s="963"/>
      <c r="DR55" s="964"/>
      <c r="DS55" s="964"/>
      <c r="DT55" s="964"/>
      <c r="DU55" s="974"/>
      <c r="DV55" s="956"/>
      <c r="DW55" s="957"/>
      <c r="DX55" s="957"/>
      <c r="DY55" s="957"/>
      <c r="DZ55" s="975"/>
      <c r="EA55" s="54"/>
    </row>
    <row r="56" spans="1:131" s="51" customFormat="1" ht="26.25" customHeight="1" x14ac:dyDescent="0.2">
      <c r="A56" s="59">
        <v>29</v>
      </c>
      <c r="B56" s="956"/>
      <c r="C56" s="957"/>
      <c r="D56" s="957"/>
      <c r="E56" s="957"/>
      <c r="F56" s="957"/>
      <c r="G56" s="957"/>
      <c r="H56" s="957"/>
      <c r="I56" s="957"/>
      <c r="J56" s="957"/>
      <c r="K56" s="957"/>
      <c r="L56" s="957"/>
      <c r="M56" s="957"/>
      <c r="N56" s="957"/>
      <c r="O56" s="957"/>
      <c r="P56" s="958"/>
      <c r="Q56" s="983"/>
      <c r="R56" s="984"/>
      <c r="S56" s="984"/>
      <c r="T56" s="984"/>
      <c r="U56" s="984"/>
      <c r="V56" s="984"/>
      <c r="W56" s="984"/>
      <c r="X56" s="984"/>
      <c r="Y56" s="984"/>
      <c r="Z56" s="984"/>
      <c r="AA56" s="984"/>
      <c r="AB56" s="984"/>
      <c r="AC56" s="984"/>
      <c r="AD56" s="984"/>
      <c r="AE56" s="985"/>
      <c r="AF56" s="986"/>
      <c r="AG56" s="964"/>
      <c r="AH56" s="964"/>
      <c r="AI56" s="964"/>
      <c r="AJ56" s="987"/>
      <c r="AK56" s="988"/>
      <c r="AL56" s="984"/>
      <c r="AM56" s="984"/>
      <c r="AN56" s="984"/>
      <c r="AO56" s="984"/>
      <c r="AP56" s="984"/>
      <c r="AQ56" s="984"/>
      <c r="AR56" s="984"/>
      <c r="AS56" s="984"/>
      <c r="AT56" s="984"/>
      <c r="AU56" s="984"/>
      <c r="AV56" s="984"/>
      <c r="AW56" s="984"/>
      <c r="AX56" s="984"/>
      <c r="AY56" s="984"/>
      <c r="AZ56" s="989"/>
      <c r="BA56" s="989"/>
      <c r="BB56" s="989"/>
      <c r="BC56" s="989"/>
      <c r="BD56" s="989"/>
      <c r="BE56" s="961"/>
      <c r="BF56" s="961"/>
      <c r="BG56" s="961"/>
      <c r="BH56" s="961"/>
      <c r="BI56" s="962"/>
      <c r="BJ56" s="63"/>
      <c r="BK56" s="63"/>
      <c r="BL56" s="63"/>
      <c r="BM56" s="63"/>
      <c r="BN56" s="63"/>
      <c r="BO56" s="62"/>
      <c r="BP56" s="62"/>
      <c r="BQ56" s="59">
        <v>50</v>
      </c>
      <c r="BR56" s="87"/>
      <c r="BS56" s="956"/>
      <c r="BT56" s="957"/>
      <c r="BU56" s="957"/>
      <c r="BV56" s="957"/>
      <c r="BW56" s="957"/>
      <c r="BX56" s="957"/>
      <c r="BY56" s="957"/>
      <c r="BZ56" s="957"/>
      <c r="CA56" s="957"/>
      <c r="CB56" s="957"/>
      <c r="CC56" s="957"/>
      <c r="CD56" s="957"/>
      <c r="CE56" s="957"/>
      <c r="CF56" s="957"/>
      <c r="CG56" s="958"/>
      <c r="CH56" s="963"/>
      <c r="CI56" s="964"/>
      <c r="CJ56" s="964"/>
      <c r="CK56" s="964"/>
      <c r="CL56" s="974"/>
      <c r="CM56" s="963"/>
      <c r="CN56" s="964"/>
      <c r="CO56" s="964"/>
      <c r="CP56" s="964"/>
      <c r="CQ56" s="974"/>
      <c r="CR56" s="963"/>
      <c r="CS56" s="964"/>
      <c r="CT56" s="964"/>
      <c r="CU56" s="964"/>
      <c r="CV56" s="974"/>
      <c r="CW56" s="963"/>
      <c r="CX56" s="964"/>
      <c r="CY56" s="964"/>
      <c r="CZ56" s="964"/>
      <c r="DA56" s="974"/>
      <c r="DB56" s="963"/>
      <c r="DC56" s="964"/>
      <c r="DD56" s="964"/>
      <c r="DE56" s="964"/>
      <c r="DF56" s="974"/>
      <c r="DG56" s="963"/>
      <c r="DH56" s="964"/>
      <c r="DI56" s="964"/>
      <c r="DJ56" s="964"/>
      <c r="DK56" s="974"/>
      <c r="DL56" s="963"/>
      <c r="DM56" s="964"/>
      <c r="DN56" s="964"/>
      <c r="DO56" s="964"/>
      <c r="DP56" s="974"/>
      <c r="DQ56" s="963"/>
      <c r="DR56" s="964"/>
      <c r="DS56" s="964"/>
      <c r="DT56" s="964"/>
      <c r="DU56" s="974"/>
      <c r="DV56" s="956"/>
      <c r="DW56" s="957"/>
      <c r="DX56" s="957"/>
      <c r="DY56" s="957"/>
      <c r="DZ56" s="975"/>
      <c r="EA56" s="54"/>
    </row>
    <row r="57" spans="1:131" s="51" customFormat="1" ht="26.25" customHeight="1" x14ac:dyDescent="0.2">
      <c r="A57" s="59">
        <v>30</v>
      </c>
      <c r="B57" s="956"/>
      <c r="C57" s="957"/>
      <c r="D57" s="957"/>
      <c r="E57" s="957"/>
      <c r="F57" s="957"/>
      <c r="G57" s="957"/>
      <c r="H57" s="957"/>
      <c r="I57" s="957"/>
      <c r="J57" s="957"/>
      <c r="K57" s="957"/>
      <c r="L57" s="957"/>
      <c r="M57" s="957"/>
      <c r="N57" s="957"/>
      <c r="O57" s="957"/>
      <c r="P57" s="958"/>
      <c r="Q57" s="983"/>
      <c r="R57" s="984"/>
      <c r="S57" s="984"/>
      <c r="T57" s="984"/>
      <c r="U57" s="984"/>
      <c r="V57" s="984"/>
      <c r="W57" s="984"/>
      <c r="X57" s="984"/>
      <c r="Y57" s="984"/>
      <c r="Z57" s="984"/>
      <c r="AA57" s="984"/>
      <c r="AB57" s="984"/>
      <c r="AC57" s="984"/>
      <c r="AD57" s="984"/>
      <c r="AE57" s="985"/>
      <c r="AF57" s="986"/>
      <c r="AG57" s="964"/>
      <c r="AH57" s="964"/>
      <c r="AI57" s="964"/>
      <c r="AJ57" s="987"/>
      <c r="AK57" s="988"/>
      <c r="AL57" s="984"/>
      <c r="AM57" s="984"/>
      <c r="AN57" s="984"/>
      <c r="AO57" s="984"/>
      <c r="AP57" s="984"/>
      <c r="AQ57" s="984"/>
      <c r="AR57" s="984"/>
      <c r="AS57" s="984"/>
      <c r="AT57" s="984"/>
      <c r="AU57" s="984"/>
      <c r="AV57" s="984"/>
      <c r="AW57" s="984"/>
      <c r="AX57" s="984"/>
      <c r="AY57" s="984"/>
      <c r="AZ57" s="989"/>
      <c r="BA57" s="989"/>
      <c r="BB57" s="989"/>
      <c r="BC57" s="989"/>
      <c r="BD57" s="989"/>
      <c r="BE57" s="961"/>
      <c r="BF57" s="961"/>
      <c r="BG57" s="961"/>
      <c r="BH57" s="961"/>
      <c r="BI57" s="962"/>
      <c r="BJ57" s="63"/>
      <c r="BK57" s="63"/>
      <c r="BL57" s="63"/>
      <c r="BM57" s="63"/>
      <c r="BN57" s="63"/>
      <c r="BO57" s="62"/>
      <c r="BP57" s="62"/>
      <c r="BQ57" s="59">
        <v>51</v>
      </c>
      <c r="BR57" s="87"/>
      <c r="BS57" s="956"/>
      <c r="BT57" s="957"/>
      <c r="BU57" s="957"/>
      <c r="BV57" s="957"/>
      <c r="BW57" s="957"/>
      <c r="BX57" s="957"/>
      <c r="BY57" s="957"/>
      <c r="BZ57" s="957"/>
      <c r="CA57" s="957"/>
      <c r="CB57" s="957"/>
      <c r="CC57" s="957"/>
      <c r="CD57" s="957"/>
      <c r="CE57" s="957"/>
      <c r="CF57" s="957"/>
      <c r="CG57" s="958"/>
      <c r="CH57" s="963"/>
      <c r="CI57" s="964"/>
      <c r="CJ57" s="964"/>
      <c r="CK57" s="964"/>
      <c r="CL57" s="974"/>
      <c r="CM57" s="963"/>
      <c r="CN57" s="964"/>
      <c r="CO57" s="964"/>
      <c r="CP57" s="964"/>
      <c r="CQ57" s="974"/>
      <c r="CR57" s="963"/>
      <c r="CS57" s="964"/>
      <c r="CT57" s="964"/>
      <c r="CU57" s="964"/>
      <c r="CV57" s="974"/>
      <c r="CW57" s="963"/>
      <c r="CX57" s="964"/>
      <c r="CY57" s="964"/>
      <c r="CZ57" s="964"/>
      <c r="DA57" s="974"/>
      <c r="DB57" s="963"/>
      <c r="DC57" s="964"/>
      <c r="DD57" s="964"/>
      <c r="DE57" s="964"/>
      <c r="DF57" s="974"/>
      <c r="DG57" s="963"/>
      <c r="DH57" s="964"/>
      <c r="DI57" s="964"/>
      <c r="DJ57" s="964"/>
      <c r="DK57" s="974"/>
      <c r="DL57" s="963"/>
      <c r="DM57" s="964"/>
      <c r="DN57" s="964"/>
      <c r="DO57" s="964"/>
      <c r="DP57" s="974"/>
      <c r="DQ57" s="963"/>
      <c r="DR57" s="964"/>
      <c r="DS57" s="964"/>
      <c r="DT57" s="964"/>
      <c r="DU57" s="974"/>
      <c r="DV57" s="956"/>
      <c r="DW57" s="957"/>
      <c r="DX57" s="957"/>
      <c r="DY57" s="957"/>
      <c r="DZ57" s="975"/>
      <c r="EA57" s="54"/>
    </row>
    <row r="58" spans="1:131" s="51" customFormat="1" ht="26.25" customHeight="1" x14ac:dyDescent="0.2">
      <c r="A58" s="59">
        <v>31</v>
      </c>
      <c r="B58" s="956"/>
      <c r="C58" s="957"/>
      <c r="D58" s="957"/>
      <c r="E58" s="957"/>
      <c r="F58" s="957"/>
      <c r="G58" s="957"/>
      <c r="H58" s="957"/>
      <c r="I58" s="957"/>
      <c r="J58" s="957"/>
      <c r="K58" s="957"/>
      <c r="L58" s="957"/>
      <c r="M58" s="957"/>
      <c r="N58" s="957"/>
      <c r="O58" s="957"/>
      <c r="P58" s="958"/>
      <c r="Q58" s="983"/>
      <c r="R58" s="984"/>
      <c r="S58" s="984"/>
      <c r="T58" s="984"/>
      <c r="U58" s="984"/>
      <c r="V58" s="984"/>
      <c r="W58" s="984"/>
      <c r="X58" s="984"/>
      <c r="Y58" s="984"/>
      <c r="Z58" s="984"/>
      <c r="AA58" s="984"/>
      <c r="AB58" s="984"/>
      <c r="AC58" s="984"/>
      <c r="AD58" s="984"/>
      <c r="AE58" s="985"/>
      <c r="AF58" s="986"/>
      <c r="AG58" s="964"/>
      <c r="AH58" s="964"/>
      <c r="AI58" s="964"/>
      <c r="AJ58" s="987"/>
      <c r="AK58" s="988"/>
      <c r="AL58" s="984"/>
      <c r="AM58" s="984"/>
      <c r="AN58" s="984"/>
      <c r="AO58" s="984"/>
      <c r="AP58" s="984"/>
      <c r="AQ58" s="984"/>
      <c r="AR58" s="984"/>
      <c r="AS58" s="984"/>
      <c r="AT58" s="984"/>
      <c r="AU58" s="984"/>
      <c r="AV58" s="984"/>
      <c r="AW58" s="984"/>
      <c r="AX58" s="984"/>
      <c r="AY58" s="984"/>
      <c r="AZ58" s="989"/>
      <c r="BA58" s="989"/>
      <c r="BB58" s="989"/>
      <c r="BC58" s="989"/>
      <c r="BD58" s="989"/>
      <c r="BE58" s="961"/>
      <c r="BF58" s="961"/>
      <c r="BG58" s="961"/>
      <c r="BH58" s="961"/>
      <c r="BI58" s="962"/>
      <c r="BJ58" s="63"/>
      <c r="BK58" s="63"/>
      <c r="BL58" s="63"/>
      <c r="BM58" s="63"/>
      <c r="BN58" s="63"/>
      <c r="BO58" s="62"/>
      <c r="BP58" s="62"/>
      <c r="BQ58" s="59">
        <v>52</v>
      </c>
      <c r="BR58" s="87"/>
      <c r="BS58" s="956"/>
      <c r="BT58" s="957"/>
      <c r="BU58" s="957"/>
      <c r="BV58" s="957"/>
      <c r="BW58" s="957"/>
      <c r="BX58" s="957"/>
      <c r="BY58" s="957"/>
      <c r="BZ58" s="957"/>
      <c r="CA58" s="957"/>
      <c r="CB58" s="957"/>
      <c r="CC58" s="957"/>
      <c r="CD58" s="957"/>
      <c r="CE58" s="957"/>
      <c r="CF58" s="957"/>
      <c r="CG58" s="958"/>
      <c r="CH58" s="963"/>
      <c r="CI58" s="964"/>
      <c r="CJ58" s="964"/>
      <c r="CK58" s="964"/>
      <c r="CL58" s="974"/>
      <c r="CM58" s="963"/>
      <c r="CN58" s="964"/>
      <c r="CO58" s="964"/>
      <c r="CP58" s="964"/>
      <c r="CQ58" s="974"/>
      <c r="CR58" s="963"/>
      <c r="CS58" s="964"/>
      <c r="CT58" s="964"/>
      <c r="CU58" s="964"/>
      <c r="CV58" s="974"/>
      <c r="CW58" s="963"/>
      <c r="CX58" s="964"/>
      <c r="CY58" s="964"/>
      <c r="CZ58" s="964"/>
      <c r="DA58" s="974"/>
      <c r="DB58" s="963"/>
      <c r="DC58" s="964"/>
      <c r="DD58" s="964"/>
      <c r="DE58" s="964"/>
      <c r="DF58" s="974"/>
      <c r="DG58" s="963"/>
      <c r="DH58" s="964"/>
      <c r="DI58" s="964"/>
      <c r="DJ58" s="964"/>
      <c r="DK58" s="974"/>
      <c r="DL58" s="963"/>
      <c r="DM58" s="964"/>
      <c r="DN58" s="964"/>
      <c r="DO58" s="964"/>
      <c r="DP58" s="974"/>
      <c r="DQ58" s="963"/>
      <c r="DR58" s="964"/>
      <c r="DS58" s="964"/>
      <c r="DT58" s="964"/>
      <c r="DU58" s="974"/>
      <c r="DV58" s="956"/>
      <c r="DW58" s="957"/>
      <c r="DX58" s="957"/>
      <c r="DY58" s="957"/>
      <c r="DZ58" s="975"/>
      <c r="EA58" s="54"/>
    </row>
    <row r="59" spans="1:131" s="51" customFormat="1" ht="26.25" customHeight="1" x14ac:dyDescent="0.2">
      <c r="A59" s="59">
        <v>32</v>
      </c>
      <c r="B59" s="956"/>
      <c r="C59" s="957"/>
      <c r="D59" s="957"/>
      <c r="E59" s="957"/>
      <c r="F59" s="957"/>
      <c r="G59" s="957"/>
      <c r="H59" s="957"/>
      <c r="I59" s="957"/>
      <c r="J59" s="957"/>
      <c r="K59" s="957"/>
      <c r="L59" s="957"/>
      <c r="M59" s="957"/>
      <c r="N59" s="957"/>
      <c r="O59" s="957"/>
      <c r="P59" s="958"/>
      <c r="Q59" s="983"/>
      <c r="R59" s="984"/>
      <c r="S59" s="984"/>
      <c r="T59" s="984"/>
      <c r="U59" s="984"/>
      <c r="V59" s="984"/>
      <c r="W59" s="984"/>
      <c r="X59" s="984"/>
      <c r="Y59" s="984"/>
      <c r="Z59" s="984"/>
      <c r="AA59" s="984"/>
      <c r="AB59" s="984"/>
      <c r="AC59" s="984"/>
      <c r="AD59" s="984"/>
      <c r="AE59" s="985"/>
      <c r="AF59" s="986"/>
      <c r="AG59" s="964"/>
      <c r="AH59" s="964"/>
      <c r="AI59" s="964"/>
      <c r="AJ59" s="987"/>
      <c r="AK59" s="988"/>
      <c r="AL59" s="984"/>
      <c r="AM59" s="984"/>
      <c r="AN59" s="984"/>
      <c r="AO59" s="984"/>
      <c r="AP59" s="984"/>
      <c r="AQ59" s="984"/>
      <c r="AR59" s="984"/>
      <c r="AS59" s="984"/>
      <c r="AT59" s="984"/>
      <c r="AU59" s="984"/>
      <c r="AV59" s="984"/>
      <c r="AW59" s="984"/>
      <c r="AX59" s="984"/>
      <c r="AY59" s="984"/>
      <c r="AZ59" s="989"/>
      <c r="BA59" s="989"/>
      <c r="BB59" s="989"/>
      <c r="BC59" s="989"/>
      <c r="BD59" s="989"/>
      <c r="BE59" s="961"/>
      <c r="BF59" s="961"/>
      <c r="BG59" s="961"/>
      <c r="BH59" s="961"/>
      <c r="BI59" s="962"/>
      <c r="BJ59" s="63"/>
      <c r="BK59" s="63"/>
      <c r="BL59" s="63"/>
      <c r="BM59" s="63"/>
      <c r="BN59" s="63"/>
      <c r="BO59" s="62"/>
      <c r="BP59" s="62"/>
      <c r="BQ59" s="59">
        <v>53</v>
      </c>
      <c r="BR59" s="87"/>
      <c r="BS59" s="956"/>
      <c r="BT59" s="957"/>
      <c r="BU59" s="957"/>
      <c r="BV59" s="957"/>
      <c r="BW59" s="957"/>
      <c r="BX59" s="957"/>
      <c r="BY59" s="957"/>
      <c r="BZ59" s="957"/>
      <c r="CA59" s="957"/>
      <c r="CB59" s="957"/>
      <c r="CC59" s="957"/>
      <c r="CD59" s="957"/>
      <c r="CE59" s="957"/>
      <c r="CF59" s="957"/>
      <c r="CG59" s="958"/>
      <c r="CH59" s="963"/>
      <c r="CI59" s="964"/>
      <c r="CJ59" s="964"/>
      <c r="CK59" s="964"/>
      <c r="CL59" s="974"/>
      <c r="CM59" s="963"/>
      <c r="CN59" s="964"/>
      <c r="CO59" s="964"/>
      <c r="CP59" s="964"/>
      <c r="CQ59" s="974"/>
      <c r="CR59" s="963"/>
      <c r="CS59" s="964"/>
      <c r="CT59" s="964"/>
      <c r="CU59" s="964"/>
      <c r="CV59" s="974"/>
      <c r="CW59" s="963"/>
      <c r="CX59" s="964"/>
      <c r="CY59" s="964"/>
      <c r="CZ59" s="964"/>
      <c r="DA59" s="974"/>
      <c r="DB59" s="963"/>
      <c r="DC59" s="964"/>
      <c r="DD59" s="964"/>
      <c r="DE59" s="964"/>
      <c r="DF59" s="974"/>
      <c r="DG59" s="963"/>
      <c r="DH59" s="964"/>
      <c r="DI59" s="964"/>
      <c r="DJ59" s="964"/>
      <c r="DK59" s="974"/>
      <c r="DL59" s="963"/>
      <c r="DM59" s="964"/>
      <c r="DN59" s="964"/>
      <c r="DO59" s="964"/>
      <c r="DP59" s="974"/>
      <c r="DQ59" s="963"/>
      <c r="DR59" s="964"/>
      <c r="DS59" s="964"/>
      <c r="DT59" s="964"/>
      <c r="DU59" s="974"/>
      <c r="DV59" s="956"/>
      <c r="DW59" s="957"/>
      <c r="DX59" s="957"/>
      <c r="DY59" s="957"/>
      <c r="DZ59" s="975"/>
      <c r="EA59" s="54"/>
    </row>
    <row r="60" spans="1:131" s="51" customFormat="1" ht="26.25" customHeight="1" x14ac:dyDescent="0.2">
      <c r="A60" s="59">
        <v>33</v>
      </c>
      <c r="B60" s="956"/>
      <c r="C60" s="957"/>
      <c r="D60" s="957"/>
      <c r="E60" s="957"/>
      <c r="F60" s="957"/>
      <c r="G60" s="957"/>
      <c r="H60" s="957"/>
      <c r="I60" s="957"/>
      <c r="J60" s="957"/>
      <c r="K60" s="957"/>
      <c r="L60" s="957"/>
      <c r="M60" s="957"/>
      <c r="N60" s="957"/>
      <c r="O60" s="957"/>
      <c r="P60" s="958"/>
      <c r="Q60" s="983"/>
      <c r="R60" s="984"/>
      <c r="S60" s="984"/>
      <c r="T60" s="984"/>
      <c r="U60" s="984"/>
      <c r="V60" s="984"/>
      <c r="W60" s="984"/>
      <c r="X60" s="984"/>
      <c r="Y60" s="984"/>
      <c r="Z60" s="984"/>
      <c r="AA60" s="984"/>
      <c r="AB60" s="984"/>
      <c r="AC60" s="984"/>
      <c r="AD60" s="984"/>
      <c r="AE60" s="985"/>
      <c r="AF60" s="986"/>
      <c r="AG60" s="964"/>
      <c r="AH60" s="964"/>
      <c r="AI60" s="964"/>
      <c r="AJ60" s="987"/>
      <c r="AK60" s="988"/>
      <c r="AL60" s="984"/>
      <c r="AM60" s="984"/>
      <c r="AN60" s="984"/>
      <c r="AO60" s="984"/>
      <c r="AP60" s="984"/>
      <c r="AQ60" s="984"/>
      <c r="AR60" s="984"/>
      <c r="AS60" s="984"/>
      <c r="AT60" s="984"/>
      <c r="AU60" s="984"/>
      <c r="AV60" s="984"/>
      <c r="AW60" s="984"/>
      <c r="AX60" s="984"/>
      <c r="AY60" s="984"/>
      <c r="AZ60" s="989"/>
      <c r="BA60" s="989"/>
      <c r="BB60" s="989"/>
      <c r="BC60" s="989"/>
      <c r="BD60" s="989"/>
      <c r="BE60" s="961"/>
      <c r="BF60" s="961"/>
      <c r="BG60" s="961"/>
      <c r="BH60" s="961"/>
      <c r="BI60" s="962"/>
      <c r="BJ60" s="63"/>
      <c r="BK60" s="63"/>
      <c r="BL60" s="63"/>
      <c r="BM60" s="63"/>
      <c r="BN60" s="63"/>
      <c r="BO60" s="62"/>
      <c r="BP60" s="62"/>
      <c r="BQ60" s="59">
        <v>54</v>
      </c>
      <c r="BR60" s="87"/>
      <c r="BS60" s="956"/>
      <c r="BT60" s="957"/>
      <c r="BU60" s="957"/>
      <c r="BV60" s="957"/>
      <c r="BW60" s="957"/>
      <c r="BX60" s="957"/>
      <c r="BY60" s="957"/>
      <c r="BZ60" s="957"/>
      <c r="CA60" s="957"/>
      <c r="CB60" s="957"/>
      <c r="CC60" s="957"/>
      <c r="CD60" s="957"/>
      <c r="CE60" s="957"/>
      <c r="CF60" s="957"/>
      <c r="CG60" s="958"/>
      <c r="CH60" s="963"/>
      <c r="CI60" s="964"/>
      <c r="CJ60" s="964"/>
      <c r="CK60" s="964"/>
      <c r="CL60" s="974"/>
      <c r="CM60" s="963"/>
      <c r="CN60" s="964"/>
      <c r="CO60" s="964"/>
      <c r="CP60" s="964"/>
      <c r="CQ60" s="974"/>
      <c r="CR60" s="963"/>
      <c r="CS60" s="964"/>
      <c r="CT60" s="964"/>
      <c r="CU60" s="964"/>
      <c r="CV60" s="974"/>
      <c r="CW60" s="963"/>
      <c r="CX60" s="964"/>
      <c r="CY60" s="964"/>
      <c r="CZ60" s="964"/>
      <c r="DA60" s="974"/>
      <c r="DB60" s="963"/>
      <c r="DC60" s="964"/>
      <c r="DD60" s="964"/>
      <c r="DE60" s="964"/>
      <c r="DF60" s="974"/>
      <c r="DG60" s="963"/>
      <c r="DH60" s="964"/>
      <c r="DI60" s="964"/>
      <c r="DJ60" s="964"/>
      <c r="DK60" s="974"/>
      <c r="DL60" s="963"/>
      <c r="DM60" s="964"/>
      <c r="DN60" s="964"/>
      <c r="DO60" s="964"/>
      <c r="DP60" s="974"/>
      <c r="DQ60" s="963"/>
      <c r="DR60" s="964"/>
      <c r="DS60" s="964"/>
      <c r="DT60" s="964"/>
      <c r="DU60" s="974"/>
      <c r="DV60" s="956"/>
      <c r="DW60" s="957"/>
      <c r="DX60" s="957"/>
      <c r="DY60" s="957"/>
      <c r="DZ60" s="975"/>
      <c r="EA60" s="54"/>
    </row>
    <row r="61" spans="1:131" s="51" customFormat="1" ht="26.25" customHeight="1" x14ac:dyDescent="0.2">
      <c r="A61" s="59">
        <v>34</v>
      </c>
      <c r="B61" s="956"/>
      <c r="C61" s="957"/>
      <c r="D61" s="957"/>
      <c r="E61" s="957"/>
      <c r="F61" s="957"/>
      <c r="G61" s="957"/>
      <c r="H61" s="957"/>
      <c r="I61" s="957"/>
      <c r="J61" s="957"/>
      <c r="K61" s="957"/>
      <c r="L61" s="957"/>
      <c r="M61" s="957"/>
      <c r="N61" s="957"/>
      <c r="O61" s="957"/>
      <c r="P61" s="958"/>
      <c r="Q61" s="983"/>
      <c r="R61" s="984"/>
      <c r="S61" s="984"/>
      <c r="T61" s="984"/>
      <c r="U61" s="984"/>
      <c r="V61" s="984"/>
      <c r="W61" s="984"/>
      <c r="X61" s="984"/>
      <c r="Y61" s="984"/>
      <c r="Z61" s="984"/>
      <c r="AA61" s="984"/>
      <c r="AB61" s="984"/>
      <c r="AC61" s="984"/>
      <c r="AD61" s="984"/>
      <c r="AE61" s="985"/>
      <c r="AF61" s="986"/>
      <c r="AG61" s="964"/>
      <c r="AH61" s="964"/>
      <c r="AI61" s="964"/>
      <c r="AJ61" s="987"/>
      <c r="AK61" s="988"/>
      <c r="AL61" s="984"/>
      <c r="AM61" s="984"/>
      <c r="AN61" s="984"/>
      <c r="AO61" s="984"/>
      <c r="AP61" s="984"/>
      <c r="AQ61" s="984"/>
      <c r="AR61" s="984"/>
      <c r="AS61" s="984"/>
      <c r="AT61" s="984"/>
      <c r="AU61" s="984"/>
      <c r="AV61" s="984"/>
      <c r="AW61" s="984"/>
      <c r="AX61" s="984"/>
      <c r="AY61" s="984"/>
      <c r="AZ61" s="989"/>
      <c r="BA61" s="989"/>
      <c r="BB61" s="989"/>
      <c r="BC61" s="989"/>
      <c r="BD61" s="989"/>
      <c r="BE61" s="961"/>
      <c r="BF61" s="961"/>
      <c r="BG61" s="961"/>
      <c r="BH61" s="961"/>
      <c r="BI61" s="962"/>
      <c r="BJ61" s="63"/>
      <c r="BK61" s="63"/>
      <c r="BL61" s="63"/>
      <c r="BM61" s="63"/>
      <c r="BN61" s="63"/>
      <c r="BO61" s="62"/>
      <c r="BP61" s="62"/>
      <c r="BQ61" s="59">
        <v>55</v>
      </c>
      <c r="BR61" s="87"/>
      <c r="BS61" s="956"/>
      <c r="BT61" s="957"/>
      <c r="BU61" s="957"/>
      <c r="BV61" s="957"/>
      <c r="BW61" s="957"/>
      <c r="BX61" s="957"/>
      <c r="BY61" s="957"/>
      <c r="BZ61" s="957"/>
      <c r="CA61" s="957"/>
      <c r="CB61" s="957"/>
      <c r="CC61" s="957"/>
      <c r="CD61" s="957"/>
      <c r="CE61" s="957"/>
      <c r="CF61" s="957"/>
      <c r="CG61" s="958"/>
      <c r="CH61" s="963"/>
      <c r="CI61" s="964"/>
      <c r="CJ61" s="964"/>
      <c r="CK61" s="964"/>
      <c r="CL61" s="974"/>
      <c r="CM61" s="963"/>
      <c r="CN61" s="964"/>
      <c r="CO61" s="964"/>
      <c r="CP61" s="964"/>
      <c r="CQ61" s="974"/>
      <c r="CR61" s="963"/>
      <c r="CS61" s="964"/>
      <c r="CT61" s="964"/>
      <c r="CU61" s="964"/>
      <c r="CV61" s="974"/>
      <c r="CW61" s="963"/>
      <c r="CX61" s="964"/>
      <c r="CY61" s="964"/>
      <c r="CZ61" s="964"/>
      <c r="DA61" s="974"/>
      <c r="DB61" s="963"/>
      <c r="DC61" s="964"/>
      <c r="DD61" s="964"/>
      <c r="DE61" s="964"/>
      <c r="DF61" s="974"/>
      <c r="DG61" s="963"/>
      <c r="DH61" s="964"/>
      <c r="DI61" s="964"/>
      <c r="DJ61" s="964"/>
      <c r="DK61" s="974"/>
      <c r="DL61" s="963"/>
      <c r="DM61" s="964"/>
      <c r="DN61" s="964"/>
      <c r="DO61" s="964"/>
      <c r="DP61" s="974"/>
      <c r="DQ61" s="963"/>
      <c r="DR61" s="964"/>
      <c r="DS61" s="964"/>
      <c r="DT61" s="964"/>
      <c r="DU61" s="974"/>
      <c r="DV61" s="956"/>
      <c r="DW61" s="957"/>
      <c r="DX61" s="957"/>
      <c r="DY61" s="957"/>
      <c r="DZ61" s="975"/>
      <c r="EA61" s="54"/>
    </row>
    <row r="62" spans="1:131" s="51" customFormat="1" ht="26.25" customHeight="1" x14ac:dyDescent="0.2">
      <c r="A62" s="59">
        <v>35</v>
      </c>
      <c r="B62" s="956"/>
      <c r="C62" s="957"/>
      <c r="D62" s="957"/>
      <c r="E62" s="957"/>
      <c r="F62" s="957"/>
      <c r="G62" s="957"/>
      <c r="H62" s="957"/>
      <c r="I62" s="957"/>
      <c r="J62" s="957"/>
      <c r="K62" s="957"/>
      <c r="L62" s="957"/>
      <c r="M62" s="957"/>
      <c r="N62" s="957"/>
      <c r="O62" s="957"/>
      <c r="P62" s="958"/>
      <c r="Q62" s="983"/>
      <c r="R62" s="984"/>
      <c r="S62" s="984"/>
      <c r="T62" s="984"/>
      <c r="U62" s="984"/>
      <c r="V62" s="984"/>
      <c r="W62" s="984"/>
      <c r="X62" s="984"/>
      <c r="Y62" s="984"/>
      <c r="Z62" s="984"/>
      <c r="AA62" s="984"/>
      <c r="AB62" s="984"/>
      <c r="AC62" s="984"/>
      <c r="AD62" s="984"/>
      <c r="AE62" s="985"/>
      <c r="AF62" s="986"/>
      <c r="AG62" s="964"/>
      <c r="AH62" s="964"/>
      <c r="AI62" s="964"/>
      <c r="AJ62" s="987"/>
      <c r="AK62" s="988"/>
      <c r="AL62" s="984"/>
      <c r="AM62" s="984"/>
      <c r="AN62" s="984"/>
      <c r="AO62" s="984"/>
      <c r="AP62" s="984"/>
      <c r="AQ62" s="984"/>
      <c r="AR62" s="984"/>
      <c r="AS62" s="984"/>
      <c r="AT62" s="984"/>
      <c r="AU62" s="984"/>
      <c r="AV62" s="984"/>
      <c r="AW62" s="984"/>
      <c r="AX62" s="984"/>
      <c r="AY62" s="984"/>
      <c r="AZ62" s="989"/>
      <c r="BA62" s="989"/>
      <c r="BB62" s="989"/>
      <c r="BC62" s="989"/>
      <c r="BD62" s="989"/>
      <c r="BE62" s="961"/>
      <c r="BF62" s="961"/>
      <c r="BG62" s="961"/>
      <c r="BH62" s="961"/>
      <c r="BI62" s="962"/>
      <c r="BJ62" s="990" t="s">
        <v>405</v>
      </c>
      <c r="BK62" s="991"/>
      <c r="BL62" s="991"/>
      <c r="BM62" s="991"/>
      <c r="BN62" s="992"/>
      <c r="BO62" s="62"/>
      <c r="BP62" s="62"/>
      <c r="BQ62" s="59">
        <v>56</v>
      </c>
      <c r="BR62" s="87"/>
      <c r="BS62" s="956"/>
      <c r="BT62" s="957"/>
      <c r="BU62" s="957"/>
      <c r="BV62" s="957"/>
      <c r="BW62" s="957"/>
      <c r="BX62" s="957"/>
      <c r="BY62" s="957"/>
      <c r="BZ62" s="957"/>
      <c r="CA62" s="957"/>
      <c r="CB62" s="957"/>
      <c r="CC62" s="957"/>
      <c r="CD62" s="957"/>
      <c r="CE62" s="957"/>
      <c r="CF62" s="957"/>
      <c r="CG62" s="958"/>
      <c r="CH62" s="963"/>
      <c r="CI62" s="964"/>
      <c r="CJ62" s="964"/>
      <c r="CK62" s="964"/>
      <c r="CL62" s="974"/>
      <c r="CM62" s="963"/>
      <c r="CN62" s="964"/>
      <c r="CO62" s="964"/>
      <c r="CP62" s="964"/>
      <c r="CQ62" s="974"/>
      <c r="CR62" s="963"/>
      <c r="CS62" s="964"/>
      <c r="CT62" s="964"/>
      <c r="CU62" s="964"/>
      <c r="CV62" s="974"/>
      <c r="CW62" s="963"/>
      <c r="CX62" s="964"/>
      <c r="CY62" s="964"/>
      <c r="CZ62" s="964"/>
      <c r="DA62" s="974"/>
      <c r="DB62" s="963"/>
      <c r="DC62" s="964"/>
      <c r="DD62" s="964"/>
      <c r="DE62" s="964"/>
      <c r="DF62" s="974"/>
      <c r="DG62" s="963"/>
      <c r="DH62" s="964"/>
      <c r="DI62" s="964"/>
      <c r="DJ62" s="964"/>
      <c r="DK62" s="974"/>
      <c r="DL62" s="963"/>
      <c r="DM62" s="964"/>
      <c r="DN62" s="964"/>
      <c r="DO62" s="964"/>
      <c r="DP62" s="974"/>
      <c r="DQ62" s="963"/>
      <c r="DR62" s="964"/>
      <c r="DS62" s="964"/>
      <c r="DT62" s="964"/>
      <c r="DU62" s="974"/>
      <c r="DV62" s="956"/>
      <c r="DW62" s="957"/>
      <c r="DX62" s="957"/>
      <c r="DY62" s="957"/>
      <c r="DZ62" s="975"/>
      <c r="EA62" s="54"/>
    </row>
    <row r="63" spans="1:131" s="51" customFormat="1" ht="26.25" customHeight="1" x14ac:dyDescent="0.2">
      <c r="A63" s="60" t="s">
        <v>391</v>
      </c>
      <c r="B63" s="934" t="s">
        <v>486</v>
      </c>
      <c r="C63" s="935"/>
      <c r="D63" s="935"/>
      <c r="E63" s="935"/>
      <c r="F63" s="935"/>
      <c r="G63" s="935"/>
      <c r="H63" s="935"/>
      <c r="I63" s="935"/>
      <c r="J63" s="935"/>
      <c r="K63" s="935"/>
      <c r="L63" s="935"/>
      <c r="M63" s="935"/>
      <c r="N63" s="935"/>
      <c r="O63" s="935"/>
      <c r="P63" s="936"/>
      <c r="Q63" s="944"/>
      <c r="R63" s="945"/>
      <c r="S63" s="945"/>
      <c r="T63" s="945"/>
      <c r="U63" s="945"/>
      <c r="V63" s="945"/>
      <c r="W63" s="945"/>
      <c r="X63" s="945"/>
      <c r="Y63" s="945"/>
      <c r="Z63" s="945"/>
      <c r="AA63" s="945"/>
      <c r="AB63" s="945"/>
      <c r="AC63" s="945"/>
      <c r="AD63" s="945"/>
      <c r="AE63" s="976"/>
      <c r="AF63" s="977">
        <v>10839</v>
      </c>
      <c r="AG63" s="946"/>
      <c r="AH63" s="946"/>
      <c r="AI63" s="946"/>
      <c r="AJ63" s="978"/>
      <c r="AK63" s="979"/>
      <c r="AL63" s="945"/>
      <c r="AM63" s="945"/>
      <c r="AN63" s="945"/>
      <c r="AO63" s="945"/>
      <c r="AP63" s="946">
        <v>123015</v>
      </c>
      <c r="AQ63" s="946"/>
      <c r="AR63" s="946"/>
      <c r="AS63" s="946"/>
      <c r="AT63" s="946"/>
      <c r="AU63" s="946">
        <v>37626</v>
      </c>
      <c r="AV63" s="946"/>
      <c r="AW63" s="946"/>
      <c r="AX63" s="946"/>
      <c r="AY63" s="946"/>
      <c r="AZ63" s="980"/>
      <c r="BA63" s="980"/>
      <c r="BB63" s="980"/>
      <c r="BC63" s="980"/>
      <c r="BD63" s="980"/>
      <c r="BE63" s="947"/>
      <c r="BF63" s="947"/>
      <c r="BG63" s="947"/>
      <c r="BH63" s="947"/>
      <c r="BI63" s="948"/>
      <c r="BJ63" s="981" t="s">
        <v>293</v>
      </c>
      <c r="BK63" s="941"/>
      <c r="BL63" s="941"/>
      <c r="BM63" s="941"/>
      <c r="BN63" s="982"/>
      <c r="BO63" s="62"/>
      <c r="BP63" s="62"/>
      <c r="BQ63" s="59">
        <v>57</v>
      </c>
      <c r="BR63" s="87"/>
      <c r="BS63" s="956"/>
      <c r="BT63" s="957"/>
      <c r="BU63" s="957"/>
      <c r="BV63" s="957"/>
      <c r="BW63" s="957"/>
      <c r="BX63" s="957"/>
      <c r="BY63" s="957"/>
      <c r="BZ63" s="957"/>
      <c r="CA63" s="957"/>
      <c r="CB63" s="957"/>
      <c r="CC63" s="957"/>
      <c r="CD63" s="957"/>
      <c r="CE63" s="957"/>
      <c r="CF63" s="957"/>
      <c r="CG63" s="958"/>
      <c r="CH63" s="963"/>
      <c r="CI63" s="964"/>
      <c r="CJ63" s="964"/>
      <c r="CK63" s="964"/>
      <c r="CL63" s="974"/>
      <c r="CM63" s="963"/>
      <c r="CN63" s="964"/>
      <c r="CO63" s="964"/>
      <c r="CP63" s="964"/>
      <c r="CQ63" s="974"/>
      <c r="CR63" s="963"/>
      <c r="CS63" s="964"/>
      <c r="CT63" s="964"/>
      <c r="CU63" s="964"/>
      <c r="CV63" s="974"/>
      <c r="CW63" s="963"/>
      <c r="CX63" s="964"/>
      <c r="CY63" s="964"/>
      <c r="CZ63" s="964"/>
      <c r="DA63" s="974"/>
      <c r="DB63" s="963"/>
      <c r="DC63" s="964"/>
      <c r="DD63" s="964"/>
      <c r="DE63" s="964"/>
      <c r="DF63" s="974"/>
      <c r="DG63" s="963"/>
      <c r="DH63" s="964"/>
      <c r="DI63" s="964"/>
      <c r="DJ63" s="964"/>
      <c r="DK63" s="974"/>
      <c r="DL63" s="963"/>
      <c r="DM63" s="964"/>
      <c r="DN63" s="964"/>
      <c r="DO63" s="964"/>
      <c r="DP63" s="974"/>
      <c r="DQ63" s="963"/>
      <c r="DR63" s="964"/>
      <c r="DS63" s="964"/>
      <c r="DT63" s="964"/>
      <c r="DU63" s="974"/>
      <c r="DV63" s="956"/>
      <c r="DW63" s="957"/>
      <c r="DX63" s="957"/>
      <c r="DY63" s="957"/>
      <c r="DZ63" s="975"/>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6"/>
      <c r="BT64" s="957"/>
      <c r="BU64" s="957"/>
      <c r="BV64" s="957"/>
      <c r="BW64" s="957"/>
      <c r="BX64" s="957"/>
      <c r="BY64" s="957"/>
      <c r="BZ64" s="957"/>
      <c r="CA64" s="957"/>
      <c r="CB64" s="957"/>
      <c r="CC64" s="957"/>
      <c r="CD64" s="957"/>
      <c r="CE64" s="957"/>
      <c r="CF64" s="957"/>
      <c r="CG64" s="958"/>
      <c r="CH64" s="963"/>
      <c r="CI64" s="964"/>
      <c r="CJ64" s="964"/>
      <c r="CK64" s="964"/>
      <c r="CL64" s="974"/>
      <c r="CM64" s="963"/>
      <c r="CN64" s="964"/>
      <c r="CO64" s="964"/>
      <c r="CP64" s="964"/>
      <c r="CQ64" s="974"/>
      <c r="CR64" s="963"/>
      <c r="CS64" s="964"/>
      <c r="CT64" s="964"/>
      <c r="CU64" s="964"/>
      <c r="CV64" s="974"/>
      <c r="CW64" s="963"/>
      <c r="CX64" s="964"/>
      <c r="CY64" s="964"/>
      <c r="CZ64" s="964"/>
      <c r="DA64" s="974"/>
      <c r="DB64" s="963"/>
      <c r="DC64" s="964"/>
      <c r="DD64" s="964"/>
      <c r="DE64" s="964"/>
      <c r="DF64" s="974"/>
      <c r="DG64" s="963"/>
      <c r="DH64" s="964"/>
      <c r="DI64" s="964"/>
      <c r="DJ64" s="964"/>
      <c r="DK64" s="974"/>
      <c r="DL64" s="963"/>
      <c r="DM64" s="964"/>
      <c r="DN64" s="964"/>
      <c r="DO64" s="964"/>
      <c r="DP64" s="974"/>
      <c r="DQ64" s="963"/>
      <c r="DR64" s="964"/>
      <c r="DS64" s="964"/>
      <c r="DT64" s="964"/>
      <c r="DU64" s="974"/>
      <c r="DV64" s="956"/>
      <c r="DW64" s="957"/>
      <c r="DX64" s="957"/>
      <c r="DY64" s="957"/>
      <c r="DZ64" s="975"/>
      <c r="EA64" s="54"/>
    </row>
    <row r="65" spans="1:131" s="51" customFormat="1" ht="26.25" customHeight="1" x14ac:dyDescent="0.2">
      <c r="A65" s="63" t="s">
        <v>517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6"/>
      <c r="BT65" s="957"/>
      <c r="BU65" s="957"/>
      <c r="BV65" s="957"/>
      <c r="BW65" s="957"/>
      <c r="BX65" s="957"/>
      <c r="BY65" s="957"/>
      <c r="BZ65" s="957"/>
      <c r="CA65" s="957"/>
      <c r="CB65" s="957"/>
      <c r="CC65" s="957"/>
      <c r="CD65" s="957"/>
      <c r="CE65" s="957"/>
      <c r="CF65" s="957"/>
      <c r="CG65" s="958"/>
      <c r="CH65" s="963"/>
      <c r="CI65" s="964"/>
      <c r="CJ65" s="964"/>
      <c r="CK65" s="964"/>
      <c r="CL65" s="974"/>
      <c r="CM65" s="963"/>
      <c r="CN65" s="964"/>
      <c r="CO65" s="964"/>
      <c r="CP65" s="964"/>
      <c r="CQ65" s="974"/>
      <c r="CR65" s="963"/>
      <c r="CS65" s="964"/>
      <c r="CT65" s="964"/>
      <c r="CU65" s="964"/>
      <c r="CV65" s="974"/>
      <c r="CW65" s="963"/>
      <c r="CX65" s="964"/>
      <c r="CY65" s="964"/>
      <c r="CZ65" s="964"/>
      <c r="DA65" s="974"/>
      <c r="DB65" s="963"/>
      <c r="DC65" s="964"/>
      <c r="DD65" s="964"/>
      <c r="DE65" s="964"/>
      <c r="DF65" s="974"/>
      <c r="DG65" s="963"/>
      <c r="DH65" s="964"/>
      <c r="DI65" s="964"/>
      <c r="DJ65" s="964"/>
      <c r="DK65" s="974"/>
      <c r="DL65" s="963"/>
      <c r="DM65" s="964"/>
      <c r="DN65" s="964"/>
      <c r="DO65" s="964"/>
      <c r="DP65" s="974"/>
      <c r="DQ65" s="963"/>
      <c r="DR65" s="964"/>
      <c r="DS65" s="964"/>
      <c r="DT65" s="964"/>
      <c r="DU65" s="974"/>
      <c r="DV65" s="956"/>
      <c r="DW65" s="957"/>
      <c r="DX65" s="957"/>
      <c r="DY65" s="957"/>
      <c r="DZ65" s="975"/>
      <c r="EA65" s="54"/>
    </row>
    <row r="66" spans="1:131" s="51" customFormat="1" ht="26.25" customHeight="1" x14ac:dyDescent="0.2">
      <c r="A66" s="692" t="s">
        <v>283</v>
      </c>
      <c r="B66" s="693"/>
      <c r="C66" s="693"/>
      <c r="D66" s="693"/>
      <c r="E66" s="693"/>
      <c r="F66" s="693"/>
      <c r="G66" s="693"/>
      <c r="H66" s="693"/>
      <c r="I66" s="693"/>
      <c r="J66" s="693"/>
      <c r="K66" s="693"/>
      <c r="L66" s="693"/>
      <c r="M66" s="693"/>
      <c r="N66" s="693"/>
      <c r="O66" s="693"/>
      <c r="P66" s="694"/>
      <c r="Q66" s="684" t="s">
        <v>414</v>
      </c>
      <c r="R66" s="685"/>
      <c r="S66" s="685"/>
      <c r="T66" s="685"/>
      <c r="U66" s="686"/>
      <c r="V66" s="684" t="s">
        <v>326</v>
      </c>
      <c r="W66" s="685"/>
      <c r="X66" s="685"/>
      <c r="Y66" s="685"/>
      <c r="Z66" s="686"/>
      <c r="AA66" s="684" t="s">
        <v>430</v>
      </c>
      <c r="AB66" s="685"/>
      <c r="AC66" s="685"/>
      <c r="AD66" s="685"/>
      <c r="AE66" s="686"/>
      <c r="AF66" s="698" t="s">
        <v>385</v>
      </c>
      <c r="AG66" s="699"/>
      <c r="AH66" s="699"/>
      <c r="AI66" s="699"/>
      <c r="AJ66" s="700"/>
      <c r="AK66" s="684" t="s">
        <v>492</v>
      </c>
      <c r="AL66" s="693"/>
      <c r="AM66" s="693"/>
      <c r="AN66" s="693"/>
      <c r="AO66" s="694"/>
      <c r="AP66" s="684" t="s">
        <v>150</v>
      </c>
      <c r="AQ66" s="685"/>
      <c r="AR66" s="685"/>
      <c r="AS66" s="685"/>
      <c r="AT66" s="686"/>
      <c r="AU66" s="684" t="s">
        <v>400</v>
      </c>
      <c r="AV66" s="685"/>
      <c r="AW66" s="685"/>
      <c r="AX66" s="685"/>
      <c r="AY66" s="686"/>
      <c r="AZ66" s="684" t="s">
        <v>512</v>
      </c>
      <c r="BA66" s="685"/>
      <c r="BB66" s="685"/>
      <c r="BC66" s="685"/>
      <c r="BD66" s="690"/>
      <c r="BE66" s="62"/>
      <c r="BF66" s="62"/>
      <c r="BG66" s="62"/>
      <c r="BH66" s="62"/>
      <c r="BI66" s="62"/>
      <c r="BJ66" s="62"/>
      <c r="BK66" s="62"/>
      <c r="BL66" s="62"/>
      <c r="BM66" s="62"/>
      <c r="BN66" s="62"/>
      <c r="BO66" s="62"/>
      <c r="BP66" s="62"/>
      <c r="BQ66" s="59">
        <v>60</v>
      </c>
      <c r="BR66" s="88"/>
      <c r="BS66" s="927"/>
      <c r="BT66" s="928"/>
      <c r="BU66" s="928"/>
      <c r="BV66" s="928"/>
      <c r="BW66" s="928"/>
      <c r="BX66" s="928"/>
      <c r="BY66" s="928"/>
      <c r="BZ66" s="928"/>
      <c r="CA66" s="928"/>
      <c r="CB66" s="928"/>
      <c r="CC66" s="928"/>
      <c r="CD66" s="928"/>
      <c r="CE66" s="928"/>
      <c r="CF66" s="928"/>
      <c r="CG66" s="929"/>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33"/>
      <c r="EA66" s="54"/>
    </row>
    <row r="67" spans="1:131" s="51" customFormat="1" ht="26.25" customHeight="1" x14ac:dyDescent="0.2">
      <c r="A67" s="695"/>
      <c r="B67" s="696"/>
      <c r="C67" s="696"/>
      <c r="D67" s="696"/>
      <c r="E67" s="696"/>
      <c r="F67" s="696"/>
      <c r="G67" s="696"/>
      <c r="H67" s="696"/>
      <c r="I67" s="696"/>
      <c r="J67" s="696"/>
      <c r="K67" s="696"/>
      <c r="L67" s="696"/>
      <c r="M67" s="696"/>
      <c r="N67" s="696"/>
      <c r="O67" s="696"/>
      <c r="P67" s="697"/>
      <c r="Q67" s="687"/>
      <c r="R67" s="688"/>
      <c r="S67" s="688"/>
      <c r="T67" s="688"/>
      <c r="U67" s="689"/>
      <c r="V67" s="687"/>
      <c r="W67" s="688"/>
      <c r="X67" s="688"/>
      <c r="Y67" s="688"/>
      <c r="Z67" s="689"/>
      <c r="AA67" s="687"/>
      <c r="AB67" s="688"/>
      <c r="AC67" s="688"/>
      <c r="AD67" s="688"/>
      <c r="AE67" s="689"/>
      <c r="AF67" s="701"/>
      <c r="AG67" s="702"/>
      <c r="AH67" s="702"/>
      <c r="AI67" s="702"/>
      <c r="AJ67" s="703"/>
      <c r="AK67" s="704"/>
      <c r="AL67" s="696"/>
      <c r="AM67" s="696"/>
      <c r="AN67" s="696"/>
      <c r="AO67" s="697"/>
      <c r="AP67" s="687"/>
      <c r="AQ67" s="688"/>
      <c r="AR67" s="688"/>
      <c r="AS67" s="688"/>
      <c r="AT67" s="689"/>
      <c r="AU67" s="687"/>
      <c r="AV67" s="688"/>
      <c r="AW67" s="688"/>
      <c r="AX67" s="688"/>
      <c r="AY67" s="689"/>
      <c r="AZ67" s="687"/>
      <c r="BA67" s="688"/>
      <c r="BB67" s="688"/>
      <c r="BC67" s="688"/>
      <c r="BD67" s="691"/>
      <c r="BE67" s="62"/>
      <c r="BF67" s="62"/>
      <c r="BG67" s="62"/>
      <c r="BH67" s="62"/>
      <c r="BI67" s="62"/>
      <c r="BJ67" s="62"/>
      <c r="BK67" s="62"/>
      <c r="BL67" s="62"/>
      <c r="BM67" s="62"/>
      <c r="BN67" s="62"/>
      <c r="BO67" s="62"/>
      <c r="BP67" s="62"/>
      <c r="BQ67" s="59">
        <v>61</v>
      </c>
      <c r="BR67" s="88"/>
      <c r="BS67" s="927"/>
      <c r="BT67" s="928"/>
      <c r="BU67" s="928"/>
      <c r="BV67" s="928"/>
      <c r="BW67" s="928"/>
      <c r="BX67" s="928"/>
      <c r="BY67" s="928"/>
      <c r="BZ67" s="928"/>
      <c r="CA67" s="928"/>
      <c r="CB67" s="928"/>
      <c r="CC67" s="928"/>
      <c r="CD67" s="928"/>
      <c r="CE67" s="928"/>
      <c r="CF67" s="928"/>
      <c r="CG67" s="929"/>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33"/>
      <c r="EA67" s="54"/>
    </row>
    <row r="68" spans="1:131" s="51" customFormat="1" ht="26.25" customHeight="1" x14ac:dyDescent="0.2">
      <c r="A68" s="58">
        <v>1</v>
      </c>
      <c r="B68" s="967" t="s">
        <v>186</v>
      </c>
      <c r="C68" s="968"/>
      <c r="D68" s="968"/>
      <c r="E68" s="968"/>
      <c r="F68" s="968"/>
      <c r="G68" s="968"/>
      <c r="H68" s="968"/>
      <c r="I68" s="968"/>
      <c r="J68" s="968"/>
      <c r="K68" s="968"/>
      <c r="L68" s="968"/>
      <c r="M68" s="968"/>
      <c r="N68" s="968"/>
      <c r="O68" s="968"/>
      <c r="P68" s="969"/>
      <c r="Q68" s="970">
        <v>225</v>
      </c>
      <c r="R68" s="971"/>
      <c r="S68" s="971"/>
      <c r="T68" s="971"/>
      <c r="U68" s="971"/>
      <c r="V68" s="971">
        <v>214</v>
      </c>
      <c r="W68" s="971"/>
      <c r="X68" s="971"/>
      <c r="Y68" s="971"/>
      <c r="Z68" s="971"/>
      <c r="AA68" s="971">
        <v>11</v>
      </c>
      <c r="AB68" s="971"/>
      <c r="AC68" s="971"/>
      <c r="AD68" s="971"/>
      <c r="AE68" s="971"/>
      <c r="AF68" s="971">
        <v>11</v>
      </c>
      <c r="AG68" s="971"/>
      <c r="AH68" s="971"/>
      <c r="AI68" s="971"/>
      <c r="AJ68" s="971"/>
      <c r="AK68" s="971">
        <v>7480</v>
      </c>
      <c r="AL68" s="971"/>
      <c r="AM68" s="971"/>
      <c r="AN68" s="971"/>
      <c r="AO68" s="971"/>
      <c r="AP68" s="971" t="s">
        <v>293</v>
      </c>
      <c r="AQ68" s="971"/>
      <c r="AR68" s="971"/>
      <c r="AS68" s="971"/>
      <c r="AT68" s="971"/>
      <c r="AU68" s="971" t="s">
        <v>293</v>
      </c>
      <c r="AV68" s="971"/>
      <c r="AW68" s="971"/>
      <c r="AX68" s="971"/>
      <c r="AY68" s="971"/>
      <c r="AZ68" s="972"/>
      <c r="BA68" s="972"/>
      <c r="BB68" s="972"/>
      <c r="BC68" s="972"/>
      <c r="BD68" s="973"/>
      <c r="BE68" s="62"/>
      <c r="BF68" s="62"/>
      <c r="BG68" s="62"/>
      <c r="BH68" s="62"/>
      <c r="BI68" s="62"/>
      <c r="BJ68" s="62"/>
      <c r="BK68" s="62"/>
      <c r="BL68" s="62"/>
      <c r="BM68" s="62"/>
      <c r="BN68" s="62"/>
      <c r="BO68" s="62"/>
      <c r="BP68" s="62"/>
      <c r="BQ68" s="59">
        <v>62</v>
      </c>
      <c r="BR68" s="88"/>
      <c r="BS68" s="927"/>
      <c r="BT68" s="928"/>
      <c r="BU68" s="928"/>
      <c r="BV68" s="928"/>
      <c r="BW68" s="928"/>
      <c r="BX68" s="928"/>
      <c r="BY68" s="928"/>
      <c r="BZ68" s="928"/>
      <c r="CA68" s="928"/>
      <c r="CB68" s="928"/>
      <c r="CC68" s="928"/>
      <c r="CD68" s="928"/>
      <c r="CE68" s="928"/>
      <c r="CF68" s="928"/>
      <c r="CG68" s="929"/>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33"/>
      <c r="EA68" s="54"/>
    </row>
    <row r="69" spans="1:131" s="51" customFormat="1" ht="26.25" customHeight="1" x14ac:dyDescent="0.2">
      <c r="A69" s="59">
        <v>2</v>
      </c>
      <c r="B69" s="956" t="s">
        <v>259</v>
      </c>
      <c r="C69" s="957"/>
      <c r="D69" s="957"/>
      <c r="E69" s="957"/>
      <c r="F69" s="957"/>
      <c r="G69" s="957"/>
      <c r="H69" s="957"/>
      <c r="I69" s="957"/>
      <c r="J69" s="957"/>
      <c r="K69" s="957"/>
      <c r="L69" s="957"/>
      <c r="M69" s="957"/>
      <c r="N69" s="957"/>
      <c r="O69" s="957"/>
      <c r="P69" s="958"/>
      <c r="Q69" s="959">
        <v>2104</v>
      </c>
      <c r="R69" s="960"/>
      <c r="S69" s="960"/>
      <c r="T69" s="960"/>
      <c r="U69" s="960"/>
      <c r="V69" s="960">
        <v>2021</v>
      </c>
      <c r="W69" s="960"/>
      <c r="X69" s="960"/>
      <c r="Y69" s="960"/>
      <c r="Z69" s="960"/>
      <c r="AA69" s="960">
        <v>82</v>
      </c>
      <c r="AB69" s="960"/>
      <c r="AC69" s="960"/>
      <c r="AD69" s="960"/>
      <c r="AE69" s="960"/>
      <c r="AF69" s="960">
        <v>82</v>
      </c>
      <c r="AG69" s="960"/>
      <c r="AH69" s="960"/>
      <c r="AI69" s="960"/>
      <c r="AJ69" s="960"/>
      <c r="AK69" s="960">
        <v>160</v>
      </c>
      <c r="AL69" s="960"/>
      <c r="AM69" s="960"/>
      <c r="AN69" s="960"/>
      <c r="AO69" s="960"/>
      <c r="AP69" s="960" t="s">
        <v>293</v>
      </c>
      <c r="AQ69" s="960"/>
      <c r="AR69" s="960"/>
      <c r="AS69" s="960"/>
      <c r="AT69" s="960"/>
      <c r="AU69" s="960" t="s">
        <v>293</v>
      </c>
      <c r="AV69" s="960"/>
      <c r="AW69" s="960"/>
      <c r="AX69" s="960"/>
      <c r="AY69" s="960"/>
      <c r="AZ69" s="961"/>
      <c r="BA69" s="961"/>
      <c r="BB69" s="961"/>
      <c r="BC69" s="961"/>
      <c r="BD69" s="962"/>
      <c r="BE69" s="62"/>
      <c r="BF69" s="62"/>
      <c r="BG69" s="62"/>
      <c r="BH69" s="62"/>
      <c r="BI69" s="62"/>
      <c r="BJ69" s="62"/>
      <c r="BK69" s="62"/>
      <c r="BL69" s="62"/>
      <c r="BM69" s="62"/>
      <c r="BN69" s="62"/>
      <c r="BO69" s="62"/>
      <c r="BP69" s="62"/>
      <c r="BQ69" s="59">
        <v>63</v>
      </c>
      <c r="BR69" s="88"/>
      <c r="BS69" s="927"/>
      <c r="BT69" s="928"/>
      <c r="BU69" s="928"/>
      <c r="BV69" s="928"/>
      <c r="BW69" s="928"/>
      <c r="BX69" s="928"/>
      <c r="BY69" s="928"/>
      <c r="BZ69" s="928"/>
      <c r="CA69" s="928"/>
      <c r="CB69" s="928"/>
      <c r="CC69" s="928"/>
      <c r="CD69" s="928"/>
      <c r="CE69" s="928"/>
      <c r="CF69" s="928"/>
      <c r="CG69" s="929"/>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33"/>
      <c r="EA69" s="54"/>
    </row>
    <row r="70" spans="1:131" s="51" customFormat="1" ht="26.25" customHeight="1" x14ac:dyDescent="0.2">
      <c r="A70" s="59">
        <v>3</v>
      </c>
      <c r="B70" s="956" t="s">
        <v>564</v>
      </c>
      <c r="C70" s="957"/>
      <c r="D70" s="957"/>
      <c r="E70" s="957"/>
      <c r="F70" s="957"/>
      <c r="G70" s="957"/>
      <c r="H70" s="957"/>
      <c r="I70" s="957"/>
      <c r="J70" s="957"/>
      <c r="K70" s="957"/>
      <c r="L70" s="957"/>
      <c r="M70" s="957"/>
      <c r="N70" s="957"/>
      <c r="O70" s="957"/>
      <c r="P70" s="958"/>
      <c r="Q70" s="959">
        <v>18</v>
      </c>
      <c r="R70" s="960"/>
      <c r="S70" s="960"/>
      <c r="T70" s="960"/>
      <c r="U70" s="960"/>
      <c r="V70" s="960">
        <v>17</v>
      </c>
      <c r="W70" s="960"/>
      <c r="X70" s="960"/>
      <c r="Y70" s="960"/>
      <c r="Z70" s="960"/>
      <c r="AA70" s="960">
        <v>1</v>
      </c>
      <c r="AB70" s="960"/>
      <c r="AC70" s="960"/>
      <c r="AD70" s="960"/>
      <c r="AE70" s="960"/>
      <c r="AF70" s="960">
        <v>1</v>
      </c>
      <c r="AG70" s="960"/>
      <c r="AH70" s="960"/>
      <c r="AI70" s="960"/>
      <c r="AJ70" s="960"/>
      <c r="AK70" s="960" t="s">
        <v>293</v>
      </c>
      <c r="AL70" s="960"/>
      <c r="AM70" s="960"/>
      <c r="AN70" s="960"/>
      <c r="AO70" s="960"/>
      <c r="AP70" s="960" t="s">
        <v>293</v>
      </c>
      <c r="AQ70" s="960"/>
      <c r="AR70" s="960"/>
      <c r="AS70" s="960"/>
      <c r="AT70" s="960"/>
      <c r="AU70" s="960" t="s">
        <v>293</v>
      </c>
      <c r="AV70" s="960"/>
      <c r="AW70" s="960"/>
      <c r="AX70" s="960"/>
      <c r="AY70" s="960"/>
      <c r="AZ70" s="961"/>
      <c r="BA70" s="961"/>
      <c r="BB70" s="961"/>
      <c r="BC70" s="961"/>
      <c r="BD70" s="962"/>
      <c r="BE70" s="62"/>
      <c r="BF70" s="62"/>
      <c r="BG70" s="62"/>
      <c r="BH70" s="62"/>
      <c r="BI70" s="62"/>
      <c r="BJ70" s="62"/>
      <c r="BK70" s="62"/>
      <c r="BL70" s="62"/>
      <c r="BM70" s="62"/>
      <c r="BN70" s="62"/>
      <c r="BO70" s="62"/>
      <c r="BP70" s="62"/>
      <c r="BQ70" s="59">
        <v>64</v>
      </c>
      <c r="BR70" s="88"/>
      <c r="BS70" s="927"/>
      <c r="BT70" s="928"/>
      <c r="BU70" s="928"/>
      <c r="BV70" s="928"/>
      <c r="BW70" s="928"/>
      <c r="BX70" s="928"/>
      <c r="BY70" s="928"/>
      <c r="BZ70" s="928"/>
      <c r="CA70" s="928"/>
      <c r="CB70" s="928"/>
      <c r="CC70" s="928"/>
      <c r="CD70" s="928"/>
      <c r="CE70" s="928"/>
      <c r="CF70" s="928"/>
      <c r="CG70" s="929"/>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33"/>
      <c r="EA70" s="54"/>
    </row>
    <row r="71" spans="1:131" s="51" customFormat="1" ht="26.25" customHeight="1" x14ac:dyDescent="0.2">
      <c r="A71" s="59">
        <v>4</v>
      </c>
      <c r="B71" s="956" t="s">
        <v>222</v>
      </c>
      <c r="C71" s="957"/>
      <c r="D71" s="957"/>
      <c r="E71" s="957"/>
      <c r="F71" s="957"/>
      <c r="G71" s="957"/>
      <c r="H71" s="957"/>
      <c r="I71" s="957"/>
      <c r="J71" s="957"/>
      <c r="K71" s="957"/>
      <c r="L71" s="957"/>
      <c r="M71" s="957"/>
      <c r="N71" s="957"/>
      <c r="O71" s="957"/>
      <c r="P71" s="958"/>
      <c r="Q71" s="959">
        <v>207</v>
      </c>
      <c r="R71" s="960"/>
      <c r="S71" s="960"/>
      <c r="T71" s="960"/>
      <c r="U71" s="960"/>
      <c r="V71" s="960">
        <v>202</v>
      </c>
      <c r="W71" s="960"/>
      <c r="X71" s="960"/>
      <c r="Y71" s="960"/>
      <c r="Z71" s="960"/>
      <c r="AA71" s="960">
        <v>5</v>
      </c>
      <c r="AB71" s="960"/>
      <c r="AC71" s="960"/>
      <c r="AD71" s="960"/>
      <c r="AE71" s="960"/>
      <c r="AF71" s="960">
        <v>5</v>
      </c>
      <c r="AG71" s="960"/>
      <c r="AH71" s="960"/>
      <c r="AI71" s="960"/>
      <c r="AJ71" s="960"/>
      <c r="AK71" s="960">
        <v>5</v>
      </c>
      <c r="AL71" s="960"/>
      <c r="AM71" s="960"/>
      <c r="AN71" s="960"/>
      <c r="AO71" s="960"/>
      <c r="AP71" s="960" t="s">
        <v>293</v>
      </c>
      <c r="AQ71" s="960"/>
      <c r="AR71" s="960"/>
      <c r="AS71" s="960"/>
      <c r="AT71" s="960"/>
      <c r="AU71" s="960" t="s">
        <v>293</v>
      </c>
      <c r="AV71" s="960"/>
      <c r="AW71" s="960"/>
      <c r="AX71" s="960"/>
      <c r="AY71" s="960"/>
      <c r="AZ71" s="961"/>
      <c r="BA71" s="961"/>
      <c r="BB71" s="961"/>
      <c r="BC71" s="961"/>
      <c r="BD71" s="962"/>
      <c r="BE71" s="62"/>
      <c r="BF71" s="62"/>
      <c r="BG71" s="62"/>
      <c r="BH71" s="62"/>
      <c r="BI71" s="62"/>
      <c r="BJ71" s="62"/>
      <c r="BK71" s="62"/>
      <c r="BL71" s="62"/>
      <c r="BM71" s="62"/>
      <c r="BN71" s="62"/>
      <c r="BO71" s="62"/>
      <c r="BP71" s="62"/>
      <c r="BQ71" s="59">
        <v>65</v>
      </c>
      <c r="BR71" s="88"/>
      <c r="BS71" s="927"/>
      <c r="BT71" s="928"/>
      <c r="BU71" s="928"/>
      <c r="BV71" s="928"/>
      <c r="BW71" s="928"/>
      <c r="BX71" s="928"/>
      <c r="BY71" s="928"/>
      <c r="BZ71" s="928"/>
      <c r="CA71" s="928"/>
      <c r="CB71" s="928"/>
      <c r="CC71" s="928"/>
      <c r="CD71" s="928"/>
      <c r="CE71" s="928"/>
      <c r="CF71" s="928"/>
      <c r="CG71" s="929"/>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33"/>
      <c r="EA71" s="54"/>
    </row>
    <row r="72" spans="1:131" s="51" customFormat="1" ht="26.25" customHeight="1" x14ac:dyDescent="0.2">
      <c r="A72" s="59">
        <v>5</v>
      </c>
      <c r="B72" s="956" t="s">
        <v>319</v>
      </c>
      <c r="C72" s="957"/>
      <c r="D72" s="957"/>
      <c r="E72" s="957"/>
      <c r="F72" s="957"/>
      <c r="G72" s="957"/>
      <c r="H72" s="957"/>
      <c r="I72" s="957"/>
      <c r="J72" s="957"/>
      <c r="K72" s="957"/>
      <c r="L72" s="957"/>
      <c r="M72" s="957"/>
      <c r="N72" s="957"/>
      <c r="O72" s="957"/>
      <c r="P72" s="958"/>
      <c r="Q72" s="959">
        <v>160702</v>
      </c>
      <c r="R72" s="960"/>
      <c r="S72" s="960"/>
      <c r="T72" s="960"/>
      <c r="U72" s="960"/>
      <c r="V72" s="960">
        <v>157371</v>
      </c>
      <c r="W72" s="960"/>
      <c r="X72" s="960"/>
      <c r="Y72" s="960"/>
      <c r="Z72" s="960"/>
      <c r="AA72" s="960">
        <v>3331</v>
      </c>
      <c r="AB72" s="960"/>
      <c r="AC72" s="960"/>
      <c r="AD72" s="960"/>
      <c r="AE72" s="960"/>
      <c r="AF72" s="960">
        <v>3331</v>
      </c>
      <c r="AG72" s="960"/>
      <c r="AH72" s="960"/>
      <c r="AI72" s="960"/>
      <c r="AJ72" s="960"/>
      <c r="AK72" s="960">
        <v>295</v>
      </c>
      <c r="AL72" s="960"/>
      <c r="AM72" s="960"/>
      <c r="AN72" s="960"/>
      <c r="AO72" s="960"/>
      <c r="AP72" s="960" t="s">
        <v>293</v>
      </c>
      <c r="AQ72" s="960"/>
      <c r="AR72" s="960"/>
      <c r="AS72" s="960"/>
      <c r="AT72" s="960"/>
      <c r="AU72" s="960" t="s">
        <v>293</v>
      </c>
      <c r="AV72" s="960"/>
      <c r="AW72" s="960"/>
      <c r="AX72" s="960"/>
      <c r="AY72" s="960"/>
      <c r="AZ72" s="961"/>
      <c r="BA72" s="961"/>
      <c r="BB72" s="961"/>
      <c r="BC72" s="961"/>
      <c r="BD72" s="962"/>
      <c r="BE72" s="62"/>
      <c r="BF72" s="62"/>
      <c r="BG72" s="62"/>
      <c r="BH72" s="62"/>
      <c r="BI72" s="62"/>
      <c r="BJ72" s="62"/>
      <c r="BK72" s="62"/>
      <c r="BL72" s="62"/>
      <c r="BM72" s="62"/>
      <c r="BN72" s="62"/>
      <c r="BO72" s="62"/>
      <c r="BP72" s="62"/>
      <c r="BQ72" s="59">
        <v>66</v>
      </c>
      <c r="BR72" s="88"/>
      <c r="BS72" s="927"/>
      <c r="BT72" s="928"/>
      <c r="BU72" s="928"/>
      <c r="BV72" s="928"/>
      <c r="BW72" s="928"/>
      <c r="BX72" s="928"/>
      <c r="BY72" s="928"/>
      <c r="BZ72" s="928"/>
      <c r="CA72" s="928"/>
      <c r="CB72" s="928"/>
      <c r="CC72" s="928"/>
      <c r="CD72" s="928"/>
      <c r="CE72" s="928"/>
      <c r="CF72" s="928"/>
      <c r="CG72" s="929"/>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33"/>
      <c r="EA72" s="54"/>
    </row>
    <row r="73" spans="1:131" s="51" customFormat="1" ht="26.25" customHeight="1" x14ac:dyDescent="0.2">
      <c r="A73" s="59">
        <v>6</v>
      </c>
      <c r="B73" s="956" t="s">
        <v>565</v>
      </c>
      <c r="C73" s="957"/>
      <c r="D73" s="957"/>
      <c r="E73" s="957"/>
      <c r="F73" s="957"/>
      <c r="G73" s="957"/>
      <c r="H73" s="957"/>
      <c r="I73" s="957"/>
      <c r="J73" s="957"/>
      <c r="K73" s="957"/>
      <c r="L73" s="957"/>
      <c r="M73" s="957"/>
      <c r="N73" s="957"/>
      <c r="O73" s="957"/>
      <c r="P73" s="958"/>
      <c r="Q73" s="959">
        <v>24</v>
      </c>
      <c r="R73" s="960"/>
      <c r="S73" s="960"/>
      <c r="T73" s="960"/>
      <c r="U73" s="960"/>
      <c r="V73" s="960">
        <v>19</v>
      </c>
      <c r="W73" s="960"/>
      <c r="X73" s="960"/>
      <c r="Y73" s="960"/>
      <c r="Z73" s="960"/>
      <c r="AA73" s="960">
        <v>5</v>
      </c>
      <c r="AB73" s="960"/>
      <c r="AC73" s="960"/>
      <c r="AD73" s="960"/>
      <c r="AE73" s="960"/>
      <c r="AF73" s="960">
        <v>5</v>
      </c>
      <c r="AG73" s="960"/>
      <c r="AH73" s="960"/>
      <c r="AI73" s="960"/>
      <c r="AJ73" s="960"/>
      <c r="AK73" s="960" t="s">
        <v>293</v>
      </c>
      <c r="AL73" s="960"/>
      <c r="AM73" s="960"/>
      <c r="AN73" s="960"/>
      <c r="AO73" s="960"/>
      <c r="AP73" s="960" t="s">
        <v>293</v>
      </c>
      <c r="AQ73" s="960"/>
      <c r="AR73" s="960"/>
      <c r="AS73" s="960"/>
      <c r="AT73" s="960"/>
      <c r="AU73" s="960" t="s">
        <v>293</v>
      </c>
      <c r="AV73" s="960"/>
      <c r="AW73" s="960"/>
      <c r="AX73" s="960"/>
      <c r="AY73" s="960"/>
      <c r="AZ73" s="961"/>
      <c r="BA73" s="961"/>
      <c r="BB73" s="961"/>
      <c r="BC73" s="961"/>
      <c r="BD73" s="962"/>
      <c r="BE73" s="62"/>
      <c r="BF73" s="62"/>
      <c r="BG73" s="62"/>
      <c r="BH73" s="62"/>
      <c r="BI73" s="62"/>
      <c r="BJ73" s="62"/>
      <c r="BK73" s="62"/>
      <c r="BL73" s="62"/>
      <c r="BM73" s="62"/>
      <c r="BN73" s="62"/>
      <c r="BO73" s="62"/>
      <c r="BP73" s="62"/>
      <c r="BQ73" s="59">
        <v>67</v>
      </c>
      <c r="BR73" s="88"/>
      <c r="BS73" s="927"/>
      <c r="BT73" s="928"/>
      <c r="BU73" s="928"/>
      <c r="BV73" s="928"/>
      <c r="BW73" s="928"/>
      <c r="BX73" s="928"/>
      <c r="BY73" s="928"/>
      <c r="BZ73" s="928"/>
      <c r="CA73" s="928"/>
      <c r="CB73" s="928"/>
      <c r="CC73" s="928"/>
      <c r="CD73" s="928"/>
      <c r="CE73" s="928"/>
      <c r="CF73" s="928"/>
      <c r="CG73" s="929"/>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33"/>
      <c r="EA73" s="54"/>
    </row>
    <row r="74" spans="1:131" s="51" customFormat="1" ht="26.25" customHeight="1" x14ac:dyDescent="0.2">
      <c r="A74" s="59">
        <v>7</v>
      </c>
      <c r="B74" s="956"/>
      <c r="C74" s="957"/>
      <c r="D74" s="957"/>
      <c r="E74" s="957"/>
      <c r="F74" s="957"/>
      <c r="G74" s="957"/>
      <c r="H74" s="957"/>
      <c r="I74" s="957"/>
      <c r="J74" s="957"/>
      <c r="K74" s="957"/>
      <c r="L74" s="957"/>
      <c r="M74" s="957"/>
      <c r="N74" s="957"/>
      <c r="O74" s="957"/>
      <c r="P74" s="958"/>
      <c r="Q74" s="959"/>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62"/>
      <c r="BF74" s="62"/>
      <c r="BG74" s="62"/>
      <c r="BH74" s="62"/>
      <c r="BI74" s="62"/>
      <c r="BJ74" s="62"/>
      <c r="BK74" s="62"/>
      <c r="BL74" s="62"/>
      <c r="BM74" s="62"/>
      <c r="BN74" s="62"/>
      <c r="BO74" s="62"/>
      <c r="BP74" s="62"/>
      <c r="BQ74" s="59">
        <v>68</v>
      </c>
      <c r="BR74" s="88"/>
      <c r="BS74" s="927"/>
      <c r="BT74" s="928"/>
      <c r="BU74" s="928"/>
      <c r="BV74" s="928"/>
      <c r="BW74" s="928"/>
      <c r="BX74" s="928"/>
      <c r="BY74" s="928"/>
      <c r="BZ74" s="928"/>
      <c r="CA74" s="928"/>
      <c r="CB74" s="928"/>
      <c r="CC74" s="928"/>
      <c r="CD74" s="928"/>
      <c r="CE74" s="928"/>
      <c r="CF74" s="928"/>
      <c r="CG74" s="929"/>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33"/>
      <c r="EA74" s="54"/>
    </row>
    <row r="75" spans="1:131" s="51" customFormat="1" ht="26.25" customHeight="1" x14ac:dyDescent="0.2">
      <c r="A75" s="59">
        <v>8</v>
      </c>
      <c r="B75" s="956"/>
      <c r="C75" s="957"/>
      <c r="D75" s="957"/>
      <c r="E75" s="957"/>
      <c r="F75" s="957"/>
      <c r="G75" s="957"/>
      <c r="H75" s="957"/>
      <c r="I75" s="957"/>
      <c r="J75" s="957"/>
      <c r="K75" s="957"/>
      <c r="L75" s="957"/>
      <c r="M75" s="957"/>
      <c r="N75" s="957"/>
      <c r="O75" s="957"/>
      <c r="P75" s="958"/>
      <c r="Q75" s="963"/>
      <c r="R75" s="964"/>
      <c r="S75" s="964"/>
      <c r="T75" s="964"/>
      <c r="U75" s="965"/>
      <c r="V75" s="966"/>
      <c r="W75" s="964"/>
      <c r="X75" s="964"/>
      <c r="Y75" s="964"/>
      <c r="Z75" s="965"/>
      <c r="AA75" s="966"/>
      <c r="AB75" s="964"/>
      <c r="AC75" s="964"/>
      <c r="AD75" s="964"/>
      <c r="AE75" s="965"/>
      <c r="AF75" s="966"/>
      <c r="AG75" s="964"/>
      <c r="AH75" s="964"/>
      <c r="AI75" s="964"/>
      <c r="AJ75" s="965"/>
      <c r="AK75" s="966"/>
      <c r="AL75" s="964"/>
      <c r="AM75" s="964"/>
      <c r="AN75" s="964"/>
      <c r="AO75" s="965"/>
      <c r="AP75" s="966"/>
      <c r="AQ75" s="964"/>
      <c r="AR75" s="964"/>
      <c r="AS75" s="964"/>
      <c r="AT75" s="965"/>
      <c r="AU75" s="966"/>
      <c r="AV75" s="964"/>
      <c r="AW75" s="964"/>
      <c r="AX75" s="964"/>
      <c r="AY75" s="965"/>
      <c r="AZ75" s="961"/>
      <c r="BA75" s="961"/>
      <c r="BB75" s="961"/>
      <c r="BC75" s="961"/>
      <c r="BD75" s="962"/>
      <c r="BE75" s="62"/>
      <c r="BF75" s="62"/>
      <c r="BG75" s="62"/>
      <c r="BH75" s="62"/>
      <c r="BI75" s="62"/>
      <c r="BJ75" s="62"/>
      <c r="BK75" s="62"/>
      <c r="BL75" s="62"/>
      <c r="BM75" s="62"/>
      <c r="BN75" s="62"/>
      <c r="BO75" s="62"/>
      <c r="BP75" s="62"/>
      <c r="BQ75" s="59">
        <v>69</v>
      </c>
      <c r="BR75" s="88"/>
      <c r="BS75" s="927"/>
      <c r="BT75" s="928"/>
      <c r="BU75" s="928"/>
      <c r="BV75" s="928"/>
      <c r="BW75" s="928"/>
      <c r="BX75" s="928"/>
      <c r="BY75" s="928"/>
      <c r="BZ75" s="928"/>
      <c r="CA75" s="928"/>
      <c r="CB75" s="928"/>
      <c r="CC75" s="928"/>
      <c r="CD75" s="928"/>
      <c r="CE75" s="928"/>
      <c r="CF75" s="928"/>
      <c r="CG75" s="929"/>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33"/>
      <c r="EA75" s="54"/>
    </row>
    <row r="76" spans="1:131" s="51" customFormat="1" ht="26.25" customHeight="1" x14ac:dyDescent="0.2">
      <c r="A76" s="59">
        <v>9</v>
      </c>
      <c r="B76" s="956"/>
      <c r="C76" s="957"/>
      <c r="D76" s="957"/>
      <c r="E76" s="957"/>
      <c r="F76" s="957"/>
      <c r="G76" s="957"/>
      <c r="H76" s="957"/>
      <c r="I76" s="957"/>
      <c r="J76" s="957"/>
      <c r="K76" s="957"/>
      <c r="L76" s="957"/>
      <c r="M76" s="957"/>
      <c r="N76" s="957"/>
      <c r="O76" s="957"/>
      <c r="P76" s="958"/>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61"/>
      <c r="BA76" s="961"/>
      <c r="BB76" s="961"/>
      <c r="BC76" s="961"/>
      <c r="BD76" s="962"/>
      <c r="BE76" s="62"/>
      <c r="BF76" s="62"/>
      <c r="BG76" s="62"/>
      <c r="BH76" s="62"/>
      <c r="BI76" s="62"/>
      <c r="BJ76" s="62"/>
      <c r="BK76" s="62"/>
      <c r="BL76" s="62"/>
      <c r="BM76" s="62"/>
      <c r="BN76" s="62"/>
      <c r="BO76" s="62"/>
      <c r="BP76" s="62"/>
      <c r="BQ76" s="59">
        <v>70</v>
      </c>
      <c r="BR76" s="88"/>
      <c r="BS76" s="927"/>
      <c r="BT76" s="928"/>
      <c r="BU76" s="928"/>
      <c r="BV76" s="928"/>
      <c r="BW76" s="928"/>
      <c r="BX76" s="928"/>
      <c r="BY76" s="928"/>
      <c r="BZ76" s="928"/>
      <c r="CA76" s="928"/>
      <c r="CB76" s="928"/>
      <c r="CC76" s="928"/>
      <c r="CD76" s="928"/>
      <c r="CE76" s="928"/>
      <c r="CF76" s="928"/>
      <c r="CG76" s="929"/>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33"/>
      <c r="EA76" s="54"/>
    </row>
    <row r="77" spans="1:131" s="51" customFormat="1" ht="26.25" customHeight="1" x14ac:dyDescent="0.2">
      <c r="A77" s="59">
        <v>10</v>
      </c>
      <c r="B77" s="956"/>
      <c r="C77" s="957"/>
      <c r="D77" s="957"/>
      <c r="E77" s="957"/>
      <c r="F77" s="957"/>
      <c r="G77" s="957"/>
      <c r="H77" s="957"/>
      <c r="I77" s="957"/>
      <c r="J77" s="957"/>
      <c r="K77" s="957"/>
      <c r="L77" s="957"/>
      <c r="M77" s="957"/>
      <c r="N77" s="957"/>
      <c r="O77" s="957"/>
      <c r="P77" s="958"/>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61"/>
      <c r="BA77" s="961"/>
      <c r="BB77" s="961"/>
      <c r="BC77" s="961"/>
      <c r="BD77" s="962"/>
      <c r="BE77" s="62"/>
      <c r="BF77" s="62"/>
      <c r="BG77" s="62"/>
      <c r="BH77" s="62"/>
      <c r="BI77" s="62"/>
      <c r="BJ77" s="62"/>
      <c r="BK77" s="62"/>
      <c r="BL77" s="62"/>
      <c r="BM77" s="62"/>
      <c r="BN77" s="62"/>
      <c r="BO77" s="62"/>
      <c r="BP77" s="62"/>
      <c r="BQ77" s="59">
        <v>71</v>
      </c>
      <c r="BR77" s="88"/>
      <c r="BS77" s="927"/>
      <c r="BT77" s="928"/>
      <c r="BU77" s="928"/>
      <c r="BV77" s="928"/>
      <c r="BW77" s="928"/>
      <c r="BX77" s="928"/>
      <c r="BY77" s="928"/>
      <c r="BZ77" s="928"/>
      <c r="CA77" s="928"/>
      <c r="CB77" s="928"/>
      <c r="CC77" s="928"/>
      <c r="CD77" s="928"/>
      <c r="CE77" s="928"/>
      <c r="CF77" s="928"/>
      <c r="CG77" s="929"/>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33"/>
      <c r="EA77" s="54"/>
    </row>
    <row r="78" spans="1:131" s="51" customFormat="1" ht="26.25" customHeight="1" x14ac:dyDescent="0.2">
      <c r="A78" s="59">
        <v>11</v>
      </c>
      <c r="B78" s="956"/>
      <c r="C78" s="957"/>
      <c r="D78" s="957"/>
      <c r="E78" s="957"/>
      <c r="F78" s="957"/>
      <c r="G78" s="957"/>
      <c r="H78" s="957"/>
      <c r="I78" s="957"/>
      <c r="J78" s="957"/>
      <c r="K78" s="957"/>
      <c r="L78" s="957"/>
      <c r="M78" s="957"/>
      <c r="N78" s="957"/>
      <c r="O78" s="957"/>
      <c r="P78" s="958"/>
      <c r="Q78" s="959"/>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62"/>
      <c r="BF78" s="62"/>
      <c r="BG78" s="62"/>
      <c r="BH78" s="62"/>
      <c r="BI78" s="62"/>
      <c r="BJ78" s="54"/>
      <c r="BK78" s="54"/>
      <c r="BL78" s="54"/>
      <c r="BM78" s="54"/>
      <c r="BN78" s="54"/>
      <c r="BO78" s="62"/>
      <c r="BP78" s="62"/>
      <c r="BQ78" s="59">
        <v>72</v>
      </c>
      <c r="BR78" s="88"/>
      <c r="BS78" s="927"/>
      <c r="BT78" s="928"/>
      <c r="BU78" s="928"/>
      <c r="BV78" s="928"/>
      <c r="BW78" s="928"/>
      <c r="BX78" s="928"/>
      <c r="BY78" s="928"/>
      <c r="BZ78" s="928"/>
      <c r="CA78" s="928"/>
      <c r="CB78" s="928"/>
      <c r="CC78" s="928"/>
      <c r="CD78" s="928"/>
      <c r="CE78" s="928"/>
      <c r="CF78" s="928"/>
      <c r="CG78" s="929"/>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33"/>
      <c r="EA78" s="54"/>
    </row>
    <row r="79" spans="1:131" s="51" customFormat="1" ht="26.25" customHeight="1" x14ac:dyDescent="0.2">
      <c r="A79" s="59">
        <v>12</v>
      </c>
      <c r="B79" s="956"/>
      <c r="C79" s="957"/>
      <c r="D79" s="957"/>
      <c r="E79" s="957"/>
      <c r="F79" s="957"/>
      <c r="G79" s="957"/>
      <c r="H79" s="957"/>
      <c r="I79" s="957"/>
      <c r="J79" s="957"/>
      <c r="K79" s="957"/>
      <c r="L79" s="957"/>
      <c r="M79" s="957"/>
      <c r="N79" s="957"/>
      <c r="O79" s="957"/>
      <c r="P79" s="958"/>
      <c r="Q79" s="959"/>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62"/>
      <c r="BF79" s="62"/>
      <c r="BG79" s="62"/>
      <c r="BH79" s="62"/>
      <c r="BI79" s="62"/>
      <c r="BJ79" s="54"/>
      <c r="BK79" s="54"/>
      <c r="BL79" s="54"/>
      <c r="BM79" s="54"/>
      <c r="BN79" s="54"/>
      <c r="BO79" s="62"/>
      <c r="BP79" s="62"/>
      <c r="BQ79" s="59">
        <v>73</v>
      </c>
      <c r="BR79" s="88"/>
      <c r="BS79" s="927"/>
      <c r="BT79" s="928"/>
      <c r="BU79" s="928"/>
      <c r="BV79" s="928"/>
      <c r="BW79" s="928"/>
      <c r="BX79" s="928"/>
      <c r="BY79" s="928"/>
      <c r="BZ79" s="928"/>
      <c r="CA79" s="928"/>
      <c r="CB79" s="928"/>
      <c r="CC79" s="928"/>
      <c r="CD79" s="928"/>
      <c r="CE79" s="928"/>
      <c r="CF79" s="928"/>
      <c r="CG79" s="929"/>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33"/>
      <c r="EA79" s="54"/>
    </row>
    <row r="80" spans="1:131" s="51" customFormat="1" ht="26.25" customHeight="1" x14ac:dyDescent="0.2">
      <c r="A80" s="59">
        <v>13</v>
      </c>
      <c r="B80" s="956"/>
      <c r="C80" s="957"/>
      <c r="D80" s="957"/>
      <c r="E80" s="957"/>
      <c r="F80" s="957"/>
      <c r="G80" s="957"/>
      <c r="H80" s="957"/>
      <c r="I80" s="957"/>
      <c r="J80" s="957"/>
      <c r="K80" s="957"/>
      <c r="L80" s="957"/>
      <c r="M80" s="957"/>
      <c r="N80" s="957"/>
      <c r="O80" s="957"/>
      <c r="P80" s="958"/>
      <c r="Q80" s="959"/>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62"/>
      <c r="BF80" s="62"/>
      <c r="BG80" s="62"/>
      <c r="BH80" s="62"/>
      <c r="BI80" s="62"/>
      <c r="BJ80" s="62"/>
      <c r="BK80" s="62"/>
      <c r="BL80" s="62"/>
      <c r="BM80" s="62"/>
      <c r="BN80" s="62"/>
      <c r="BO80" s="62"/>
      <c r="BP80" s="62"/>
      <c r="BQ80" s="59">
        <v>74</v>
      </c>
      <c r="BR80" s="88"/>
      <c r="BS80" s="927"/>
      <c r="BT80" s="928"/>
      <c r="BU80" s="928"/>
      <c r="BV80" s="928"/>
      <c r="BW80" s="928"/>
      <c r="BX80" s="928"/>
      <c r="BY80" s="928"/>
      <c r="BZ80" s="928"/>
      <c r="CA80" s="928"/>
      <c r="CB80" s="928"/>
      <c r="CC80" s="928"/>
      <c r="CD80" s="928"/>
      <c r="CE80" s="928"/>
      <c r="CF80" s="928"/>
      <c r="CG80" s="929"/>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33"/>
      <c r="EA80" s="54"/>
    </row>
    <row r="81" spans="1:131" s="51" customFormat="1" ht="26.25" customHeight="1" x14ac:dyDescent="0.2">
      <c r="A81" s="59">
        <v>14</v>
      </c>
      <c r="B81" s="956"/>
      <c r="C81" s="957"/>
      <c r="D81" s="957"/>
      <c r="E81" s="957"/>
      <c r="F81" s="957"/>
      <c r="G81" s="957"/>
      <c r="H81" s="957"/>
      <c r="I81" s="957"/>
      <c r="J81" s="957"/>
      <c r="K81" s="957"/>
      <c r="L81" s="957"/>
      <c r="M81" s="957"/>
      <c r="N81" s="957"/>
      <c r="O81" s="957"/>
      <c r="P81" s="958"/>
      <c r="Q81" s="959"/>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62"/>
      <c r="BF81" s="62"/>
      <c r="BG81" s="62"/>
      <c r="BH81" s="62"/>
      <c r="BI81" s="62"/>
      <c r="BJ81" s="62"/>
      <c r="BK81" s="62"/>
      <c r="BL81" s="62"/>
      <c r="BM81" s="62"/>
      <c r="BN81" s="62"/>
      <c r="BO81" s="62"/>
      <c r="BP81" s="62"/>
      <c r="BQ81" s="59">
        <v>75</v>
      </c>
      <c r="BR81" s="88"/>
      <c r="BS81" s="927"/>
      <c r="BT81" s="928"/>
      <c r="BU81" s="928"/>
      <c r="BV81" s="928"/>
      <c r="BW81" s="928"/>
      <c r="BX81" s="928"/>
      <c r="BY81" s="928"/>
      <c r="BZ81" s="928"/>
      <c r="CA81" s="928"/>
      <c r="CB81" s="928"/>
      <c r="CC81" s="928"/>
      <c r="CD81" s="928"/>
      <c r="CE81" s="928"/>
      <c r="CF81" s="928"/>
      <c r="CG81" s="929"/>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33"/>
      <c r="EA81" s="54"/>
    </row>
    <row r="82" spans="1:131" s="51" customFormat="1" ht="26.25" customHeight="1" x14ac:dyDescent="0.2">
      <c r="A82" s="59">
        <v>15</v>
      </c>
      <c r="B82" s="956"/>
      <c r="C82" s="957"/>
      <c r="D82" s="957"/>
      <c r="E82" s="957"/>
      <c r="F82" s="957"/>
      <c r="G82" s="957"/>
      <c r="H82" s="957"/>
      <c r="I82" s="957"/>
      <c r="J82" s="957"/>
      <c r="K82" s="957"/>
      <c r="L82" s="957"/>
      <c r="M82" s="957"/>
      <c r="N82" s="957"/>
      <c r="O82" s="957"/>
      <c r="P82" s="958"/>
      <c r="Q82" s="959"/>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62"/>
      <c r="BF82" s="62"/>
      <c r="BG82" s="62"/>
      <c r="BH82" s="62"/>
      <c r="BI82" s="62"/>
      <c r="BJ82" s="62"/>
      <c r="BK82" s="62"/>
      <c r="BL82" s="62"/>
      <c r="BM82" s="62"/>
      <c r="BN82" s="62"/>
      <c r="BO82" s="62"/>
      <c r="BP82" s="62"/>
      <c r="BQ82" s="59">
        <v>76</v>
      </c>
      <c r="BR82" s="88"/>
      <c r="BS82" s="927"/>
      <c r="BT82" s="928"/>
      <c r="BU82" s="928"/>
      <c r="BV82" s="928"/>
      <c r="BW82" s="928"/>
      <c r="BX82" s="928"/>
      <c r="BY82" s="928"/>
      <c r="BZ82" s="928"/>
      <c r="CA82" s="928"/>
      <c r="CB82" s="928"/>
      <c r="CC82" s="928"/>
      <c r="CD82" s="928"/>
      <c r="CE82" s="928"/>
      <c r="CF82" s="928"/>
      <c r="CG82" s="929"/>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33"/>
      <c r="EA82" s="54"/>
    </row>
    <row r="83" spans="1:131" s="51" customFormat="1" ht="26.25" customHeight="1" x14ac:dyDescent="0.2">
      <c r="A83" s="59">
        <v>16</v>
      </c>
      <c r="B83" s="956"/>
      <c r="C83" s="957"/>
      <c r="D83" s="957"/>
      <c r="E83" s="957"/>
      <c r="F83" s="957"/>
      <c r="G83" s="957"/>
      <c r="H83" s="957"/>
      <c r="I83" s="957"/>
      <c r="J83" s="957"/>
      <c r="K83" s="957"/>
      <c r="L83" s="957"/>
      <c r="M83" s="957"/>
      <c r="N83" s="957"/>
      <c r="O83" s="957"/>
      <c r="P83" s="958"/>
      <c r="Q83" s="959"/>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62"/>
      <c r="BF83" s="62"/>
      <c r="BG83" s="62"/>
      <c r="BH83" s="62"/>
      <c r="BI83" s="62"/>
      <c r="BJ83" s="62"/>
      <c r="BK83" s="62"/>
      <c r="BL83" s="62"/>
      <c r="BM83" s="62"/>
      <c r="BN83" s="62"/>
      <c r="BO83" s="62"/>
      <c r="BP83" s="62"/>
      <c r="BQ83" s="59">
        <v>77</v>
      </c>
      <c r="BR83" s="88"/>
      <c r="BS83" s="927"/>
      <c r="BT83" s="928"/>
      <c r="BU83" s="928"/>
      <c r="BV83" s="928"/>
      <c r="BW83" s="928"/>
      <c r="BX83" s="928"/>
      <c r="BY83" s="928"/>
      <c r="BZ83" s="928"/>
      <c r="CA83" s="928"/>
      <c r="CB83" s="928"/>
      <c r="CC83" s="928"/>
      <c r="CD83" s="928"/>
      <c r="CE83" s="928"/>
      <c r="CF83" s="928"/>
      <c r="CG83" s="929"/>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33"/>
      <c r="EA83" s="54"/>
    </row>
    <row r="84" spans="1:131" s="51" customFormat="1" ht="26.25" customHeight="1" x14ac:dyDescent="0.2">
      <c r="A84" s="59">
        <v>17</v>
      </c>
      <c r="B84" s="956"/>
      <c r="C84" s="957"/>
      <c r="D84" s="957"/>
      <c r="E84" s="957"/>
      <c r="F84" s="957"/>
      <c r="G84" s="957"/>
      <c r="H84" s="957"/>
      <c r="I84" s="957"/>
      <c r="J84" s="957"/>
      <c r="K84" s="957"/>
      <c r="L84" s="957"/>
      <c r="M84" s="957"/>
      <c r="N84" s="957"/>
      <c r="O84" s="957"/>
      <c r="P84" s="958"/>
      <c r="Q84" s="959"/>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62"/>
      <c r="BF84" s="62"/>
      <c r="BG84" s="62"/>
      <c r="BH84" s="62"/>
      <c r="BI84" s="62"/>
      <c r="BJ84" s="62"/>
      <c r="BK84" s="62"/>
      <c r="BL84" s="62"/>
      <c r="BM84" s="62"/>
      <c r="BN84" s="62"/>
      <c r="BO84" s="62"/>
      <c r="BP84" s="62"/>
      <c r="BQ84" s="59">
        <v>78</v>
      </c>
      <c r="BR84" s="88"/>
      <c r="BS84" s="927"/>
      <c r="BT84" s="928"/>
      <c r="BU84" s="928"/>
      <c r="BV84" s="928"/>
      <c r="BW84" s="928"/>
      <c r="BX84" s="928"/>
      <c r="BY84" s="928"/>
      <c r="BZ84" s="928"/>
      <c r="CA84" s="928"/>
      <c r="CB84" s="928"/>
      <c r="CC84" s="928"/>
      <c r="CD84" s="928"/>
      <c r="CE84" s="928"/>
      <c r="CF84" s="928"/>
      <c r="CG84" s="929"/>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33"/>
      <c r="EA84" s="54"/>
    </row>
    <row r="85" spans="1:131" s="51" customFormat="1" ht="26.25" customHeight="1" x14ac:dyDescent="0.2">
      <c r="A85" s="59">
        <v>18</v>
      </c>
      <c r="B85" s="956"/>
      <c r="C85" s="957"/>
      <c r="D85" s="957"/>
      <c r="E85" s="957"/>
      <c r="F85" s="957"/>
      <c r="G85" s="957"/>
      <c r="H85" s="957"/>
      <c r="I85" s="957"/>
      <c r="J85" s="957"/>
      <c r="K85" s="957"/>
      <c r="L85" s="957"/>
      <c r="M85" s="957"/>
      <c r="N85" s="957"/>
      <c r="O85" s="957"/>
      <c r="P85" s="958"/>
      <c r="Q85" s="959"/>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62"/>
      <c r="BF85" s="62"/>
      <c r="BG85" s="62"/>
      <c r="BH85" s="62"/>
      <c r="BI85" s="62"/>
      <c r="BJ85" s="62"/>
      <c r="BK85" s="62"/>
      <c r="BL85" s="62"/>
      <c r="BM85" s="62"/>
      <c r="BN85" s="62"/>
      <c r="BO85" s="62"/>
      <c r="BP85" s="62"/>
      <c r="BQ85" s="59">
        <v>79</v>
      </c>
      <c r="BR85" s="88"/>
      <c r="BS85" s="927"/>
      <c r="BT85" s="928"/>
      <c r="BU85" s="928"/>
      <c r="BV85" s="928"/>
      <c r="BW85" s="928"/>
      <c r="BX85" s="928"/>
      <c r="BY85" s="928"/>
      <c r="BZ85" s="928"/>
      <c r="CA85" s="928"/>
      <c r="CB85" s="928"/>
      <c r="CC85" s="928"/>
      <c r="CD85" s="928"/>
      <c r="CE85" s="928"/>
      <c r="CF85" s="928"/>
      <c r="CG85" s="929"/>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33"/>
      <c r="EA85" s="54"/>
    </row>
    <row r="86" spans="1:131" s="51" customFormat="1" ht="26.25" customHeight="1" x14ac:dyDescent="0.2">
      <c r="A86" s="59">
        <v>19</v>
      </c>
      <c r="B86" s="956"/>
      <c r="C86" s="957"/>
      <c r="D86" s="957"/>
      <c r="E86" s="957"/>
      <c r="F86" s="957"/>
      <c r="G86" s="957"/>
      <c r="H86" s="957"/>
      <c r="I86" s="957"/>
      <c r="J86" s="957"/>
      <c r="K86" s="957"/>
      <c r="L86" s="957"/>
      <c r="M86" s="957"/>
      <c r="N86" s="957"/>
      <c r="O86" s="957"/>
      <c r="P86" s="958"/>
      <c r="Q86" s="959"/>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62"/>
      <c r="BF86" s="62"/>
      <c r="BG86" s="62"/>
      <c r="BH86" s="62"/>
      <c r="BI86" s="62"/>
      <c r="BJ86" s="62"/>
      <c r="BK86" s="62"/>
      <c r="BL86" s="62"/>
      <c r="BM86" s="62"/>
      <c r="BN86" s="62"/>
      <c r="BO86" s="62"/>
      <c r="BP86" s="62"/>
      <c r="BQ86" s="59">
        <v>80</v>
      </c>
      <c r="BR86" s="88"/>
      <c r="BS86" s="927"/>
      <c r="BT86" s="928"/>
      <c r="BU86" s="928"/>
      <c r="BV86" s="928"/>
      <c r="BW86" s="928"/>
      <c r="BX86" s="928"/>
      <c r="BY86" s="928"/>
      <c r="BZ86" s="928"/>
      <c r="CA86" s="928"/>
      <c r="CB86" s="928"/>
      <c r="CC86" s="928"/>
      <c r="CD86" s="928"/>
      <c r="CE86" s="928"/>
      <c r="CF86" s="928"/>
      <c r="CG86" s="929"/>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33"/>
      <c r="EA86" s="54"/>
    </row>
    <row r="87" spans="1:131" s="51" customFormat="1" ht="26.25" customHeight="1" x14ac:dyDescent="0.2">
      <c r="A87" s="64">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62"/>
      <c r="BF87" s="62"/>
      <c r="BG87" s="62"/>
      <c r="BH87" s="62"/>
      <c r="BI87" s="62"/>
      <c r="BJ87" s="62"/>
      <c r="BK87" s="62"/>
      <c r="BL87" s="62"/>
      <c r="BM87" s="62"/>
      <c r="BN87" s="62"/>
      <c r="BO87" s="62"/>
      <c r="BP87" s="62"/>
      <c r="BQ87" s="59">
        <v>81</v>
      </c>
      <c r="BR87" s="88"/>
      <c r="BS87" s="927"/>
      <c r="BT87" s="928"/>
      <c r="BU87" s="928"/>
      <c r="BV87" s="928"/>
      <c r="BW87" s="928"/>
      <c r="BX87" s="928"/>
      <c r="BY87" s="928"/>
      <c r="BZ87" s="928"/>
      <c r="CA87" s="928"/>
      <c r="CB87" s="928"/>
      <c r="CC87" s="928"/>
      <c r="CD87" s="928"/>
      <c r="CE87" s="928"/>
      <c r="CF87" s="928"/>
      <c r="CG87" s="929"/>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33"/>
      <c r="EA87" s="54"/>
    </row>
    <row r="88" spans="1:131" s="51" customFormat="1" ht="26.25" customHeight="1" x14ac:dyDescent="0.2">
      <c r="A88" s="60" t="s">
        <v>391</v>
      </c>
      <c r="B88" s="934" t="s">
        <v>1</v>
      </c>
      <c r="C88" s="935"/>
      <c r="D88" s="935"/>
      <c r="E88" s="935"/>
      <c r="F88" s="935"/>
      <c r="G88" s="935"/>
      <c r="H88" s="935"/>
      <c r="I88" s="935"/>
      <c r="J88" s="935"/>
      <c r="K88" s="935"/>
      <c r="L88" s="935"/>
      <c r="M88" s="935"/>
      <c r="N88" s="935"/>
      <c r="O88" s="935"/>
      <c r="P88" s="936"/>
      <c r="Q88" s="944"/>
      <c r="R88" s="945"/>
      <c r="S88" s="945"/>
      <c r="T88" s="945"/>
      <c r="U88" s="945"/>
      <c r="V88" s="945"/>
      <c r="W88" s="945"/>
      <c r="X88" s="945"/>
      <c r="Y88" s="945"/>
      <c r="Z88" s="945"/>
      <c r="AA88" s="945"/>
      <c r="AB88" s="945"/>
      <c r="AC88" s="945"/>
      <c r="AD88" s="945"/>
      <c r="AE88" s="945"/>
      <c r="AF88" s="946">
        <v>3446</v>
      </c>
      <c r="AG88" s="946"/>
      <c r="AH88" s="946"/>
      <c r="AI88" s="946"/>
      <c r="AJ88" s="946"/>
      <c r="AK88" s="945"/>
      <c r="AL88" s="945"/>
      <c r="AM88" s="945"/>
      <c r="AN88" s="945"/>
      <c r="AO88" s="945"/>
      <c r="AP88" s="946" t="s">
        <v>293</v>
      </c>
      <c r="AQ88" s="946"/>
      <c r="AR88" s="946"/>
      <c r="AS88" s="946"/>
      <c r="AT88" s="946"/>
      <c r="AU88" s="946" t="s">
        <v>293</v>
      </c>
      <c r="AV88" s="946"/>
      <c r="AW88" s="946"/>
      <c r="AX88" s="946"/>
      <c r="AY88" s="946"/>
      <c r="AZ88" s="947"/>
      <c r="BA88" s="947"/>
      <c r="BB88" s="947"/>
      <c r="BC88" s="947"/>
      <c r="BD88" s="948"/>
      <c r="BE88" s="62"/>
      <c r="BF88" s="62"/>
      <c r="BG88" s="62"/>
      <c r="BH88" s="62"/>
      <c r="BI88" s="62"/>
      <c r="BJ88" s="62"/>
      <c r="BK88" s="62"/>
      <c r="BL88" s="62"/>
      <c r="BM88" s="62"/>
      <c r="BN88" s="62"/>
      <c r="BO88" s="62"/>
      <c r="BP88" s="62"/>
      <c r="BQ88" s="59">
        <v>82</v>
      </c>
      <c r="BR88" s="88"/>
      <c r="BS88" s="927"/>
      <c r="BT88" s="928"/>
      <c r="BU88" s="928"/>
      <c r="BV88" s="928"/>
      <c r="BW88" s="928"/>
      <c r="BX88" s="928"/>
      <c r="BY88" s="928"/>
      <c r="BZ88" s="928"/>
      <c r="CA88" s="928"/>
      <c r="CB88" s="928"/>
      <c r="CC88" s="928"/>
      <c r="CD88" s="928"/>
      <c r="CE88" s="928"/>
      <c r="CF88" s="928"/>
      <c r="CG88" s="929"/>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33"/>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7"/>
      <c r="BT89" s="928"/>
      <c r="BU89" s="928"/>
      <c r="BV89" s="928"/>
      <c r="BW89" s="928"/>
      <c r="BX89" s="928"/>
      <c r="BY89" s="928"/>
      <c r="BZ89" s="928"/>
      <c r="CA89" s="928"/>
      <c r="CB89" s="928"/>
      <c r="CC89" s="928"/>
      <c r="CD89" s="928"/>
      <c r="CE89" s="928"/>
      <c r="CF89" s="928"/>
      <c r="CG89" s="929"/>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33"/>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7"/>
      <c r="BT90" s="928"/>
      <c r="BU90" s="928"/>
      <c r="BV90" s="928"/>
      <c r="BW90" s="928"/>
      <c r="BX90" s="928"/>
      <c r="BY90" s="928"/>
      <c r="BZ90" s="928"/>
      <c r="CA90" s="928"/>
      <c r="CB90" s="928"/>
      <c r="CC90" s="928"/>
      <c r="CD90" s="928"/>
      <c r="CE90" s="928"/>
      <c r="CF90" s="928"/>
      <c r="CG90" s="929"/>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33"/>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7"/>
      <c r="BT91" s="928"/>
      <c r="BU91" s="928"/>
      <c r="BV91" s="928"/>
      <c r="BW91" s="928"/>
      <c r="BX91" s="928"/>
      <c r="BY91" s="928"/>
      <c r="BZ91" s="928"/>
      <c r="CA91" s="928"/>
      <c r="CB91" s="928"/>
      <c r="CC91" s="928"/>
      <c r="CD91" s="928"/>
      <c r="CE91" s="928"/>
      <c r="CF91" s="928"/>
      <c r="CG91" s="929"/>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33"/>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7"/>
      <c r="BT92" s="928"/>
      <c r="BU92" s="928"/>
      <c r="BV92" s="928"/>
      <c r="BW92" s="928"/>
      <c r="BX92" s="928"/>
      <c r="BY92" s="928"/>
      <c r="BZ92" s="928"/>
      <c r="CA92" s="928"/>
      <c r="CB92" s="928"/>
      <c r="CC92" s="928"/>
      <c r="CD92" s="928"/>
      <c r="CE92" s="928"/>
      <c r="CF92" s="928"/>
      <c r="CG92" s="929"/>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33"/>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7"/>
      <c r="BT93" s="928"/>
      <c r="BU93" s="928"/>
      <c r="BV93" s="928"/>
      <c r="BW93" s="928"/>
      <c r="BX93" s="928"/>
      <c r="BY93" s="928"/>
      <c r="BZ93" s="928"/>
      <c r="CA93" s="928"/>
      <c r="CB93" s="928"/>
      <c r="CC93" s="928"/>
      <c r="CD93" s="928"/>
      <c r="CE93" s="928"/>
      <c r="CF93" s="928"/>
      <c r="CG93" s="929"/>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33"/>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7"/>
      <c r="BT94" s="928"/>
      <c r="BU94" s="928"/>
      <c r="BV94" s="928"/>
      <c r="BW94" s="928"/>
      <c r="BX94" s="928"/>
      <c r="BY94" s="928"/>
      <c r="BZ94" s="928"/>
      <c r="CA94" s="928"/>
      <c r="CB94" s="928"/>
      <c r="CC94" s="928"/>
      <c r="CD94" s="928"/>
      <c r="CE94" s="928"/>
      <c r="CF94" s="928"/>
      <c r="CG94" s="929"/>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33"/>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7"/>
      <c r="BT95" s="928"/>
      <c r="BU95" s="928"/>
      <c r="BV95" s="928"/>
      <c r="BW95" s="928"/>
      <c r="BX95" s="928"/>
      <c r="BY95" s="928"/>
      <c r="BZ95" s="928"/>
      <c r="CA95" s="928"/>
      <c r="CB95" s="928"/>
      <c r="CC95" s="928"/>
      <c r="CD95" s="928"/>
      <c r="CE95" s="928"/>
      <c r="CF95" s="928"/>
      <c r="CG95" s="929"/>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33"/>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7"/>
      <c r="BT96" s="928"/>
      <c r="BU96" s="928"/>
      <c r="BV96" s="928"/>
      <c r="BW96" s="928"/>
      <c r="BX96" s="928"/>
      <c r="BY96" s="928"/>
      <c r="BZ96" s="928"/>
      <c r="CA96" s="928"/>
      <c r="CB96" s="928"/>
      <c r="CC96" s="928"/>
      <c r="CD96" s="928"/>
      <c r="CE96" s="928"/>
      <c r="CF96" s="928"/>
      <c r="CG96" s="929"/>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33"/>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7"/>
      <c r="BT97" s="928"/>
      <c r="BU97" s="928"/>
      <c r="BV97" s="928"/>
      <c r="BW97" s="928"/>
      <c r="BX97" s="928"/>
      <c r="BY97" s="928"/>
      <c r="BZ97" s="928"/>
      <c r="CA97" s="928"/>
      <c r="CB97" s="928"/>
      <c r="CC97" s="928"/>
      <c r="CD97" s="928"/>
      <c r="CE97" s="928"/>
      <c r="CF97" s="928"/>
      <c r="CG97" s="929"/>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33"/>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7"/>
      <c r="BT98" s="928"/>
      <c r="BU98" s="928"/>
      <c r="BV98" s="928"/>
      <c r="BW98" s="928"/>
      <c r="BX98" s="928"/>
      <c r="BY98" s="928"/>
      <c r="BZ98" s="928"/>
      <c r="CA98" s="928"/>
      <c r="CB98" s="928"/>
      <c r="CC98" s="928"/>
      <c r="CD98" s="928"/>
      <c r="CE98" s="928"/>
      <c r="CF98" s="928"/>
      <c r="CG98" s="929"/>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33"/>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7"/>
      <c r="BT99" s="928"/>
      <c r="BU99" s="928"/>
      <c r="BV99" s="928"/>
      <c r="BW99" s="928"/>
      <c r="BX99" s="928"/>
      <c r="BY99" s="928"/>
      <c r="BZ99" s="928"/>
      <c r="CA99" s="928"/>
      <c r="CB99" s="928"/>
      <c r="CC99" s="928"/>
      <c r="CD99" s="928"/>
      <c r="CE99" s="928"/>
      <c r="CF99" s="928"/>
      <c r="CG99" s="929"/>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33"/>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7"/>
      <c r="BT100" s="928"/>
      <c r="BU100" s="928"/>
      <c r="BV100" s="928"/>
      <c r="BW100" s="928"/>
      <c r="BX100" s="928"/>
      <c r="BY100" s="928"/>
      <c r="BZ100" s="928"/>
      <c r="CA100" s="928"/>
      <c r="CB100" s="928"/>
      <c r="CC100" s="928"/>
      <c r="CD100" s="928"/>
      <c r="CE100" s="928"/>
      <c r="CF100" s="928"/>
      <c r="CG100" s="929"/>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33"/>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7"/>
      <c r="BT101" s="928"/>
      <c r="BU101" s="928"/>
      <c r="BV101" s="928"/>
      <c r="BW101" s="928"/>
      <c r="BX101" s="928"/>
      <c r="BY101" s="928"/>
      <c r="BZ101" s="928"/>
      <c r="CA101" s="928"/>
      <c r="CB101" s="928"/>
      <c r="CC101" s="928"/>
      <c r="CD101" s="928"/>
      <c r="CE101" s="928"/>
      <c r="CF101" s="928"/>
      <c r="CG101" s="929"/>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33"/>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391</v>
      </c>
      <c r="BR102" s="934" t="s">
        <v>514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9319</v>
      </c>
      <c r="CS102" s="941"/>
      <c r="CT102" s="941"/>
      <c r="CU102" s="941"/>
      <c r="CV102" s="942"/>
      <c r="CW102" s="940">
        <v>615</v>
      </c>
      <c r="CX102" s="941"/>
      <c r="CY102" s="941"/>
      <c r="CZ102" s="941"/>
      <c r="DA102" s="942"/>
      <c r="DB102" s="940">
        <v>600</v>
      </c>
      <c r="DC102" s="941"/>
      <c r="DD102" s="941"/>
      <c r="DE102" s="941"/>
      <c r="DF102" s="942"/>
      <c r="DG102" s="940">
        <v>2823</v>
      </c>
      <c r="DH102" s="941"/>
      <c r="DI102" s="941"/>
      <c r="DJ102" s="941"/>
      <c r="DK102" s="942"/>
      <c r="DL102" s="940"/>
      <c r="DM102" s="941"/>
      <c r="DN102" s="941"/>
      <c r="DO102" s="941"/>
      <c r="DP102" s="942"/>
      <c r="DQ102" s="940"/>
      <c r="DR102" s="941"/>
      <c r="DS102" s="941"/>
      <c r="DT102" s="941"/>
      <c r="DU102" s="942"/>
      <c r="DV102" s="934"/>
      <c r="DW102" s="935"/>
      <c r="DX102" s="935"/>
      <c r="DY102" s="935"/>
      <c r="DZ102" s="94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1" t="s">
        <v>92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2" t="s">
        <v>413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317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118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23" t="s">
        <v>524</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210</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54" customFormat="1" ht="26.25" customHeight="1" x14ac:dyDescent="0.2">
      <c r="A109" s="901" t="s">
        <v>525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244</v>
      </c>
      <c r="AB109" s="902"/>
      <c r="AC109" s="902"/>
      <c r="AD109" s="902"/>
      <c r="AE109" s="903"/>
      <c r="AF109" s="904" t="s">
        <v>493</v>
      </c>
      <c r="AG109" s="902"/>
      <c r="AH109" s="902"/>
      <c r="AI109" s="902"/>
      <c r="AJ109" s="903"/>
      <c r="AK109" s="904" t="s">
        <v>275</v>
      </c>
      <c r="AL109" s="902"/>
      <c r="AM109" s="902"/>
      <c r="AN109" s="902"/>
      <c r="AO109" s="903"/>
      <c r="AP109" s="904" t="s">
        <v>179</v>
      </c>
      <c r="AQ109" s="902"/>
      <c r="AR109" s="902"/>
      <c r="AS109" s="902"/>
      <c r="AT109" s="905"/>
      <c r="AU109" s="901" t="s">
        <v>525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244</v>
      </c>
      <c r="BR109" s="902"/>
      <c r="BS109" s="902"/>
      <c r="BT109" s="902"/>
      <c r="BU109" s="903"/>
      <c r="BV109" s="904" t="s">
        <v>493</v>
      </c>
      <c r="BW109" s="902"/>
      <c r="BX109" s="902"/>
      <c r="BY109" s="902"/>
      <c r="BZ109" s="903"/>
      <c r="CA109" s="904" t="s">
        <v>275</v>
      </c>
      <c r="CB109" s="902"/>
      <c r="CC109" s="902"/>
      <c r="CD109" s="902"/>
      <c r="CE109" s="903"/>
      <c r="CF109" s="926" t="s">
        <v>179</v>
      </c>
      <c r="CG109" s="926"/>
      <c r="CH109" s="926"/>
      <c r="CI109" s="926"/>
      <c r="CJ109" s="926"/>
      <c r="CK109" s="904" t="s">
        <v>183</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244</v>
      </c>
      <c r="DH109" s="902"/>
      <c r="DI109" s="902"/>
      <c r="DJ109" s="902"/>
      <c r="DK109" s="903"/>
      <c r="DL109" s="904" t="s">
        <v>493</v>
      </c>
      <c r="DM109" s="902"/>
      <c r="DN109" s="902"/>
      <c r="DO109" s="902"/>
      <c r="DP109" s="903"/>
      <c r="DQ109" s="904" t="s">
        <v>275</v>
      </c>
      <c r="DR109" s="902"/>
      <c r="DS109" s="902"/>
      <c r="DT109" s="902"/>
      <c r="DU109" s="903"/>
      <c r="DV109" s="904" t="s">
        <v>179</v>
      </c>
      <c r="DW109" s="902"/>
      <c r="DX109" s="902"/>
      <c r="DY109" s="902"/>
      <c r="DZ109" s="905"/>
    </row>
    <row r="110" spans="1:131" s="54" customFormat="1" ht="26.25" customHeight="1" x14ac:dyDescent="0.2">
      <c r="A110" s="826" t="s">
        <v>374</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19">
        <v>20101325</v>
      </c>
      <c r="AB110" s="820"/>
      <c r="AC110" s="820"/>
      <c r="AD110" s="820"/>
      <c r="AE110" s="821"/>
      <c r="AF110" s="822">
        <v>18989285</v>
      </c>
      <c r="AG110" s="820"/>
      <c r="AH110" s="820"/>
      <c r="AI110" s="820"/>
      <c r="AJ110" s="821"/>
      <c r="AK110" s="822">
        <v>18029315</v>
      </c>
      <c r="AL110" s="820"/>
      <c r="AM110" s="820"/>
      <c r="AN110" s="820"/>
      <c r="AO110" s="821"/>
      <c r="AP110" s="909">
        <v>23.9</v>
      </c>
      <c r="AQ110" s="910"/>
      <c r="AR110" s="910"/>
      <c r="AS110" s="910"/>
      <c r="AT110" s="911"/>
      <c r="AU110" s="736" t="s">
        <v>217</v>
      </c>
      <c r="AV110" s="737"/>
      <c r="AW110" s="737"/>
      <c r="AX110" s="737"/>
      <c r="AY110" s="737"/>
      <c r="AZ110" s="874" t="s">
        <v>48</v>
      </c>
      <c r="BA110" s="827"/>
      <c r="BB110" s="827"/>
      <c r="BC110" s="827"/>
      <c r="BD110" s="827"/>
      <c r="BE110" s="827"/>
      <c r="BF110" s="827"/>
      <c r="BG110" s="827"/>
      <c r="BH110" s="827"/>
      <c r="BI110" s="827"/>
      <c r="BJ110" s="827"/>
      <c r="BK110" s="827"/>
      <c r="BL110" s="827"/>
      <c r="BM110" s="827"/>
      <c r="BN110" s="827"/>
      <c r="BO110" s="827"/>
      <c r="BP110" s="828"/>
      <c r="BQ110" s="875">
        <v>186682183</v>
      </c>
      <c r="BR110" s="876"/>
      <c r="BS110" s="876"/>
      <c r="BT110" s="876"/>
      <c r="BU110" s="876"/>
      <c r="BV110" s="876">
        <v>182438545</v>
      </c>
      <c r="BW110" s="876"/>
      <c r="BX110" s="876"/>
      <c r="BY110" s="876"/>
      <c r="BZ110" s="876"/>
      <c r="CA110" s="876">
        <v>178313615</v>
      </c>
      <c r="CB110" s="876"/>
      <c r="CC110" s="876"/>
      <c r="CD110" s="876"/>
      <c r="CE110" s="876"/>
      <c r="CF110" s="891">
        <v>236.8</v>
      </c>
      <c r="CG110" s="892"/>
      <c r="CH110" s="892"/>
      <c r="CI110" s="892"/>
      <c r="CJ110" s="892"/>
      <c r="CK110" s="742" t="s">
        <v>342</v>
      </c>
      <c r="CL110" s="743"/>
      <c r="CM110" s="906" t="s">
        <v>527</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875" t="s">
        <v>293</v>
      </c>
      <c r="DH110" s="876"/>
      <c r="DI110" s="876"/>
      <c r="DJ110" s="876"/>
      <c r="DK110" s="876"/>
      <c r="DL110" s="876" t="s">
        <v>293</v>
      </c>
      <c r="DM110" s="876"/>
      <c r="DN110" s="876"/>
      <c r="DO110" s="876"/>
      <c r="DP110" s="876"/>
      <c r="DQ110" s="876" t="s">
        <v>293</v>
      </c>
      <c r="DR110" s="876"/>
      <c r="DS110" s="876"/>
      <c r="DT110" s="876"/>
      <c r="DU110" s="876"/>
      <c r="DV110" s="877" t="s">
        <v>293</v>
      </c>
      <c r="DW110" s="877"/>
      <c r="DX110" s="877"/>
      <c r="DY110" s="877"/>
      <c r="DZ110" s="878"/>
    </row>
    <row r="111" spans="1:131" s="54" customFormat="1" ht="26.25" customHeight="1" x14ac:dyDescent="0.2">
      <c r="A111" s="774" t="s">
        <v>66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0"/>
      <c r="AA111" s="779" t="s">
        <v>293</v>
      </c>
      <c r="AB111" s="780"/>
      <c r="AC111" s="780"/>
      <c r="AD111" s="780"/>
      <c r="AE111" s="781"/>
      <c r="AF111" s="782" t="s">
        <v>293</v>
      </c>
      <c r="AG111" s="780"/>
      <c r="AH111" s="780"/>
      <c r="AI111" s="780"/>
      <c r="AJ111" s="781"/>
      <c r="AK111" s="782" t="s">
        <v>293</v>
      </c>
      <c r="AL111" s="780"/>
      <c r="AM111" s="780"/>
      <c r="AN111" s="780"/>
      <c r="AO111" s="781"/>
      <c r="AP111" s="846" t="s">
        <v>293</v>
      </c>
      <c r="AQ111" s="847"/>
      <c r="AR111" s="847"/>
      <c r="AS111" s="847"/>
      <c r="AT111" s="848"/>
      <c r="AU111" s="738"/>
      <c r="AV111" s="739"/>
      <c r="AW111" s="739"/>
      <c r="AX111" s="739"/>
      <c r="AY111" s="739"/>
      <c r="AZ111" s="849" t="s">
        <v>260</v>
      </c>
      <c r="BA111" s="787"/>
      <c r="BB111" s="787"/>
      <c r="BC111" s="787"/>
      <c r="BD111" s="787"/>
      <c r="BE111" s="787"/>
      <c r="BF111" s="787"/>
      <c r="BG111" s="787"/>
      <c r="BH111" s="787"/>
      <c r="BI111" s="787"/>
      <c r="BJ111" s="787"/>
      <c r="BK111" s="787"/>
      <c r="BL111" s="787"/>
      <c r="BM111" s="787"/>
      <c r="BN111" s="787"/>
      <c r="BO111" s="787"/>
      <c r="BP111" s="788"/>
      <c r="BQ111" s="850">
        <v>134467</v>
      </c>
      <c r="BR111" s="851"/>
      <c r="BS111" s="851"/>
      <c r="BT111" s="851"/>
      <c r="BU111" s="851"/>
      <c r="BV111" s="851" t="s">
        <v>293</v>
      </c>
      <c r="BW111" s="851"/>
      <c r="BX111" s="851"/>
      <c r="BY111" s="851"/>
      <c r="BZ111" s="851"/>
      <c r="CA111" s="851" t="s">
        <v>293</v>
      </c>
      <c r="CB111" s="851"/>
      <c r="CC111" s="851"/>
      <c r="CD111" s="851"/>
      <c r="CE111" s="851"/>
      <c r="CF111" s="899" t="s">
        <v>293</v>
      </c>
      <c r="CG111" s="900"/>
      <c r="CH111" s="900"/>
      <c r="CI111" s="900"/>
      <c r="CJ111" s="900"/>
      <c r="CK111" s="744"/>
      <c r="CL111" s="745"/>
      <c r="CM111" s="843" t="s">
        <v>235</v>
      </c>
      <c r="CN111" s="844"/>
      <c r="CO111" s="844"/>
      <c r="CP111" s="844"/>
      <c r="CQ111" s="844"/>
      <c r="CR111" s="844"/>
      <c r="CS111" s="844"/>
      <c r="CT111" s="844"/>
      <c r="CU111" s="844"/>
      <c r="CV111" s="844"/>
      <c r="CW111" s="844"/>
      <c r="CX111" s="844"/>
      <c r="CY111" s="844"/>
      <c r="CZ111" s="844"/>
      <c r="DA111" s="844"/>
      <c r="DB111" s="844"/>
      <c r="DC111" s="844"/>
      <c r="DD111" s="844"/>
      <c r="DE111" s="844"/>
      <c r="DF111" s="845"/>
      <c r="DG111" s="850" t="s">
        <v>293</v>
      </c>
      <c r="DH111" s="851"/>
      <c r="DI111" s="851"/>
      <c r="DJ111" s="851"/>
      <c r="DK111" s="851"/>
      <c r="DL111" s="851" t="s">
        <v>293</v>
      </c>
      <c r="DM111" s="851"/>
      <c r="DN111" s="851"/>
      <c r="DO111" s="851"/>
      <c r="DP111" s="851"/>
      <c r="DQ111" s="851" t="s">
        <v>293</v>
      </c>
      <c r="DR111" s="851"/>
      <c r="DS111" s="851"/>
      <c r="DT111" s="851"/>
      <c r="DU111" s="851"/>
      <c r="DV111" s="852" t="s">
        <v>293</v>
      </c>
      <c r="DW111" s="852"/>
      <c r="DX111" s="852"/>
      <c r="DY111" s="852"/>
      <c r="DZ111" s="853"/>
    </row>
    <row r="112" spans="1:131" s="54" customFormat="1" ht="26.25" customHeight="1" x14ac:dyDescent="0.2">
      <c r="A112" s="705" t="s">
        <v>264</v>
      </c>
      <c r="B112" s="706"/>
      <c r="C112" s="787" t="s">
        <v>300</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v>309843</v>
      </c>
      <c r="AB112" s="780"/>
      <c r="AC112" s="780"/>
      <c r="AD112" s="780"/>
      <c r="AE112" s="781"/>
      <c r="AF112" s="782">
        <v>226510</v>
      </c>
      <c r="AG112" s="780"/>
      <c r="AH112" s="780"/>
      <c r="AI112" s="780"/>
      <c r="AJ112" s="781"/>
      <c r="AK112" s="782">
        <v>143373</v>
      </c>
      <c r="AL112" s="780"/>
      <c r="AM112" s="780"/>
      <c r="AN112" s="780"/>
      <c r="AO112" s="781"/>
      <c r="AP112" s="846">
        <v>0.2</v>
      </c>
      <c r="AQ112" s="847"/>
      <c r="AR112" s="847"/>
      <c r="AS112" s="847"/>
      <c r="AT112" s="848"/>
      <c r="AU112" s="738"/>
      <c r="AV112" s="739"/>
      <c r="AW112" s="739"/>
      <c r="AX112" s="739"/>
      <c r="AY112" s="739"/>
      <c r="AZ112" s="849" t="s">
        <v>407</v>
      </c>
      <c r="BA112" s="787"/>
      <c r="BB112" s="787"/>
      <c r="BC112" s="787"/>
      <c r="BD112" s="787"/>
      <c r="BE112" s="787"/>
      <c r="BF112" s="787"/>
      <c r="BG112" s="787"/>
      <c r="BH112" s="787"/>
      <c r="BI112" s="787"/>
      <c r="BJ112" s="787"/>
      <c r="BK112" s="787"/>
      <c r="BL112" s="787"/>
      <c r="BM112" s="787"/>
      <c r="BN112" s="787"/>
      <c r="BO112" s="787"/>
      <c r="BP112" s="788"/>
      <c r="BQ112" s="850">
        <v>40352589</v>
      </c>
      <c r="BR112" s="851"/>
      <c r="BS112" s="851"/>
      <c r="BT112" s="851"/>
      <c r="BU112" s="851"/>
      <c r="BV112" s="851">
        <v>38796666</v>
      </c>
      <c r="BW112" s="851"/>
      <c r="BX112" s="851"/>
      <c r="BY112" s="851"/>
      <c r="BZ112" s="851"/>
      <c r="CA112" s="851">
        <v>37625870</v>
      </c>
      <c r="CB112" s="851"/>
      <c r="CC112" s="851"/>
      <c r="CD112" s="851"/>
      <c r="CE112" s="851"/>
      <c r="CF112" s="899">
        <v>50</v>
      </c>
      <c r="CG112" s="900"/>
      <c r="CH112" s="900"/>
      <c r="CI112" s="900"/>
      <c r="CJ112" s="900"/>
      <c r="CK112" s="744"/>
      <c r="CL112" s="745"/>
      <c r="CM112" s="843" t="s">
        <v>329</v>
      </c>
      <c r="CN112" s="844"/>
      <c r="CO112" s="844"/>
      <c r="CP112" s="844"/>
      <c r="CQ112" s="844"/>
      <c r="CR112" s="844"/>
      <c r="CS112" s="844"/>
      <c r="CT112" s="844"/>
      <c r="CU112" s="844"/>
      <c r="CV112" s="844"/>
      <c r="CW112" s="844"/>
      <c r="CX112" s="844"/>
      <c r="CY112" s="844"/>
      <c r="CZ112" s="844"/>
      <c r="DA112" s="844"/>
      <c r="DB112" s="844"/>
      <c r="DC112" s="844"/>
      <c r="DD112" s="844"/>
      <c r="DE112" s="844"/>
      <c r="DF112" s="845"/>
      <c r="DG112" s="850">
        <v>134467</v>
      </c>
      <c r="DH112" s="851"/>
      <c r="DI112" s="851"/>
      <c r="DJ112" s="851"/>
      <c r="DK112" s="851"/>
      <c r="DL112" s="851" t="s">
        <v>293</v>
      </c>
      <c r="DM112" s="851"/>
      <c r="DN112" s="851"/>
      <c r="DO112" s="851"/>
      <c r="DP112" s="851"/>
      <c r="DQ112" s="851" t="s">
        <v>293</v>
      </c>
      <c r="DR112" s="851"/>
      <c r="DS112" s="851"/>
      <c r="DT112" s="851"/>
      <c r="DU112" s="851"/>
      <c r="DV112" s="852" t="s">
        <v>293</v>
      </c>
      <c r="DW112" s="852"/>
      <c r="DX112" s="852"/>
      <c r="DY112" s="852"/>
      <c r="DZ112" s="853"/>
    </row>
    <row r="113" spans="1:130" s="54" customFormat="1" ht="26.25" customHeight="1" x14ac:dyDescent="0.2">
      <c r="A113" s="707"/>
      <c r="B113" s="708"/>
      <c r="C113" s="787" t="s">
        <v>124</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3204286</v>
      </c>
      <c r="AB113" s="780"/>
      <c r="AC113" s="780"/>
      <c r="AD113" s="780"/>
      <c r="AE113" s="781"/>
      <c r="AF113" s="782">
        <v>3273309</v>
      </c>
      <c r="AG113" s="780"/>
      <c r="AH113" s="780"/>
      <c r="AI113" s="780"/>
      <c r="AJ113" s="781"/>
      <c r="AK113" s="782">
        <v>3122033</v>
      </c>
      <c r="AL113" s="780"/>
      <c r="AM113" s="780"/>
      <c r="AN113" s="780"/>
      <c r="AO113" s="781"/>
      <c r="AP113" s="846">
        <v>4.0999999999999996</v>
      </c>
      <c r="AQ113" s="847"/>
      <c r="AR113" s="847"/>
      <c r="AS113" s="847"/>
      <c r="AT113" s="848"/>
      <c r="AU113" s="738"/>
      <c r="AV113" s="739"/>
      <c r="AW113" s="739"/>
      <c r="AX113" s="739"/>
      <c r="AY113" s="739"/>
      <c r="AZ113" s="849" t="s">
        <v>258</v>
      </c>
      <c r="BA113" s="787"/>
      <c r="BB113" s="787"/>
      <c r="BC113" s="787"/>
      <c r="BD113" s="787"/>
      <c r="BE113" s="787"/>
      <c r="BF113" s="787"/>
      <c r="BG113" s="787"/>
      <c r="BH113" s="787"/>
      <c r="BI113" s="787"/>
      <c r="BJ113" s="787"/>
      <c r="BK113" s="787"/>
      <c r="BL113" s="787"/>
      <c r="BM113" s="787"/>
      <c r="BN113" s="787"/>
      <c r="BO113" s="787"/>
      <c r="BP113" s="788"/>
      <c r="BQ113" s="850" t="s">
        <v>293</v>
      </c>
      <c r="BR113" s="851"/>
      <c r="BS113" s="851"/>
      <c r="BT113" s="851"/>
      <c r="BU113" s="851"/>
      <c r="BV113" s="851" t="s">
        <v>293</v>
      </c>
      <c r="BW113" s="851"/>
      <c r="BX113" s="851"/>
      <c r="BY113" s="851"/>
      <c r="BZ113" s="851"/>
      <c r="CA113" s="851" t="s">
        <v>293</v>
      </c>
      <c r="CB113" s="851"/>
      <c r="CC113" s="851"/>
      <c r="CD113" s="851"/>
      <c r="CE113" s="851"/>
      <c r="CF113" s="899" t="s">
        <v>293</v>
      </c>
      <c r="CG113" s="900"/>
      <c r="CH113" s="900"/>
      <c r="CI113" s="900"/>
      <c r="CJ113" s="900"/>
      <c r="CK113" s="744"/>
      <c r="CL113" s="745"/>
      <c r="CM113" s="843" t="s">
        <v>308</v>
      </c>
      <c r="CN113" s="844"/>
      <c r="CO113" s="844"/>
      <c r="CP113" s="844"/>
      <c r="CQ113" s="844"/>
      <c r="CR113" s="844"/>
      <c r="CS113" s="844"/>
      <c r="CT113" s="844"/>
      <c r="CU113" s="844"/>
      <c r="CV113" s="844"/>
      <c r="CW113" s="844"/>
      <c r="CX113" s="844"/>
      <c r="CY113" s="844"/>
      <c r="CZ113" s="844"/>
      <c r="DA113" s="844"/>
      <c r="DB113" s="844"/>
      <c r="DC113" s="844"/>
      <c r="DD113" s="844"/>
      <c r="DE113" s="844"/>
      <c r="DF113" s="845"/>
      <c r="DG113" s="779" t="s">
        <v>293</v>
      </c>
      <c r="DH113" s="780"/>
      <c r="DI113" s="780"/>
      <c r="DJ113" s="780"/>
      <c r="DK113" s="781"/>
      <c r="DL113" s="782" t="s">
        <v>293</v>
      </c>
      <c r="DM113" s="780"/>
      <c r="DN113" s="780"/>
      <c r="DO113" s="780"/>
      <c r="DP113" s="781"/>
      <c r="DQ113" s="782" t="s">
        <v>293</v>
      </c>
      <c r="DR113" s="780"/>
      <c r="DS113" s="780"/>
      <c r="DT113" s="780"/>
      <c r="DU113" s="781"/>
      <c r="DV113" s="846" t="s">
        <v>293</v>
      </c>
      <c r="DW113" s="847"/>
      <c r="DX113" s="847"/>
      <c r="DY113" s="847"/>
      <c r="DZ113" s="848"/>
    </row>
    <row r="114" spans="1:130" s="54" customFormat="1" ht="26.25" customHeight="1" x14ac:dyDescent="0.2">
      <c r="A114" s="707"/>
      <c r="B114" s="708"/>
      <c r="C114" s="787" t="s">
        <v>426</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t="s">
        <v>293</v>
      </c>
      <c r="AB114" s="780"/>
      <c r="AC114" s="780"/>
      <c r="AD114" s="780"/>
      <c r="AE114" s="781"/>
      <c r="AF114" s="782" t="s">
        <v>293</v>
      </c>
      <c r="AG114" s="780"/>
      <c r="AH114" s="780"/>
      <c r="AI114" s="780"/>
      <c r="AJ114" s="781"/>
      <c r="AK114" s="782" t="s">
        <v>293</v>
      </c>
      <c r="AL114" s="780"/>
      <c r="AM114" s="780"/>
      <c r="AN114" s="780"/>
      <c r="AO114" s="781"/>
      <c r="AP114" s="846" t="s">
        <v>293</v>
      </c>
      <c r="AQ114" s="847"/>
      <c r="AR114" s="847"/>
      <c r="AS114" s="847"/>
      <c r="AT114" s="848"/>
      <c r="AU114" s="738"/>
      <c r="AV114" s="739"/>
      <c r="AW114" s="739"/>
      <c r="AX114" s="739"/>
      <c r="AY114" s="739"/>
      <c r="AZ114" s="849" t="s">
        <v>528</v>
      </c>
      <c r="BA114" s="787"/>
      <c r="BB114" s="787"/>
      <c r="BC114" s="787"/>
      <c r="BD114" s="787"/>
      <c r="BE114" s="787"/>
      <c r="BF114" s="787"/>
      <c r="BG114" s="787"/>
      <c r="BH114" s="787"/>
      <c r="BI114" s="787"/>
      <c r="BJ114" s="787"/>
      <c r="BK114" s="787"/>
      <c r="BL114" s="787"/>
      <c r="BM114" s="787"/>
      <c r="BN114" s="787"/>
      <c r="BO114" s="787"/>
      <c r="BP114" s="788"/>
      <c r="BQ114" s="850">
        <v>15337400</v>
      </c>
      <c r="BR114" s="851"/>
      <c r="BS114" s="851"/>
      <c r="BT114" s="851"/>
      <c r="BU114" s="851"/>
      <c r="BV114" s="851">
        <v>15188645</v>
      </c>
      <c r="BW114" s="851"/>
      <c r="BX114" s="851"/>
      <c r="BY114" s="851"/>
      <c r="BZ114" s="851"/>
      <c r="CA114" s="851">
        <v>14796631</v>
      </c>
      <c r="CB114" s="851"/>
      <c r="CC114" s="851"/>
      <c r="CD114" s="851"/>
      <c r="CE114" s="851"/>
      <c r="CF114" s="899">
        <v>19.7</v>
      </c>
      <c r="CG114" s="900"/>
      <c r="CH114" s="900"/>
      <c r="CI114" s="900"/>
      <c r="CJ114" s="900"/>
      <c r="CK114" s="744"/>
      <c r="CL114" s="745"/>
      <c r="CM114" s="843" t="s">
        <v>529</v>
      </c>
      <c r="CN114" s="844"/>
      <c r="CO114" s="844"/>
      <c r="CP114" s="844"/>
      <c r="CQ114" s="844"/>
      <c r="CR114" s="844"/>
      <c r="CS114" s="844"/>
      <c r="CT114" s="844"/>
      <c r="CU114" s="844"/>
      <c r="CV114" s="844"/>
      <c r="CW114" s="844"/>
      <c r="CX114" s="844"/>
      <c r="CY114" s="844"/>
      <c r="CZ114" s="844"/>
      <c r="DA114" s="844"/>
      <c r="DB114" s="844"/>
      <c r="DC114" s="844"/>
      <c r="DD114" s="844"/>
      <c r="DE114" s="844"/>
      <c r="DF114" s="845"/>
      <c r="DG114" s="779" t="s">
        <v>293</v>
      </c>
      <c r="DH114" s="780"/>
      <c r="DI114" s="780"/>
      <c r="DJ114" s="780"/>
      <c r="DK114" s="781"/>
      <c r="DL114" s="782" t="s">
        <v>293</v>
      </c>
      <c r="DM114" s="780"/>
      <c r="DN114" s="780"/>
      <c r="DO114" s="780"/>
      <c r="DP114" s="781"/>
      <c r="DQ114" s="782" t="s">
        <v>293</v>
      </c>
      <c r="DR114" s="780"/>
      <c r="DS114" s="780"/>
      <c r="DT114" s="780"/>
      <c r="DU114" s="781"/>
      <c r="DV114" s="846" t="s">
        <v>293</v>
      </c>
      <c r="DW114" s="847"/>
      <c r="DX114" s="847"/>
      <c r="DY114" s="847"/>
      <c r="DZ114" s="848"/>
    </row>
    <row r="115" spans="1:130" s="54" customFormat="1" ht="26.25" customHeight="1" x14ac:dyDescent="0.2">
      <c r="A115" s="707"/>
      <c r="B115" s="708"/>
      <c r="C115" s="787" t="s">
        <v>484</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61099</v>
      </c>
      <c r="AB115" s="780"/>
      <c r="AC115" s="780"/>
      <c r="AD115" s="780"/>
      <c r="AE115" s="781"/>
      <c r="AF115" s="782">
        <v>44688</v>
      </c>
      <c r="AG115" s="780"/>
      <c r="AH115" s="780"/>
      <c r="AI115" s="780"/>
      <c r="AJ115" s="781"/>
      <c r="AK115" s="782">
        <v>3122</v>
      </c>
      <c r="AL115" s="780"/>
      <c r="AM115" s="780"/>
      <c r="AN115" s="780"/>
      <c r="AO115" s="781"/>
      <c r="AP115" s="846">
        <v>0</v>
      </c>
      <c r="AQ115" s="847"/>
      <c r="AR115" s="847"/>
      <c r="AS115" s="847"/>
      <c r="AT115" s="848"/>
      <c r="AU115" s="738"/>
      <c r="AV115" s="739"/>
      <c r="AW115" s="739"/>
      <c r="AX115" s="739"/>
      <c r="AY115" s="739"/>
      <c r="AZ115" s="849" t="s">
        <v>77</v>
      </c>
      <c r="BA115" s="787"/>
      <c r="BB115" s="787"/>
      <c r="BC115" s="787"/>
      <c r="BD115" s="787"/>
      <c r="BE115" s="787"/>
      <c r="BF115" s="787"/>
      <c r="BG115" s="787"/>
      <c r="BH115" s="787"/>
      <c r="BI115" s="787"/>
      <c r="BJ115" s="787"/>
      <c r="BK115" s="787"/>
      <c r="BL115" s="787"/>
      <c r="BM115" s="787"/>
      <c r="BN115" s="787"/>
      <c r="BO115" s="787"/>
      <c r="BP115" s="788"/>
      <c r="BQ115" s="850">
        <v>696893</v>
      </c>
      <c r="BR115" s="851"/>
      <c r="BS115" s="851"/>
      <c r="BT115" s="851"/>
      <c r="BU115" s="851"/>
      <c r="BV115" s="851" t="s">
        <v>293</v>
      </c>
      <c r="BW115" s="851"/>
      <c r="BX115" s="851"/>
      <c r="BY115" s="851"/>
      <c r="BZ115" s="851"/>
      <c r="CA115" s="851" t="s">
        <v>293</v>
      </c>
      <c r="CB115" s="851"/>
      <c r="CC115" s="851"/>
      <c r="CD115" s="851"/>
      <c r="CE115" s="851"/>
      <c r="CF115" s="899" t="s">
        <v>293</v>
      </c>
      <c r="CG115" s="900"/>
      <c r="CH115" s="900"/>
      <c r="CI115" s="900"/>
      <c r="CJ115" s="900"/>
      <c r="CK115" s="744"/>
      <c r="CL115" s="745"/>
      <c r="CM115" s="849" t="s">
        <v>88</v>
      </c>
      <c r="CN115" s="919"/>
      <c r="CO115" s="919"/>
      <c r="CP115" s="919"/>
      <c r="CQ115" s="919"/>
      <c r="CR115" s="919"/>
      <c r="CS115" s="919"/>
      <c r="CT115" s="919"/>
      <c r="CU115" s="919"/>
      <c r="CV115" s="919"/>
      <c r="CW115" s="919"/>
      <c r="CX115" s="919"/>
      <c r="CY115" s="919"/>
      <c r="CZ115" s="919"/>
      <c r="DA115" s="919"/>
      <c r="DB115" s="919"/>
      <c r="DC115" s="919"/>
      <c r="DD115" s="919"/>
      <c r="DE115" s="919"/>
      <c r="DF115" s="788"/>
      <c r="DG115" s="779" t="s">
        <v>293</v>
      </c>
      <c r="DH115" s="780"/>
      <c r="DI115" s="780"/>
      <c r="DJ115" s="780"/>
      <c r="DK115" s="781"/>
      <c r="DL115" s="782" t="s">
        <v>293</v>
      </c>
      <c r="DM115" s="780"/>
      <c r="DN115" s="780"/>
      <c r="DO115" s="780"/>
      <c r="DP115" s="781"/>
      <c r="DQ115" s="782" t="s">
        <v>293</v>
      </c>
      <c r="DR115" s="780"/>
      <c r="DS115" s="780"/>
      <c r="DT115" s="780"/>
      <c r="DU115" s="781"/>
      <c r="DV115" s="846" t="s">
        <v>293</v>
      </c>
      <c r="DW115" s="847"/>
      <c r="DX115" s="847"/>
      <c r="DY115" s="847"/>
      <c r="DZ115" s="848"/>
    </row>
    <row r="116" spans="1:130" s="54" customFormat="1" ht="26.25" customHeight="1" x14ac:dyDescent="0.2">
      <c r="A116" s="709"/>
      <c r="B116" s="710"/>
      <c r="C116" s="880" t="s">
        <v>9</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9">
        <v>462</v>
      </c>
      <c r="AB116" s="780"/>
      <c r="AC116" s="780"/>
      <c r="AD116" s="780"/>
      <c r="AE116" s="781"/>
      <c r="AF116" s="782" t="s">
        <v>293</v>
      </c>
      <c r="AG116" s="780"/>
      <c r="AH116" s="780"/>
      <c r="AI116" s="780"/>
      <c r="AJ116" s="781"/>
      <c r="AK116" s="782">
        <v>157</v>
      </c>
      <c r="AL116" s="780"/>
      <c r="AM116" s="780"/>
      <c r="AN116" s="780"/>
      <c r="AO116" s="781"/>
      <c r="AP116" s="846">
        <v>0</v>
      </c>
      <c r="AQ116" s="847"/>
      <c r="AR116" s="847"/>
      <c r="AS116" s="847"/>
      <c r="AT116" s="848"/>
      <c r="AU116" s="738"/>
      <c r="AV116" s="739"/>
      <c r="AW116" s="739"/>
      <c r="AX116" s="739"/>
      <c r="AY116" s="739"/>
      <c r="AZ116" s="896" t="s">
        <v>257</v>
      </c>
      <c r="BA116" s="897"/>
      <c r="BB116" s="897"/>
      <c r="BC116" s="897"/>
      <c r="BD116" s="897"/>
      <c r="BE116" s="897"/>
      <c r="BF116" s="897"/>
      <c r="BG116" s="897"/>
      <c r="BH116" s="897"/>
      <c r="BI116" s="897"/>
      <c r="BJ116" s="897"/>
      <c r="BK116" s="897"/>
      <c r="BL116" s="897"/>
      <c r="BM116" s="897"/>
      <c r="BN116" s="897"/>
      <c r="BO116" s="897"/>
      <c r="BP116" s="898"/>
      <c r="BQ116" s="850" t="s">
        <v>293</v>
      </c>
      <c r="BR116" s="851"/>
      <c r="BS116" s="851"/>
      <c r="BT116" s="851"/>
      <c r="BU116" s="851"/>
      <c r="BV116" s="851" t="s">
        <v>293</v>
      </c>
      <c r="BW116" s="851"/>
      <c r="BX116" s="851"/>
      <c r="BY116" s="851"/>
      <c r="BZ116" s="851"/>
      <c r="CA116" s="851" t="s">
        <v>293</v>
      </c>
      <c r="CB116" s="851"/>
      <c r="CC116" s="851"/>
      <c r="CD116" s="851"/>
      <c r="CE116" s="851"/>
      <c r="CF116" s="899" t="s">
        <v>293</v>
      </c>
      <c r="CG116" s="900"/>
      <c r="CH116" s="900"/>
      <c r="CI116" s="900"/>
      <c r="CJ116" s="900"/>
      <c r="CK116" s="744"/>
      <c r="CL116" s="745"/>
      <c r="CM116" s="843" t="s">
        <v>442</v>
      </c>
      <c r="CN116" s="844"/>
      <c r="CO116" s="844"/>
      <c r="CP116" s="844"/>
      <c r="CQ116" s="844"/>
      <c r="CR116" s="844"/>
      <c r="CS116" s="844"/>
      <c r="CT116" s="844"/>
      <c r="CU116" s="844"/>
      <c r="CV116" s="844"/>
      <c r="CW116" s="844"/>
      <c r="CX116" s="844"/>
      <c r="CY116" s="844"/>
      <c r="CZ116" s="844"/>
      <c r="DA116" s="844"/>
      <c r="DB116" s="844"/>
      <c r="DC116" s="844"/>
      <c r="DD116" s="844"/>
      <c r="DE116" s="844"/>
      <c r="DF116" s="845"/>
      <c r="DG116" s="779" t="s">
        <v>293</v>
      </c>
      <c r="DH116" s="780"/>
      <c r="DI116" s="780"/>
      <c r="DJ116" s="780"/>
      <c r="DK116" s="781"/>
      <c r="DL116" s="782" t="s">
        <v>293</v>
      </c>
      <c r="DM116" s="780"/>
      <c r="DN116" s="780"/>
      <c r="DO116" s="780"/>
      <c r="DP116" s="781"/>
      <c r="DQ116" s="782" t="s">
        <v>293</v>
      </c>
      <c r="DR116" s="780"/>
      <c r="DS116" s="780"/>
      <c r="DT116" s="780"/>
      <c r="DU116" s="781"/>
      <c r="DV116" s="846" t="s">
        <v>293</v>
      </c>
      <c r="DW116" s="847"/>
      <c r="DX116" s="847"/>
      <c r="DY116" s="847"/>
      <c r="DZ116" s="848"/>
    </row>
    <row r="117" spans="1:130" s="54" customFormat="1" ht="26.25" customHeight="1" x14ac:dyDescent="0.2">
      <c r="A117" s="901" t="s">
        <v>415</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6" t="s">
        <v>452</v>
      </c>
      <c r="Z117" s="903"/>
      <c r="AA117" s="912">
        <v>23677015</v>
      </c>
      <c r="AB117" s="913"/>
      <c r="AC117" s="913"/>
      <c r="AD117" s="913"/>
      <c r="AE117" s="914"/>
      <c r="AF117" s="915">
        <v>22533792</v>
      </c>
      <c r="AG117" s="913"/>
      <c r="AH117" s="913"/>
      <c r="AI117" s="913"/>
      <c r="AJ117" s="914"/>
      <c r="AK117" s="915">
        <v>21298000</v>
      </c>
      <c r="AL117" s="913"/>
      <c r="AM117" s="913"/>
      <c r="AN117" s="913"/>
      <c r="AO117" s="914"/>
      <c r="AP117" s="916"/>
      <c r="AQ117" s="917"/>
      <c r="AR117" s="917"/>
      <c r="AS117" s="917"/>
      <c r="AT117" s="918"/>
      <c r="AU117" s="738"/>
      <c r="AV117" s="739"/>
      <c r="AW117" s="739"/>
      <c r="AX117" s="739"/>
      <c r="AY117" s="739"/>
      <c r="AZ117" s="896" t="s">
        <v>530</v>
      </c>
      <c r="BA117" s="897"/>
      <c r="BB117" s="897"/>
      <c r="BC117" s="897"/>
      <c r="BD117" s="897"/>
      <c r="BE117" s="897"/>
      <c r="BF117" s="897"/>
      <c r="BG117" s="897"/>
      <c r="BH117" s="897"/>
      <c r="BI117" s="897"/>
      <c r="BJ117" s="897"/>
      <c r="BK117" s="897"/>
      <c r="BL117" s="897"/>
      <c r="BM117" s="897"/>
      <c r="BN117" s="897"/>
      <c r="BO117" s="897"/>
      <c r="BP117" s="898"/>
      <c r="BQ117" s="850" t="s">
        <v>293</v>
      </c>
      <c r="BR117" s="851"/>
      <c r="BS117" s="851"/>
      <c r="BT117" s="851"/>
      <c r="BU117" s="851"/>
      <c r="BV117" s="851" t="s">
        <v>293</v>
      </c>
      <c r="BW117" s="851"/>
      <c r="BX117" s="851"/>
      <c r="BY117" s="851"/>
      <c r="BZ117" s="851"/>
      <c r="CA117" s="851" t="s">
        <v>293</v>
      </c>
      <c r="CB117" s="851"/>
      <c r="CC117" s="851"/>
      <c r="CD117" s="851"/>
      <c r="CE117" s="851"/>
      <c r="CF117" s="899" t="s">
        <v>293</v>
      </c>
      <c r="CG117" s="900"/>
      <c r="CH117" s="900"/>
      <c r="CI117" s="900"/>
      <c r="CJ117" s="900"/>
      <c r="CK117" s="744"/>
      <c r="CL117" s="745"/>
      <c r="CM117" s="843" t="s">
        <v>316</v>
      </c>
      <c r="CN117" s="844"/>
      <c r="CO117" s="844"/>
      <c r="CP117" s="844"/>
      <c r="CQ117" s="844"/>
      <c r="CR117" s="844"/>
      <c r="CS117" s="844"/>
      <c r="CT117" s="844"/>
      <c r="CU117" s="844"/>
      <c r="CV117" s="844"/>
      <c r="CW117" s="844"/>
      <c r="CX117" s="844"/>
      <c r="CY117" s="844"/>
      <c r="CZ117" s="844"/>
      <c r="DA117" s="844"/>
      <c r="DB117" s="844"/>
      <c r="DC117" s="844"/>
      <c r="DD117" s="844"/>
      <c r="DE117" s="844"/>
      <c r="DF117" s="845"/>
      <c r="DG117" s="779" t="s">
        <v>293</v>
      </c>
      <c r="DH117" s="780"/>
      <c r="DI117" s="780"/>
      <c r="DJ117" s="780"/>
      <c r="DK117" s="781"/>
      <c r="DL117" s="782" t="s">
        <v>293</v>
      </c>
      <c r="DM117" s="780"/>
      <c r="DN117" s="780"/>
      <c r="DO117" s="780"/>
      <c r="DP117" s="781"/>
      <c r="DQ117" s="782" t="s">
        <v>293</v>
      </c>
      <c r="DR117" s="780"/>
      <c r="DS117" s="780"/>
      <c r="DT117" s="780"/>
      <c r="DU117" s="781"/>
      <c r="DV117" s="846" t="s">
        <v>293</v>
      </c>
      <c r="DW117" s="847"/>
      <c r="DX117" s="847"/>
      <c r="DY117" s="847"/>
      <c r="DZ117" s="848"/>
    </row>
    <row r="118" spans="1:130" s="54" customFormat="1" ht="26.25" customHeight="1" x14ac:dyDescent="0.2">
      <c r="A118" s="901" t="s">
        <v>183</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244</v>
      </c>
      <c r="AB118" s="902"/>
      <c r="AC118" s="902"/>
      <c r="AD118" s="902"/>
      <c r="AE118" s="903"/>
      <c r="AF118" s="904" t="s">
        <v>493</v>
      </c>
      <c r="AG118" s="902"/>
      <c r="AH118" s="902"/>
      <c r="AI118" s="902"/>
      <c r="AJ118" s="903"/>
      <c r="AK118" s="904" t="s">
        <v>275</v>
      </c>
      <c r="AL118" s="902"/>
      <c r="AM118" s="902"/>
      <c r="AN118" s="902"/>
      <c r="AO118" s="903"/>
      <c r="AP118" s="904" t="s">
        <v>179</v>
      </c>
      <c r="AQ118" s="902"/>
      <c r="AR118" s="902"/>
      <c r="AS118" s="902"/>
      <c r="AT118" s="905"/>
      <c r="AU118" s="738"/>
      <c r="AV118" s="739"/>
      <c r="AW118" s="739"/>
      <c r="AX118" s="739"/>
      <c r="AY118" s="739"/>
      <c r="AZ118" s="879" t="s">
        <v>531</v>
      </c>
      <c r="BA118" s="880"/>
      <c r="BB118" s="880"/>
      <c r="BC118" s="880"/>
      <c r="BD118" s="880"/>
      <c r="BE118" s="880"/>
      <c r="BF118" s="880"/>
      <c r="BG118" s="880"/>
      <c r="BH118" s="880"/>
      <c r="BI118" s="880"/>
      <c r="BJ118" s="880"/>
      <c r="BK118" s="880"/>
      <c r="BL118" s="880"/>
      <c r="BM118" s="880"/>
      <c r="BN118" s="880"/>
      <c r="BO118" s="880"/>
      <c r="BP118" s="881"/>
      <c r="BQ118" s="882" t="s">
        <v>293</v>
      </c>
      <c r="BR118" s="883"/>
      <c r="BS118" s="883"/>
      <c r="BT118" s="883"/>
      <c r="BU118" s="883"/>
      <c r="BV118" s="883" t="s">
        <v>293</v>
      </c>
      <c r="BW118" s="883"/>
      <c r="BX118" s="883"/>
      <c r="BY118" s="883"/>
      <c r="BZ118" s="883"/>
      <c r="CA118" s="883" t="s">
        <v>293</v>
      </c>
      <c r="CB118" s="883"/>
      <c r="CC118" s="883"/>
      <c r="CD118" s="883"/>
      <c r="CE118" s="883"/>
      <c r="CF118" s="899" t="s">
        <v>293</v>
      </c>
      <c r="CG118" s="900"/>
      <c r="CH118" s="900"/>
      <c r="CI118" s="900"/>
      <c r="CJ118" s="900"/>
      <c r="CK118" s="744"/>
      <c r="CL118" s="745"/>
      <c r="CM118" s="843" t="s">
        <v>532</v>
      </c>
      <c r="CN118" s="844"/>
      <c r="CO118" s="844"/>
      <c r="CP118" s="844"/>
      <c r="CQ118" s="844"/>
      <c r="CR118" s="844"/>
      <c r="CS118" s="844"/>
      <c r="CT118" s="844"/>
      <c r="CU118" s="844"/>
      <c r="CV118" s="844"/>
      <c r="CW118" s="844"/>
      <c r="CX118" s="844"/>
      <c r="CY118" s="844"/>
      <c r="CZ118" s="844"/>
      <c r="DA118" s="844"/>
      <c r="DB118" s="844"/>
      <c r="DC118" s="844"/>
      <c r="DD118" s="844"/>
      <c r="DE118" s="844"/>
      <c r="DF118" s="845"/>
      <c r="DG118" s="779" t="s">
        <v>293</v>
      </c>
      <c r="DH118" s="780"/>
      <c r="DI118" s="780"/>
      <c r="DJ118" s="780"/>
      <c r="DK118" s="781"/>
      <c r="DL118" s="782" t="s">
        <v>293</v>
      </c>
      <c r="DM118" s="780"/>
      <c r="DN118" s="780"/>
      <c r="DO118" s="780"/>
      <c r="DP118" s="781"/>
      <c r="DQ118" s="782" t="s">
        <v>293</v>
      </c>
      <c r="DR118" s="780"/>
      <c r="DS118" s="780"/>
      <c r="DT118" s="780"/>
      <c r="DU118" s="781"/>
      <c r="DV118" s="846" t="s">
        <v>293</v>
      </c>
      <c r="DW118" s="847"/>
      <c r="DX118" s="847"/>
      <c r="DY118" s="847"/>
      <c r="DZ118" s="848"/>
    </row>
    <row r="119" spans="1:130" s="54" customFormat="1" ht="26.25" customHeight="1" x14ac:dyDescent="0.2">
      <c r="A119" s="748" t="s">
        <v>342</v>
      </c>
      <c r="B119" s="743"/>
      <c r="C119" s="906" t="s">
        <v>527</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19" t="s">
        <v>293</v>
      </c>
      <c r="AB119" s="820"/>
      <c r="AC119" s="820"/>
      <c r="AD119" s="820"/>
      <c r="AE119" s="821"/>
      <c r="AF119" s="822" t="s">
        <v>293</v>
      </c>
      <c r="AG119" s="820"/>
      <c r="AH119" s="820"/>
      <c r="AI119" s="820"/>
      <c r="AJ119" s="821"/>
      <c r="AK119" s="822" t="s">
        <v>293</v>
      </c>
      <c r="AL119" s="820"/>
      <c r="AM119" s="820"/>
      <c r="AN119" s="820"/>
      <c r="AO119" s="821"/>
      <c r="AP119" s="909" t="s">
        <v>293</v>
      </c>
      <c r="AQ119" s="910"/>
      <c r="AR119" s="910"/>
      <c r="AS119" s="910"/>
      <c r="AT119" s="911"/>
      <c r="AU119" s="740"/>
      <c r="AV119" s="741"/>
      <c r="AW119" s="741"/>
      <c r="AX119" s="741"/>
      <c r="AY119" s="741"/>
      <c r="AZ119" s="83" t="s">
        <v>415</v>
      </c>
      <c r="BA119" s="83"/>
      <c r="BB119" s="83"/>
      <c r="BC119" s="83"/>
      <c r="BD119" s="83"/>
      <c r="BE119" s="83"/>
      <c r="BF119" s="83"/>
      <c r="BG119" s="83"/>
      <c r="BH119" s="83"/>
      <c r="BI119" s="83"/>
      <c r="BJ119" s="83"/>
      <c r="BK119" s="83"/>
      <c r="BL119" s="83"/>
      <c r="BM119" s="83"/>
      <c r="BN119" s="83"/>
      <c r="BO119" s="886" t="s">
        <v>181</v>
      </c>
      <c r="BP119" s="887"/>
      <c r="BQ119" s="882">
        <v>243203532</v>
      </c>
      <c r="BR119" s="883"/>
      <c r="BS119" s="883"/>
      <c r="BT119" s="883"/>
      <c r="BU119" s="883"/>
      <c r="BV119" s="883">
        <v>236423856</v>
      </c>
      <c r="BW119" s="883"/>
      <c r="BX119" s="883"/>
      <c r="BY119" s="883"/>
      <c r="BZ119" s="883"/>
      <c r="CA119" s="883">
        <v>230736116</v>
      </c>
      <c r="CB119" s="883"/>
      <c r="CC119" s="883"/>
      <c r="CD119" s="883"/>
      <c r="CE119" s="883"/>
      <c r="CF119" s="757"/>
      <c r="CG119" s="758"/>
      <c r="CH119" s="758"/>
      <c r="CI119" s="758"/>
      <c r="CJ119" s="890"/>
      <c r="CK119" s="746"/>
      <c r="CL119" s="747"/>
      <c r="CM119" s="854" t="s">
        <v>533</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9" t="s">
        <v>293</v>
      </c>
      <c r="DH119" s="800"/>
      <c r="DI119" s="800"/>
      <c r="DJ119" s="800"/>
      <c r="DK119" s="801"/>
      <c r="DL119" s="802" t="s">
        <v>293</v>
      </c>
      <c r="DM119" s="800"/>
      <c r="DN119" s="800"/>
      <c r="DO119" s="800"/>
      <c r="DP119" s="801"/>
      <c r="DQ119" s="802" t="s">
        <v>293</v>
      </c>
      <c r="DR119" s="800"/>
      <c r="DS119" s="800"/>
      <c r="DT119" s="800"/>
      <c r="DU119" s="801"/>
      <c r="DV119" s="871" t="s">
        <v>293</v>
      </c>
      <c r="DW119" s="872"/>
      <c r="DX119" s="872"/>
      <c r="DY119" s="872"/>
      <c r="DZ119" s="873"/>
    </row>
    <row r="120" spans="1:130" s="54" customFormat="1" ht="26.25" customHeight="1" x14ac:dyDescent="0.2">
      <c r="A120" s="749"/>
      <c r="B120" s="745"/>
      <c r="C120" s="843" t="s">
        <v>235</v>
      </c>
      <c r="D120" s="844"/>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5"/>
      <c r="AA120" s="779" t="s">
        <v>293</v>
      </c>
      <c r="AB120" s="780"/>
      <c r="AC120" s="780"/>
      <c r="AD120" s="780"/>
      <c r="AE120" s="781"/>
      <c r="AF120" s="782" t="s">
        <v>293</v>
      </c>
      <c r="AG120" s="780"/>
      <c r="AH120" s="780"/>
      <c r="AI120" s="780"/>
      <c r="AJ120" s="781"/>
      <c r="AK120" s="782" t="s">
        <v>293</v>
      </c>
      <c r="AL120" s="780"/>
      <c r="AM120" s="780"/>
      <c r="AN120" s="780"/>
      <c r="AO120" s="781"/>
      <c r="AP120" s="846" t="s">
        <v>293</v>
      </c>
      <c r="AQ120" s="847"/>
      <c r="AR120" s="847"/>
      <c r="AS120" s="847"/>
      <c r="AT120" s="848"/>
      <c r="AU120" s="711" t="s">
        <v>89</v>
      </c>
      <c r="AV120" s="712"/>
      <c r="AW120" s="712"/>
      <c r="AX120" s="712"/>
      <c r="AY120" s="713"/>
      <c r="AZ120" s="874" t="s">
        <v>348</v>
      </c>
      <c r="BA120" s="827"/>
      <c r="BB120" s="827"/>
      <c r="BC120" s="827"/>
      <c r="BD120" s="827"/>
      <c r="BE120" s="827"/>
      <c r="BF120" s="827"/>
      <c r="BG120" s="827"/>
      <c r="BH120" s="827"/>
      <c r="BI120" s="827"/>
      <c r="BJ120" s="827"/>
      <c r="BK120" s="827"/>
      <c r="BL120" s="827"/>
      <c r="BM120" s="827"/>
      <c r="BN120" s="827"/>
      <c r="BO120" s="827"/>
      <c r="BP120" s="828"/>
      <c r="BQ120" s="875">
        <v>31295578</v>
      </c>
      <c r="BR120" s="876"/>
      <c r="BS120" s="876"/>
      <c r="BT120" s="876"/>
      <c r="BU120" s="876"/>
      <c r="BV120" s="876">
        <v>31519718</v>
      </c>
      <c r="BW120" s="876"/>
      <c r="BX120" s="876"/>
      <c r="BY120" s="876"/>
      <c r="BZ120" s="876"/>
      <c r="CA120" s="876">
        <v>35090249</v>
      </c>
      <c r="CB120" s="876"/>
      <c r="CC120" s="876"/>
      <c r="CD120" s="876"/>
      <c r="CE120" s="876"/>
      <c r="CF120" s="891">
        <v>46.6</v>
      </c>
      <c r="CG120" s="892"/>
      <c r="CH120" s="892"/>
      <c r="CI120" s="892"/>
      <c r="CJ120" s="892"/>
      <c r="CK120" s="719" t="s">
        <v>408</v>
      </c>
      <c r="CL120" s="720"/>
      <c r="CM120" s="720"/>
      <c r="CN120" s="720"/>
      <c r="CO120" s="721"/>
      <c r="CP120" s="893" t="s">
        <v>520</v>
      </c>
      <c r="CQ120" s="894"/>
      <c r="CR120" s="894"/>
      <c r="CS120" s="894"/>
      <c r="CT120" s="894"/>
      <c r="CU120" s="894"/>
      <c r="CV120" s="894"/>
      <c r="CW120" s="894"/>
      <c r="CX120" s="894"/>
      <c r="CY120" s="894"/>
      <c r="CZ120" s="894"/>
      <c r="DA120" s="894"/>
      <c r="DB120" s="894"/>
      <c r="DC120" s="894"/>
      <c r="DD120" s="894"/>
      <c r="DE120" s="894"/>
      <c r="DF120" s="895"/>
      <c r="DG120" s="875">
        <v>34057939</v>
      </c>
      <c r="DH120" s="876"/>
      <c r="DI120" s="876"/>
      <c r="DJ120" s="876"/>
      <c r="DK120" s="876"/>
      <c r="DL120" s="876">
        <v>32843818</v>
      </c>
      <c r="DM120" s="876"/>
      <c r="DN120" s="876"/>
      <c r="DO120" s="876"/>
      <c r="DP120" s="876"/>
      <c r="DQ120" s="876">
        <v>31822446</v>
      </c>
      <c r="DR120" s="876"/>
      <c r="DS120" s="876"/>
      <c r="DT120" s="876"/>
      <c r="DU120" s="876"/>
      <c r="DV120" s="877">
        <v>42.3</v>
      </c>
      <c r="DW120" s="877"/>
      <c r="DX120" s="877"/>
      <c r="DY120" s="877"/>
      <c r="DZ120" s="878"/>
    </row>
    <row r="121" spans="1:130" s="54" customFormat="1" ht="26.25" customHeight="1" x14ac:dyDescent="0.2">
      <c r="A121" s="749"/>
      <c r="B121" s="745"/>
      <c r="C121" s="896" t="s">
        <v>232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779">
        <v>57449</v>
      </c>
      <c r="AB121" s="780"/>
      <c r="AC121" s="780"/>
      <c r="AD121" s="780"/>
      <c r="AE121" s="781"/>
      <c r="AF121" s="782">
        <v>41905</v>
      </c>
      <c r="AG121" s="780"/>
      <c r="AH121" s="780"/>
      <c r="AI121" s="780"/>
      <c r="AJ121" s="781"/>
      <c r="AK121" s="782" t="s">
        <v>293</v>
      </c>
      <c r="AL121" s="780"/>
      <c r="AM121" s="780"/>
      <c r="AN121" s="780"/>
      <c r="AO121" s="781"/>
      <c r="AP121" s="846" t="s">
        <v>293</v>
      </c>
      <c r="AQ121" s="847"/>
      <c r="AR121" s="847"/>
      <c r="AS121" s="847"/>
      <c r="AT121" s="848"/>
      <c r="AU121" s="714"/>
      <c r="AV121" s="715"/>
      <c r="AW121" s="715"/>
      <c r="AX121" s="715"/>
      <c r="AY121" s="716"/>
      <c r="AZ121" s="849" t="s">
        <v>322</v>
      </c>
      <c r="BA121" s="787"/>
      <c r="BB121" s="787"/>
      <c r="BC121" s="787"/>
      <c r="BD121" s="787"/>
      <c r="BE121" s="787"/>
      <c r="BF121" s="787"/>
      <c r="BG121" s="787"/>
      <c r="BH121" s="787"/>
      <c r="BI121" s="787"/>
      <c r="BJ121" s="787"/>
      <c r="BK121" s="787"/>
      <c r="BL121" s="787"/>
      <c r="BM121" s="787"/>
      <c r="BN121" s="787"/>
      <c r="BO121" s="787"/>
      <c r="BP121" s="788"/>
      <c r="BQ121" s="850">
        <v>24472984</v>
      </c>
      <c r="BR121" s="851"/>
      <c r="BS121" s="851"/>
      <c r="BT121" s="851"/>
      <c r="BU121" s="851"/>
      <c r="BV121" s="851">
        <v>24262907</v>
      </c>
      <c r="BW121" s="851"/>
      <c r="BX121" s="851"/>
      <c r="BY121" s="851"/>
      <c r="BZ121" s="851"/>
      <c r="CA121" s="851">
        <v>24530971</v>
      </c>
      <c r="CB121" s="851"/>
      <c r="CC121" s="851"/>
      <c r="CD121" s="851"/>
      <c r="CE121" s="851"/>
      <c r="CF121" s="899">
        <v>32.6</v>
      </c>
      <c r="CG121" s="900"/>
      <c r="CH121" s="900"/>
      <c r="CI121" s="900"/>
      <c r="CJ121" s="900"/>
      <c r="CK121" s="722"/>
      <c r="CL121" s="723"/>
      <c r="CM121" s="723"/>
      <c r="CN121" s="723"/>
      <c r="CO121" s="724"/>
      <c r="CP121" s="868" t="s">
        <v>522</v>
      </c>
      <c r="CQ121" s="869"/>
      <c r="CR121" s="869"/>
      <c r="CS121" s="869"/>
      <c r="CT121" s="869"/>
      <c r="CU121" s="869"/>
      <c r="CV121" s="869"/>
      <c r="CW121" s="869"/>
      <c r="CX121" s="869"/>
      <c r="CY121" s="869"/>
      <c r="CZ121" s="869"/>
      <c r="DA121" s="869"/>
      <c r="DB121" s="869"/>
      <c r="DC121" s="869"/>
      <c r="DD121" s="869"/>
      <c r="DE121" s="869"/>
      <c r="DF121" s="870"/>
      <c r="DG121" s="850">
        <v>3881340</v>
      </c>
      <c r="DH121" s="851"/>
      <c r="DI121" s="851"/>
      <c r="DJ121" s="851"/>
      <c r="DK121" s="851"/>
      <c r="DL121" s="851">
        <v>3515374</v>
      </c>
      <c r="DM121" s="851"/>
      <c r="DN121" s="851"/>
      <c r="DO121" s="851"/>
      <c r="DP121" s="851"/>
      <c r="DQ121" s="851">
        <v>3174291</v>
      </c>
      <c r="DR121" s="851"/>
      <c r="DS121" s="851"/>
      <c r="DT121" s="851"/>
      <c r="DU121" s="851"/>
      <c r="DV121" s="852">
        <v>4.2</v>
      </c>
      <c r="DW121" s="852"/>
      <c r="DX121" s="852"/>
      <c r="DY121" s="852"/>
      <c r="DZ121" s="853"/>
    </row>
    <row r="122" spans="1:130" s="54" customFormat="1" ht="26.25" customHeight="1" x14ac:dyDescent="0.2">
      <c r="A122" s="749"/>
      <c r="B122" s="745"/>
      <c r="C122" s="843" t="s">
        <v>529</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5"/>
      <c r="AA122" s="779" t="s">
        <v>293</v>
      </c>
      <c r="AB122" s="780"/>
      <c r="AC122" s="780"/>
      <c r="AD122" s="780"/>
      <c r="AE122" s="781"/>
      <c r="AF122" s="782" t="s">
        <v>293</v>
      </c>
      <c r="AG122" s="780"/>
      <c r="AH122" s="780"/>
      <c r="AI122" s="780"/>
      <c r="AJ122" s="781"/>
      <c r="AK122" s="782" t="s">
        <v>293</v>
      </c>
      <c r="AL122" s="780"/>
      <c r="AM122" s="780"/>
      <c r="AN122" s="780"/>
      <c r="AO122" s="781"/>
      <c r="AP122" s="846" t="s">
        <v>293</v>
      </c>
      <c r="AQ122" s="847"/>
      <c r="AR122" s="847"/>
      <c r="AS122" s="847"/>
      <c r="AT122" s="848"/>
      <c r="AU122" s="714"/>
      <c r="AV122" s="715"/>
      <c r="AW122" s="715"/>
      <c r="AX122" s="715"/>
      <c r="AY122" s="716"/>
      <c r="AZ122" s="879" t="s">
        <v>535</v>
      </c>
      <c r="BA122" s="880"/>
      <c r="BB122" s="880"/>
      <c r="BC122" s="880"/>
      <c r="BD122" s="880"/>
      <c r="BE122" s="880"/>
      <c r="BF122" s="880"/>
      <c r="BG122" s="880"/>
      <c r="BH122" s="880"/>
      <c r="BI122" s="880"/>
      <c r="BJ122" s="880"/>
      <c r="BK122" s="880"/>
      <c r="BL122" s="880"/>
      <c r="BM122" s="880"/>
      <c r="BN122" s="880"/>
      <c r="BO122" s="880"/>
      <c r="BP122" s="881"/>
      <c r="BQ122" s="882">
        <v>148674568</v>
      </c>
      <c r="BR122" s="883"/>
      <c r="BS122" s="883"/>
      <c r="BT122" s="883"/>
      <c r="BU122" s="883"/>
      <c r="BV122" s="883">
        <v>144688905</v>
      </c>
      <c r="BW122" s="883"/>
      <c r="BX122" s="883"/>
      <c r="BY122" s="883"/>
      <c r="BZ122" s="883"/>
      <c r="CA122" s="883">
        <v>140718357</v>
      </c>
      <c r="CB122" s="883"/>
      <c r="CC122" s="883"/>
      <c r="CD122" s="883"/>
      <c r="CE122" s="883"/>
      <c r="CF122" s="884">
        <v>186.9</v>
      </c>
      <c r="CG122" s="885"/>
      <c r="CH122" s="885"/>
      <c r="CI122" s="885"/>
      <c r="CJ122" s="885"/>
      <c r="CK122" s="722"/>
      <c r="CL122" s="723"/>
      <c r="CM122" s="723"/>
      <c r="CN122" s="723"/>
      <c r="CO122" s="724"/>
      <c r="CP122" s="868" t="s">
        <v>398</v>
      </c>
      <c r="CQ122" s="869"/>
      <c r="CR122" s="869"/>
      <c r="CS122" s="869"/>
      <c r="CT122" s="869"/>
      <c r="CU122" s="869"/>
      <c r="CV122" s="869"/>
      <c r="CW122" s="869"/>
      <c r="CX122" s="869"/>
      <c r="CY122" s="869"/>
      <c r="CZ122" s="869"/>
      <c r="DA122" s="869"/>
      <c r="DB122" s="869"/>
      <c r="DC122" s="869"/>
      <c r="DD122" s="869"/>
      <c r="DE122" s="869"/>
      <c r="DF122" s="870"/>
      <c r="DG122" s="850">
        <v>784813</v>
      </c>
      <c r="DH122" s="851"/>
      <c r="DI122" s="851"/>
      <c r="DJ122" s="851"/>
      <c r="DK122" s="851"/>
      <c r="DL122" s="851">
        <v>884010</v>
      </c>
      <c r="DM122" s="851"/>
      <c r="DN122" s="851"/>
      <c r="DO122" s="851"/>
      <c r="DP122" s="851"/>
      <c r="DQ122" s="851">
        <v>985587</v>
      </c>
      <c r="DR122" s="851"/>
      <c r="DS122" s="851"/>
      <c r="DT122" s="851"/>
      <c r="DU122" s="851"/>
      <c r="DV122" s="852">
        <v>1.3</v>
      </c>
      <c r="DW122" s="852"/>
      <c r="DX122" s="852"/>
      <c r="DY122" s="852"/>
      <c r="DZ122" s="853"/>
    </row>
    <row r="123" spans="1:130" s="54" customFormat="1" ht="26.25" customHeight="1" x14ac:dyDescent="0.2">
      <c r="A123" s="749"/>
      <c r="B123" s="745"/>
      <c r="C123" s="843" t="s">
        <v>442</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5"/>
      <c r="AA123" s="779" t="s">
        <v>293</v>
      </c>
      <c r="AB123" s="780"/>
      <c r="AC123" s="780"/>
      <c r="AD123" s="780"/>
      <c r="AE123" s="781"/>
      <c r="AF123" s="782" t="s">
        <v>293</v>
      </c>
      <c r="AG123" s="780"/>
      <c r="AH123" s="780"/>
      <c r="AI123" s="780"/>
      <c r="AJ123" s="781"/>
      <c r="AK123" s="782" t="s">
        <v>293</v>
      </c>
      <c r="AL123" s="780"/>
      <c r="AM123" s="780"/>
      <c r="AN123" s="780"/>
      <c r="AO123" s="781"/>
      <c r="AP123" s="846" t="s">
        <v>293</v>
      </c>
      <c r="AQ123" s="847"/>
      <c r="AR123" s="847"/>
      <c r="AS123" s="847"/>
      <c r="AT123" s="848"/>
      <c r="AU123" s="717"/>
      <c r="AV123" s="718"/>
      <c r="AW123" s="718"/>
      <c r="AX123" s="718"/>
      <c r="AY123" s="718"/>
      <c r="AZ123" s="83" t="s">
        <v>415</v>
      </c>
      <c r="BA123" s="83"/>
      <c r="BB123" s="83"/>
      <c r="BC123" s="83"/>
      <c r="BD123" s="83"/>
      <c r="BE123" s="83"/>
      <c r="BF123" s="83"/>
      <c r="BG123" s="83"/>
      <c r="BH123" s="83"/>
      <c r="BI123" s="83"/>
      <c r="BJ123" s="83"/>
      <c r="BK123" s="83"/>
      <c r="BL123" s="83"/>
      <c r="BM123" s="83"/>
      <c r="BN123" s="83"/>
      <c r="BO123" s="886" t="s">
        <v>392</v>
      </c>
      <c r="BP123" s="887"/>
      <c r="BQ123" s="888">
        <v>204443130</v>
      </c>
      <c r="BR123" s="889"/>
      <c r="BS123" s="889"/>
      <c r="BT123" s="889"/>
      <c r="BU123" s="889"/>
      <c r="BV123" s="889">
        <v>200471530</v>
      </c>
      <c r="BW123" s="889"/>
      <c r="BX123" s="889"/>
      <c r="BY123" s="889"/>
      <c r="BZ123" s="889"/>
      <c r="CA123" s="889">
        <v>200339577</v>
      </c>
      <c r="CB123" s="889"/>
      <c r="CC123" s="889"/>
      <c r="CD123" s="889"/>
      <c r="CE123" s="889"/>
      <c r="CF123" s="757"/>
      <c r="CG123" s="758"/>
      <c r="CH123" s="758"/>
      <c r="CI123" s="758"/>
      <c r="CJ123" s="890"/>
      <c r="CK123" s="722"/>
      <c r="CL123" s="723"/>
      <c r="CM123" s="723"/>
      <c r="CN123" s="723"/>
      <c r="CO123" s="724"/>
      <c r="CP123" s="868" t="s">
        <v>164</v>
      </c>
      <c r="CQ123" s="869"/>
      <c r="CR123" s="869"/>
      <c r="CS123" s="869"/>
      <c r="CT123" s="869"/>
      <c r="CU123" s="869"/>
      <c r="CV123" s="869"/>
      <c r="CW123" s="869"/>
      <c r="CX123" s="869"/>
      <c r="CY123" s="869"/>
      <c r="CZ123" s="869"/>
      <c r="DA123" s="869"/>
      <c r="DB123" s="869"/>
      <c r="DC123" s="869"/>
      <c r="DD123" s="869"/>
      <c r="DE123" s="869"/>
      <c r="DF123" s="870"/>
      <c r="DG123" s="779">
        <v>642920</v>
      </c>
      <c r="DH123" s="780"/>
      <c r="DI123" s="780"/>
      <c r="DJ123" s="780"/>
      <c r="DK123" s="781"/>
      <c r="DL123" s="782">
        <v>676790</v>
      </c>
      <c r="DM123" s="780"/>
      <c r="DN123" s="780"/>
      <c r="DO123" s="780"/>
      <c r="DP123" s="781"/>
      <c r="DQ123" s="782">
        <v>698455</v>
      </c>
      <c r="DR123" s="780"/>
      <c r="DS123" s="780"/>
      <c r="DT123" s="780"/>
      <c r="DU123" s="781"/>
      <c r="DV123" s="846">
        <v>0.9</v>
      </c>
      <c r="DW123" s="847"/>
      <c r="DX123" s="847"/>
      <c r="DY123" s="847"/>
      <c r="DZ123" s="848"/>
    </row>
    <row r="124" spans="1:130" s="54" customFormat="1" ht="26.25" customHeight="1" x14ac:dyDescent="0.2">
      <c r="A124" s="749"/>
      <c r="B124" s="745"/>
      <c r="C124" s="843" t="s">
        <v>316</v>
      </c>
      <c r="D124" s="844"/>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5"/>
      <c r="AA124" s="779" t="s">
        <v>293</v>
      </c>
      <c r="AB124" s="780"/>
      <c r="AC124" s="780"/>
      <c r="AD124" s="780"/>
      <c r="AE124" s="781"/>
      <c r="AF124" s="782" t="s">
        <v>293</v>
      </c>
      <c r="AG124" s="780"/>
      <c r="AH124" s="780"/>
      <c r="AI124" s="780"/>
      <c r="AJ124" s="781"/>
      <c r="AK124" s="782" t="s">
        <v>293</v>
      </c>
      <c r="AL124" s="780"/>
      <c r="AM124" s="780"/>
      <c r="AN124" s="780"/>
      <c r="AO124" s="781"/>
      <c r="AP124" s="846" t="s">
        <v>293</v>
      </c>
      <c r="AQ124" s="847"/>
      <c r="AR124" s="847"/>
      <c r="AS124" s="847"/>
      <c r="AT124" s="848"/>
      <c r="AU124" s="862" t="s">
        <v>537</v>
      </c>
      <c r="AV124" s="863"/>
      <c r="AW124" s="863"/>
      <c r="AX124" s="863"/>
      <c r="AY124" s="863"/>
      <c r="AZ124" s="863"/>
      <c r="BA124" s="863"/>
      <c r="BB124" s="863"/>
      <c r="BC124" s="863"/>
      <c r="BD124" s="863"/>
      <c r="BE124" s="863"/>
      <c r="BF124" s="863"/>
      <c r="BG124" s="863"/>
      <c r="BH124" s="863"/>
      <c r="BI124" s="863"/>
      <c r="BJ124" s="863"/>
      <c r="BK124" s="863"/>
      <c r="BL124" s="863"/>
      <c r="BM124" s="863"/>
      <c r="BN124" s="863"/>
      <c r="BO124" s="863"/>
      <c r="BP124" s="864"/>
      <c r="BQ124" s="865">
        <v>51.7</v>
      </c>
      <c r="BR124" s="866"/>
      <c r="BS124" s="866"/>
      <c r="BT124" s="866"/>
      <c r="BU124" s="866"/>
      <c r="BV124" s="866">
        <v>47.9</v>
      </c>
      <c r="BW124" s="866"/>
      <c r="BX124" s="866"/>
      <c r="BY124" s="866"/>
      <c r="BZ124" s="866"/>
      <c r="CA124" s="866">
        <v>40.299999999999997</v>
      </c>
      <c r="CB124" s="866"/>
      <c r="CC124" s="866"/>
      <c r="CD124" s="866"/>
      <c r="CE124" s="866"/>
      <c r="CF124" s="765"/>
      <c r="CG124" s="766"/>
      <c r="CH124" s="766"/>
      <c r="CI124" s="766"/>
      <c r="CJ124" s="867"/>
      <c r="CK124" s="725"/>
      <c r="CL124" s="725"/>
      <c r="CM124" s="725"/>
      <c r="CN124" s="725"/>
      <c r="CO124" s="726"/>
      <c r="CP124" s="868" t="s">
        <v>409</v>
      </c>
      <c r="CQ124" s="869"/>
      <c r="CR124" s="869"/>
      <c r="CS124" s="869"/>
      <c r="CT124" s="869"/>
      <c r="CU124" s="869"/>
      <c r="CV124" s="869"/>
      <c r="CW124" s="869"/>
      <c r="CX124" s="869"/>
      <c r="CY124" s="869"/>
      <c r="CZ124" s="869"/>
      <c r="DA124" s="869"/>
      <c r="DB124" s="869"/>
      <c r="DC124" s="869"/>
      <c r="DD124" s="869"/>
      <c r="DE124" s="869"/>
      <c r="DF124" s="870"/>
      <c r="DG124" s="799">
        <v>985577</v>
      </c>
      <c r="DH124" s="800"/>
      <c r="DI124" s="800"/>
      <c r="DJ124" s="800"/>
      <c r="DK124" s="801"/>
      <c r="DL124" s="802">
        <v>876674</v>
      </c>
      <c r="DM124" s="800"/>
      <c r="DN124" s="800"/>
      <c r="DO124" s="800"/>
      <c r="DP124" s="801"/>
      <c r="DQ124" s="802">
        <v>945091</v>
      </c>
      <c r="DR124" s="800"/>
      <c r="DS124" s="800"/>
      <c r="DT124" s="800"/>
      <c r="DU124" s="801"/>
      <c r="DV124" s="871">
        <v>1.3</v>
      </c>
      <c r="DW124" s="872"/>
      <c r="DX124" s="872"/>
      <c r="DY124" s="872"/>
      <c r="DZ124" s="873"/>
    </row>
    <row r="125" spans="1:130" s="54" customFormat="1" ht="26.25" customHeight="1" x14ac:dyDescent="0.2">
      <c r="A125" s="749"/>
      <c r="B125" s="745"/>
      <c r="C125" s="843" t="s">
        <v>532</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5"/>
      <c r="AA125" s="779" t="s">
        <v>293</v>
      </c>
      <c r="AB125" s="780"/>
      <c r="AC125" s="780"/>
      <c r="AD125" s="780"/>
      <c r="AE125" s="781"/>
      <c r="AF125" s="782" t="s">
        <v>293</v>
      </c>
      <c r="AG125" s="780"/>
      <c r="AH125" s="780"/>
      <c r="AI125" s="780"/>
      <c r="AJ125" s="781"/>
      <c r="AK125" s="782" t="s">
        <v>293</v>
      </c>
      <c r="AL125" s="780"/>
      <c r="AM125" s="780"/>
      <c r="AN125" s="780"/>
      <c r="AO125" s="781"/>
      <c r="AP125" s="846" t="s">
        <v>293</v>
      </c>
      <c r="AQ125" s="847"/>
      <c r="AR125" s="847"/>
      <c r="AS125" s="847"/>
      <c r="AT125" s="84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7" t="s">
        <v>437</v>
      </c>
      <c r="CL125" s="720"/>
      <c r="CM125" s="720"/>
      <c r="CN125" s="720"/>
      <c r="CO125" s="721"/>
      <c r="CP125" s="874" t="s">
        <v>202</v>
      </c>
      <c r="CQ125" s="827"/>
      <c r="CR125" s="827"/>
      <c r="CS125" s="827"/>
      <c r="CT125" s="827"/>
      <c r="CU125" s="827"/>
      <c r="CV125" s="827"/>
      <c r="CW125" s="827"/>
      <c r="CX125" s="827"/>
      <c r="CY125" s="827"/>
      <c r="CZ125" s="827"/>
      <c r="DA125" s="827"/>
      <c r="DB125" s="827"/>
      <c r="DC125" s="827"/>
      <c r="DD125" s="827"/>
      <c r="DE125" s="827"/>
      <c r="DF125" s="828"/>
      <c r="DG125" s="875" t="s">
        <v>293</v>
      </c>
      <c r="DH125" s="876"/>
      <c r="DI125" s="876"/>
      <c r="DJ125" s="876"/>
      <c r="DK125" s="876"/>
      <c r="DL125" s="876" t="s">
        <v>293</v>
      </c>
      <c r="DM125" s="876"/>
      <c r="DN125" s="876"/>
      <c r="DO125" s="876"/>
      <c r="DP125" s="876"/>
      <c r="DQ125" s="876" t="s">
        <v>293</v>
      </c>
      <c r="DR125" s="876"/>
      <c r="DS125" s="876"/>
      <c r="DT125" s="876"/>
      <c r="DU125" s="876"/>
      <c r="DV125" s="877" t="s">
        <v>293</v>
      </c>
      <c r="DW125" s="877"/>
      <c r="DX125" s="877"/>
      <c r="DY125" s="877"/>
      <c r="DZ125" s="878"/>
    </row>
    <row r="126" spans="1:130" s="54" customFormat="1" ht="26.25" customHeight="1" x14ac:dyDescent="0.2">
      <c r="A126" s="749"/>
      <c r="B126" s="745"/>
      <c r="C126" s="843" t="s">
        <v>533</v>
      </c>
      <c r="D126" s="844"/>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5"/>
      <c r="AA126" s="779" t="s">
        <v>293</v>
      </c>
      <c r="AB126" s="780"/>
      <c r="AC126" s="780"/>
      <c r="AD126" s="780"/>
      <c r="AE126" s="781"/>
      <c r="AF126" s="782" t="s">
        <v>293</v>
      </c>
      <c r="AG126" s="780"/>
      <c r="AH126" s="780"/>
      <c r="AI126" s="780"/>
      <c r="AJ126" s="781"/>
      <c r="AK126" s="782" t="s">
        <v>293</v>
      </c>
      <c r="AL126" s="780"/>
      <c r="AM126" s="780"/>
      <c r="AN126" s="780"/>
      <c r="AO126" s="781"/>
      <c r="AP126" s="846" t="s">
        <v>293</v>
      </c>
      <c r="AQ126" s="847"/>
      <c r="AR126" s="847"/>
      <c r="AS126" s="847"/>
      <c r="AT126" s="84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8"/>
      <c r="CL126" s="723"/>
      <c r="CM126" s="723"/>
      <c r="CN126" s="723"/>
      <c r="CO126" s="724"/>
      <c r="CP126" s="849" t="s">
        <v>388</v>
      </c>
      <c r="CQ126" s="787"/>
      <c r="CR126" s="787"/>
      <c r="CS126" s="787"/>
      <c r="CT126" s="787"/>
      <c r="CU126" s="787"/>
      <c r="CV126" s="787"/>
      <c r="CW126" s="787"/>
      <c r="CX126" s="787"/>
      <c r="CY126" s="787"/>
      <c r="CZ126" s="787"/>
      <c r="DA126" s="787"/>
      <c r="DB126" s="787"/>
      <c r="DC126" s="787"/>
      <c r="DD126" s="787"/>
      <c r="DE126" s="787"/>
      <c r="DF126" s="788"/>
      <c r="DG126" s="850" t="s">
        <v>293</v>
      </c>
      <c r="DH126" s="851"/>
      <c r="DI126" s="851"/>
      <c r="DJ126" s="851"/>
      <c r="DK126" s="851"/>
      <c r="DL126" s="851" t="s">
        <v>293</v>
      </c>
      <c r="DM126" s="851"/>
      <c r="DN126" s="851"/>
      <c r="DO126" s="851"/>
      <c r="DP126" s="851"/>
      <c r="DQ126" s="851" t="s">
        <v>293</v>
      </c>
      <c r="DR126" s="851"/>
      <c r="DS126" s="851"/>
      <c r="DT126" s="851"/>
      <c r="DU126" s="851"/>
      <c r="DV126" s="852" t="s">
        <v>293</v>
      </c>
      <c r="DW126" s="852"/>
      <c r="DX126" s="852"/>
      <c r="DY126" s="852"/>
      <c r="DZ126" s="853"/>
    </row>
    <row r="127" spans="1:130" s="54" customFormat="1" ht="26.25" customHeight="1" x14ac:dyDescent="0.2">
      <c r="A127" s="750"/>
      <c r="B127" s="747"/>
      <c r="C127" s="854" t="s">
        <v>146</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79">
        <v>3650</v>
      </c>
      <c r="AB127" s="780"/>
      <c r="AC127" s="780"/>
      <c r="AD127" s="780"/>
      <c r="AE127" s="781"/>
      <c r="AF127" s="782">
        <v>2783</v>
      </c>
      <c r="AG127" s="780"/>
      <c r="AH127" s="780"/>
      <c r="AI127" s="780"/>
      <c r="AJ127" s="781"/>
      <c r="AK127" s="782">
        <v>3122</v>
      </c>
      <c r="AL127" s="780"/>
      <c r="AM127" s="780"/>
      <c r="AN127" s="780"/>
      <c r="AO127" s="781"/>
      <c r="AP127" s="846">
        <v>0</v>
      </c>
      <c r="AQ127" s="847"/>
      <c r="AR127" s="847"/>
      <c r="AS127" s="847"/>
      <c r="AT127" s="848"/>
      <c r="AU127" s="77"/>
      <c r="AV127" s="77"/>
      <c r="AW127" s="77"/>
      <c r="AX127" s="857" t="s">
        <v>410</v>
      </c>
      <c r="AY127" s="858"/>
      <c r="AZ127" s="858"/>
      <c r="BA127" s="858"/>
      <c r="BB127" s="858"/>
      <c r="BC127" s="858"/>
      <c r="BD127" s="858"/>
      <c r="BE127" s="859"/>
      <c r="BF127" s="860" t="s">
        <v>311</v>
      </c>
      <c r="BG127" s="858"/>
      <c r="BH127" s="858"/>
      <c r="BI127" s="858"/>
      <c r="BJ127" s="858"/>
      <c r="BK127" s="858"/>
      <c r="BL127" s="859"/>
      <c r="BM127" s="860" t="s">
        <v>504</v>
      </c>
      <c r="BN127" s="858"/>
      <c r="BO127" s="858"/>
      <c r="BP127" s="858"/>
      <c r="BQ127" s="858"/>
      <c r="BR127" s="858"/>
      <c r="BS127" s="859"/>
      <c r="BT127" s="860" t="s">
        <v>500</v>
      </c>
      <c r="BU127" s="858"/>
      <c r="BV127" s="858"/>
      <c r="BW127" s="858"/>
      <c r="BX127" s="858"/>
      <c r="BY127" s="858"/>
      <c r="BZ127" s="861"/>
      <c r="CA127" s="77"/>
      <c r="CB127" s="77"/>
      <c r="CC127" s="77"/>
      <c r="CD127" s="89"/>
      <c r="CE127" s="89"/>
      <c r="CF127" s="89"/>
      <c r="CG127" s="74"/>
      <c r="CH127" s="74"/>
      <c r="CI127" s="74"/>
      <c r="CJ127" s="90"/>
      <c r="CK127" s="728"/>
      <c r="CL127" s="723"/>
      <c r="CM127" s="723"/>
      <c r="CN127" s="723"/>
      <c r="CO127" s="724"/>
      <c r="CP127" s="849" t="s">
        <v>501</v>
      </c>
      <c r="CQ127" s="787"/>
      <c r="CR127" s="787"/>
      <c r="CS127" s="787"/>
      <c r="CT127" s="787"/>
      <c r="CU127" s="787"/>
      <c r="CV127" s="787"/>
      <c r="CW127" s="787"/>
      <c r="CX127" s="787"/>
      <c r="CY127" s="787"/>
      <c r="CZ127" s="787"/>
      <c r="DA127" s="787"/>
      <c r="DB127" s="787"/>
      <c r="DC127" s="787"/>
      <c r="DD127" s="787"/>
      <c r="DE127" s="787"/>
      <c r="DF127" s="788"/>
      <c r="DG127" s="850" t="s">
        <v>293</v>
      </c>
      <c r="DH127" s="851"/>
      <c r="DI127" s="851"/>
      <c r="DJ127" s="851"/>
      <c r="DK127" s="851"/>
      <c r="DL127" s="851" t="s">
        <v>293</v>
      </c>
      <c r="DM127" s="851"/>
      <c r="DN127" s="851"/>
      <c r="DO127" s="851"/>
      <c r="DP127" s="851"/>
      <c r="DQ127" s="851" t="s">
        <v>293</v>
      </c>
      <c r="DR127" s="851"/>
      <c r="DS127" s="851"/>
      <c r="DT127" s="851"/>
      <c r="DU127" s="851"/>
      <c r="DV127" s="852" t="s">
        <v>293</v>
      </c>
      <c r="DW127" s="852"/>
      <c r="DX127" s="852"/>
      <c r="DY127" s="852"/>
      <c r="DZ127" s="853"/>
    </row>
    <row r="128" spans="1:130" s="54" customFormat="1" ht="26.25" customHeight="1" x14ac:dyDescent="0.2">
      <c r="A128" s="815" t="s">
        <v>154</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27</v>
      </c>
      <c r="X128" s="817"/>
      <c r="Y128" s="817"/>
      <c r="Z128" s="818"/>
      <c r="AA128" s="819">
        <v>2932284</v>
      </c>
      <c r="AB128" s="820"/>
      <c r="AC128" s="820"/>
      <c r="AD128" s="820"/>
      <c r="AE128" s="821"/>
      <c r="AF128" s="822">
        <v>2897797</v>
      </c>
      <c r="AG128" s="820"/>
      <c r="AH128" s="820"/>
      <c r="AI128" s="820"/>
      <c r="AJ128" s="821"/>
      <c r="AK128" s="822">
        <v>2825807</v>
      </c>
      <c r="AL128" s="820"/>
      <c r="AM128" s="820"/>
      <c r="AN128" s="820"/>
      <c r="AO128" s="821"/>
      <c r="AP128" s="823"/>
      <c r="AQ128" s="824"/>
      <c r="AR128" s="824"/>
      <c r="AS128" s="824"/>
      <c r="AT128" s="825"/>
      <c r="AU128" s="77"/>
      <c r="AV128" s="77"/>
      <c r="AW128" s="77"/>
      <c r="AX128" s="826" t="s">
        <v>439</v>
      </c>
      <c r="AY128" s="827"/>
      <c r="AZ128" s="827"/>
      <c r="BA128" s="827"/>
      <c r="BB128" s="827"/>
      <c r="BC128" s="827"/>
      <c r="BD128" s="827"/>
      <c r="BE128" s="828"/>
      <c r="BF128" s="829" t="s">
        <v>293</v>
      </c>
      <c r="BG128" s="830"/>
      <c r="BH128" s="830"/>
      <c r="BI128" s="830"/>
      <c r="BJ128" s="830"/>
      <c r="BK128" s="830"/>
      <c r="BL128" s="831"/>
      <c r="BM128" s="829">
        <v>11.25</v>
      </c>
      <c r="BN128" s="830"/>
      <c r="BO128" s="830"/>
      <c r="BP128" s="830"/>
      <c r="BQ128" s="830"/>
      <c r="BR128" s="830"/>
      <c r="BS128" s="831"/>
      <c r="BT128" s="829">
        <v>20</v>
      </c>
      <c r="BU128" s="830"/>
      <c r="BV128" s="830"/>
      <c r="BW128" s="830"/>
      <c r="BX128" s="830"/>
      <c r="BY128" s="830"/>
      <c r="BZ128" s="832"/>
      <c r="CA128" s="89"/>
      <c r="CB128" s="89"/>
      <c r="CC128" s="89"/>
      <c r="CD128" s="89"/>
      <c r="CE128" s="89"/>
      <c r="CF128" s="89"/>
      <c r="CG128" s="74"/>
      <c r="CH128" s="74"/>
      <c r="CI128" s="74"/>
      <c r="CJ128" s="90"/>
      <c r="CK128" s="729"/>
      <c r="CL128" s="730"/>
      <c r="CM128" s="730"/>
      <c r="CN128" s="730"/>
      <c r="CO128" s="731"/>
      <c r="CP128" s="833" t="s">
        <v>357</v>
      </c>
      <c r="CQ128" s="807"/>
      <c r="CR128" s="807"/>
      <c r="CS128" s="807"/>
      <c r="CT128" s="807"/>
      <c r="CU128" s="807"/>
      <c r="CV128" s="807"/>
      <c r="CW128" s="807"/>
      <c r="CX128" s="807"/>
      <c r="CY128" s="807"/>
      <c r="CZ128" s="807"/>
      <c r="DA128" s="807"/>
      <c r="DB128" s="807"/>
      <c r="DC128" s="807"/>
      <c r="DD128" s="807"/>
      <c r="DE128" s="807"/>
      <c r="DF128" s="808"/>
      <c r="DG128" s="834">
        <v>696893</v>
      </c>
      <c r="DH128" s="835"/>
      <c r="DI128" s="835"/>
      <c r="DJ128" s="835"/>
      <c r="DK128" s="835"/>
      <c r="DL128" s="835" t="s">
        <v>293</v>
      </c>
      <c r="DM128" s="835"/>
      <c r="DN128" s="835"/>
      <c r="DO128" s="835"/>
      <c r="DP128" s="835"/>
      <c r="DQ128" s="835" t="s">
        <v>293</v>
      </c>
      <c r="DR128" s="835"/>
      <c r="DS128" s="835"/>
      <c r="DT128" s="835"/>
      <c r="DU128" s="835"/>
      <c r="DV128" s="836" t="s">
        <v>293</v>
      </c>
      <c r="DW128" s="836"/>
      <c r="DX128" s="836"/>
      <c r="DY128" s="836"/>
      <c r="DZ128" s="837"/>
    </row>
    <row r="129" spans="1:131" s="54" customFormat="1" ht="26.25" customHeight="1" x14ac:dyDescent="0.2">
      <c r="A129" s="774" t="s">
        <v>285</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377</v>
      </c>
      <c r="X129" s="777"/>
      <c r="Y129" s="777"/>
      <c r="Z129" s="778"/>
      <c r="AA129" s="779">
        <v>90966540</v>
      </c>
      <c r="AB129" s="780"/>
      <c r="AC129" s="780"/>
      <c r="AD129" s="780"/>
      <c r="AE129" s="781"/>
      <c r="AF129" s="782">
        <v>88982232</v>
      </c>
      <c r="AG129" s="780"/>
      <c r="AH129" s="780"/>
      <c r="AI129" s="780"/>
      <c r="AJ129" s="781"/>
      <c r="AK129" s="782">
        <v>88466269</v>
      </c>
      <c r="AL129" s="780"/>
      <c r="AM129" s="780"/>
      <c r="AN129" s="780"/>
      <c r="AO129" s="781"/>
      <c r="AP129" s="783"/>
      <c r="AQ129" s="784"/>
      <c r="AR129" s="784"/>
      <c r="AS129" s="784"/>
      <c r="AT129" s="785"/>
      <c r="AU129" s="79"/>
      <c r="AV129" s="79"/>
      <c r="AW129" s="79"/>
      <c r="AX129" s="786" t="s">
        <v>206</v>
      </c>
      <c r="AY129" s="787"/>
      <c r="AZ129" s="787"/>
      <c r="BA129" s="787"/>
      <c r="BB129" s="787"/>
      <c r="BC129" s="787"/>
      <c r="BD129" s="787"/>
      <c r="BE129" s="788"/>
      <c r="BF129" s="838" t="s">
        <v>293</v>
      </c>
      <c r="BG129" s="839"/>
      <c r="BH129" s="839"/>
      <c r="BI129" s="839"/>
      <c r="BJ129" s="839"/>
      <c r="BK129" s="839"/>
      <c r="BL129" s="840"/>
      <c r="BM129" s="838">
        <v>16.25</v>
      </c>
      <c r="BN129" s="839"/>
      <c r="BO129" s="839"/>
      <c r="BP129" s="839"/>
      <c r="BQ129" s="839"/>
      <c r="BR129" s="839"/>
      <c r="BS129" s="840"/>
      <c r="BT129" s="838">
        <v>30</v>
      </c>
      <c r="BU129" s="841"/>
      <c r="BV129" s="841"/>
      <c r="BW129" s="841"/>
      <c r="BX129" s="841"/>
      <c r="BY129" s="841"/>
      <c r="BZ129" s="84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74" t="s">
        <v>371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538</v>
      </c>
      <c r="X130" s="777"/>
      <c r="Y130" s="777"/>
      <c r="Z130" s="778"/>
      <c r="AA130" s="779">
        <v>16098579</v>
      </c>
      <c r="AB130" s="780"/>
      <c r="AC130" s="780"/>
      <c r="AD130" s="780"/>
      <c r="AE130" s="781"/>
      <c r="AF130" s="782">
        <v>14062148</v>
      </c>
      <c r="AG130" s="780"/>
      <c r="AH130" s="780"/>
      <c r="AI130" s="780"/>
      <c r="AJ130" s="781"/>
      <c r="AK130" s="782">
        <v>13171211</v>
      </c>
      <c r="AL130" s="780"/>
      <c r="AM130" s="780"/>
      <c r="AN130" s="780"/>
      <c r="AO130" s="781"/>
      <c r="AP130" s="783"/>
      <c r="AQ130" s="784"/>
      <c r="AR130" s="784"/>
      <c r="AS130" s="784"/>
      <c r="AT130" s="785"/>
      <c r="AU130" s="79"/>
      <c r="AV130" s="79"/>
      <c r="AW130" s="79"/>
      <c r="AX130" s="786" t="s">
        <v>480</v>
      </c>
      <c r="AY130" s="787"/>
      <c r="AZ130" s="787"/>
      <c r="BA130" s="787"/>
      <c r="BB130" s="787"/>
      <c r="BC130" s="787"/>
      <c r="BD130" s="787"/>
      <c r="BE130" s="788"/>
      <c r="BF130" s="789">
        <v>6.8</v>
      </c>
      <c r="BG130" s="790"/>
      <c r="BH130" s="790"/>
      <c r="BI130" s="790"/>
      <c r="BJ130" s="790"/>
      <c r="BK130" s="790"/>
      <c r="BL130" s="791"/>
      <c r="BM130" s="789">
        <v>25</v>
      </c>
      <c r="BN130" s="790"/>
      <c r="BO130" s="790"/>
      <c r="BP130" s="790"/>
      <c r="BQ130" s="790"/>
      <c r="BR130" s="790"/>
      <c r="BS130" s="791"/>
      <c r="BT130" s="789">
        <v>35</v>
      </c>
      <c r="BU130" s="792"/>
      <c r="BV130" s="792"/>
      <c r="BW130" s="792"/>
      <c r="BX130" s="792"/>
      <c r="BY130" s="792"/>
      <c r="BZ130" s="79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288</v>
      </c>
      <c r="X131" s="797"/>
      <c r="Y131" s="797"/>
      <c r="Z131" s="798"/>
      <c r="AA131" s="799">
        <v>74867961</v>
      </c>
      <c r="AB131" s="800"/>
      <c r="AC131" s="800"/>
      <c r="AD131" s="800"/>
      <c r="AE131" s="801"/>
      <c r="AF131" s="802">
        <v>74920084</v>
      </c>
      <c r="AG131" s="800"/>
      <c r="AH131" s="800"/>
      <c r="AI131" s="800"/>
      <c r="AJ131" s="801"/>
      <c r="AK131" s="802">
        <v>75295058</v>
      </c>
      <c r="AL131" s="800"/>
      <c r="AM131" s="800"/>
      <c r="AN131" s="800"/>
      <c r="AO131" s="801"/>
      <c r="AP131" s="803"/>
      <c r="AQ131" s="804"/>
      <c r="AR131" s="804"/>
      <c r="AS131" s="804"/>
      <c r="AT131" s="805"/>
      <c r="AU131" s="79"/>
      <c r="AV131" s="79"/>
      <c r="AW131" s="79"/>
      <c r="AX131" s="806" t="s">
        <v>526</v>
      </c>
      <c r="AY131" s="807"/>
      <c r="AZ131" s="807"/>
      <c r="BA131" s="807"/>
      <c r="BB131" s="807"/>
      <c r="BC131" s="807"/>
      <c r="BD131" s="807"/>
      <c r="BE131" s="808"/>
      <c r="BF131" s="809">
        <v>40.299999999999997</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32" t="s">
        <v>73</v>
      </c>
      <c r="B132" s="733"/>
      <c r="C132" s="733"/>
      <c r="D132" s="733"/>
      <c r="E132" s="733"/>
      <c r="F132" s="733"/>
      <c r="G132" s="733"/>
      <c r="H132" s="733"/>
      <c r="I132" s="733"/>
      <c r="J132" s="733"/>
      <c r="K132" s="733"/>
      <c r="L132" s="733"/>
      <c r="M132" s="733"/>
      <c r="N132" s="733"/>
      <c r="O132" s="733"/>
      <c r="P132" s="733"/>
      <c r="Q132" s="733"/>
      <c r="R132" s="733"/>
      <c r="S132" s="733"/>
      <c r="T132" s="733"/>
      <c r="U132" s="733"/>
      <c r="V132" s="751" t="s">
        <v>539</v>
      </c>
      <c r="W132" s="751"/>
      <c r="X132" s="751"/>
      <c r="Y132" s="751"/>
      <c r="Z132" s="752"/>
      <c r="AA132" s="753">
        <v>6.2057947589999998</v>
      </c>
      <c r="AB132" s="754"/>
      <c r="AC132" s="754"/>
      <c r="AD132" s="754"/>
      <c r="AE132" s="755"/>
      <c r="AF132" s="756">
        <v>7.4397233719999996</v>
      </c>
      <c r="AG132" s="754"/>
      <c r="AH132" s="754"/>
      <c r="AI132" s="754"/>
      <c r="AJ132" s="755"/>
      <c r="AK132" s="756">
        <v>7.0402787919999996</v>
      </c>
      <c r="AL132" s="754"/>
      <c r="AM132" s="754"/>
      <c r="AN132" s="754"/>
      <c r="AO132" s="755"/>
      <c r="AP132" s="757"/>
      <c r="AQ132" s="758"/>
      <c r="AR132" s="758"/>
      <c r="AS132" s="758"/>
      <c r="AT132" s="75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60" t="s">
        <v>166</v>
      </c>
      <c r="W133" s="760"/>
      <c r="X133" s="760"/>
      <c r="Y133" s="760"/>
      <c r="Z133" s="761"/>
      <c r="AA133" s="762">
        <v>7.9</v>
      </c>
      <c r="AB133" s="763"/>
      <c r="AC133" s="763"/>
      <c r="AD133" s="763"/>
      <c r="AE133" s="764"/>
      <c r="AF133" s="762">
        <v>7.6</v>
      </c>
      <c r="AG133" s="763"/>
      <c r="AH133" s="763"/>
      <c r="AI133" s="763"/>
      <c r="AJ133" s="764"/>
      <c r="AK133" s="762">
        <v>6.8</v>
      </c>
      <c r="AL133" s="763"/>
      <c r="AM133" s="763"/>
      <c r="AN133" s="763"/>
      <c r="AO133" s="764"/>
      <c r="AP133" s="765"/>
      <c r="AQ133" s="766"/>
      <c r="AR133" s="766"/>
      <c r="AS133" s="766"/>
      <c r="AT133" s="76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w/u1gyEXgokdX/jgaHvdD3Cts8OFydWAPpoBr205bUu7tsu4cVVDRz68NHHGobizv6RBT6WrVHn/g2SoS4DKBQ==" saltValue="M73vY8/aDv0w0C5ctBngi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664062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62</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VXSk9jO2kGVWDjvHbqMQExPPGEetp43ASGnctvGIBQDCugMEzclZ/VU9hHWb4xkf7mU7LhoWdwKj/ePPf59Mdg==" saltValue="jpWfx1SjQJumuYK4Uej+pw==" spinCount="100000" sheet="1" objects="1" scenarios="1"/>
  <phoneticPr fontId="6"/>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554687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bI2fAg1TdpX+ma/yOjVDQB+F3o1TfrosvUx4ZKkB37871NNn/SZCRIWnovfNhIjrVYGvcAwUAc4si2xwYmBOEQ==" saltValue="GatYVtFYqsjm683PpMniwQ==" spinCount="100000" sheet="1" objects="1" scenarios="1"/>
  <phoneticPr fontId="6"/>
  <printOptions horizontalCentered="1" verticalCentered="1"/>
  <pageMargins left="0" right="0" top="0" bottom="0" header="0" footer="0"/>
  <pageSetup paperSize="8" scale="6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5546875" style="50" hidden="1" customWidth="1"/>
    <col min="53" max="53" width="8.5546875" style="50" hidden="1" customWidth="1"/>
    <col min="54" max="16384" width="8.554687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540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456</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7" t="s">
        <v>169</v>
      </c>
      <c r="AP7" s="144"/>
      <c r="AQ7" s="155" t="s">
        <v>541</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8"/>
      <c r="AP8" s="145" t="s">
        <v>494</v>
      </c>
      <c r="AQ8" s="156" t="s">
        <v>542</v>
      </c>
      <c r="AR8" s="170" t="s">
        <v>256</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0" t="s">
        <v>543</v>
      </c>
      <c r="AL9" s="1051"/>
      <c r="AM9" s="1051"/>
      <c r="AN9" s="1052"/>
      <c r="AO9" s="134">
        <v>20415799</v>
      </c>
      <c r="AP9" s="134">
        <v>50706</v>
      </c>
      <c r="AQ9" s="157">
        <v>58073</v>
      </c>
      <c r="AR9" s="171">
        <v>-12.7</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0" t="s">
        <v>427</v>
      </c>
      <c r="AL10" s="1051"/>
      <c r="AM10" s="1051"/>
      <c r="AN10" s="1052"/>
      <c r="AO10" s="135">
        <v>688590</v>
      </c>
      <c r="AP10" s="135">
        <v>1710</v>
      </c>
      <c r="AQ10" s="158">
        <v>2762</v>
      </c>
      <c r="AR10" s="172">
        <v>-38.1</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0" t="s">
        <v>334</v>
      </c>
      <c r="AL11" s="1051"/>
      <c r="AM11" s="1051"/>
      <c r="AN11" s="1052"/>
      <c r="AO11" s="135">
        <v>33455</v>
      </c>
      <c r="AP11" s="135">
        <v>83</v>
      </c>
      <c r="AQ11" s="158">
        <v>1714</v>
      </c>
      <c r="AR11" s="172">
        <v>-95.2</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0" t="s">
        <v>346</v>
      </c>
      <c r="AL12" s="1051"/>
      <c r="AM12" s="1051"/>
      <c r="AN12" s="1052"/>
      <c r="AO12" s="135">
        <v>95901</v>
      </c>
      <c r="AP12" s="135">
        <v>238</v>
      </c>
      <c r="AQ12" s="158">
        <v>632</v>
      </c>
      <c r="AR12" s="172">
        <v>-62.3</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0" t="s">
        <v>375</v>
      </c>
      <c r="AL13" s="1051"/>
      <c r="AM13" s="1051"/>
      <c r="AN13" s="1052"/>
      <c r="AO13" s="135" t="s">
        <v>293</v>
      </c>
      <c r="AP13" s="135" t="s">
        <v>293</v>
      </c>
      <c r="AQ13" s="158">
        <v>9</v>
      </c>
      <c r="AR13" s="172" t="s">
        <v>293</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0" t="s">
        <v>394</v>
      </c>
      <c r="AL14" s="1051"/>
      <c r="AM14" s="1051"/>
      <c r="AN14" s="1052"/>
      <c r="AO14" s="135">
        <v>869705</v>
      </c>
      <c r="AP14" s="135">
        <v>2160</v>
      </c>
      <c r="AQ14" s="158">
        <v>1980</v>
      </c>
      <c r="AR14" s="172">
        <v>9.1</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0" t="s">
        <v>438</v>
      </c>
      <c r="AL15" s="1051"/>
      <c r="AM15" s="1051"/>
      <c r="AN15" s="1052"/>
      <c r="AO15" s="135">
        <v>149750</v>
      </c>
      <c r="AP15" s="135">
        <v>372</v>
      </c>
      <c r="AQ15" s="158">
        <v>1379</v>
      </c>
      <c r="AR15" s="172">
        <v>-73</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3" t="s">
        <v>441</v>
      </c>
      <c r="AL16" s="1054"/>
      <c r="AM16" s="1054"/>
      <c r="AN16" s="1055"/>
      <c r="AO16" s="135">
        <v>-1710019</v>
      </c>
      <c r="AP16" s="135">
        <v>-4247</v>
      </c>
      <c r="AQ16" s="158">
        <v>-3914</v>
      </c>
      <c r="AR16" s="172">
        <v>8.5</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3" t="s">
        <v>415</v>
      </c>
      <c r="AL17" s="1054"/>
      <c r="AM17" s="1054"/>
      <c r="AN17" s="1055"/>
      <c r="AO17" s="135">
        <v>20543181</v>
      </c>
      <c r="AP17" s="135">
        <v>51022</v>
      </c>
      <c r="AQ17" s="158">
        <v>62636</v>
      </c>
      <c r="AR17" s="172">
        <v>-18.5</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338</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544</v>
      </c>
      <c r="AP20" s="146" t="s">
        <v>212</v>
      </c>
      <c r="AQ20" s="159" t="s">
        <v>14</v>
      </c>
      <c r="AR20" s="173"/>
    </row>
    <row r="21" spans="1:46" s="98" customFormat="1" ht="13.2" x14ac:dyDescent="0.2">
      <c r="A21" s="100"/>
      <c r="AK21" s="1047" t="s">
        <v>295</v>
      </c>
      <c r="AL21" s="1048"/>
      <c r="AM21" s="1048"/>
      <c r="AN21" s="1049"/>
      <c r="AO21" s="137">
        <v>5.25</v>
      </c>
      <c r="AP21" s="147">
        <v>6.32</v>
      </c>
      <c r="AQ21" s="160">
        <v>-1.07</v>
      </c>
      <c r="AS21" s="179"/>
      <c r="AT21" s="100"/>
    </row>
    <row r="22" spans="1:46" s="98" customFormat="1" ht="13.2" x14ac:dyDescent="0.2">
      <c r="A22" s="100"/>
      <c r="AK22" s="1047" t="s">
        <v>165</v>
      </c>
      <c r="AL22" s="1048"/>
      <c r="AM22" s="1048"/>
      <c r="AN22" s="1049"/>
      <c r="AO22" s="138">
        <v>98.8</v>
      </c>
      <c r="AP22" s="148">
        <v>99.9</v>
      </c>
      <c r="AQ22" s="161">
        <v>-1.1000000000000001</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393</v>
      </c>
      <c r="AP26" s="149"/>
      <c r="AQ26" s="149"/>
      <c r="AR26" s="149"/>
      <c r="AS26" s="102"/>
      <c r="AT26" s="102"/>
    </row>
    <row r="27" spans="1:46" ht="13.2" x14ac:dyDescent="0.2">
      <c r="A27" s="103"/>
      <c r="AO27" s="108"/>
      <c r="AP27" s="108"/>
      <c r="AQ27" s="108"/>
      <c r="AR27" s="108"/>
      <c r="AS27" s="108"/>
      <c r="AT27" s="108"/>
    </row>
    <row r="28" spans="1:46" ht="16.2" x14ac:dyDescent="0.2">
      <c r="A28" s="99" t="s">
        <v>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215</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7" t="s">
        <v>169</v>
      </c>
      <c r="AP30" s="144"/>
      <c r="AQ30" s="155" t="s">
        <v>541</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8"/>
      <c r="AP31" s="145" t="s">
        <v>494</v>
      </c>
      <c r="AQ31" s="156" t="s">
        <v>542</v>
      </c>
      <c r="AR31" s="170" t="s">
        <v>256</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1" t="s">
        <v>545</v>
      </c>
      <c r="AL32" s="1042"/>
      <c r="AM32" s="1042"/>
      <c r="AN32" s="1043"/>
      <c r="AO32" s="135">
        <v>18029315</v>
      </c>
      <c r="AP32" s="135">
        <v>44779</v>
      </c>
      <c r="AQ32" s="162">
        <v>36995</v>
      </c>
      <c r="AR32" s="172">
        <v>21</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1" t="s">
        <v>546</v>
      </c>
      <c r="AL33" s="1042"/>
      <c r="AM33" s="1042"/>
      <c r="AN33" s="1043"/>
      <c r="AO33" s="135" t="s">
        <v>293</v>
      </c>
      <c r="AP33" s="135" t="s">
        <v>293</v>
      </c>
      <c r="AQ33" s="162">
        <v>3</v>
      </c>
      <c r="AR33" s="172" t="s">
        <v>293</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1" t="s">
        <v>96</v>
      </c>
      <c r="AL34" s="1042"/>
      <c r="AM34" s="1042"/>
      <c r="AN34" s="1043"/>
      <c r="AO34" s="135">
        <v>143373</v>
      </c>
      <c r="AP34" s="135">
        <v>356</v>
      </c>
      <c r="AQ34" s="162">
        <v>81</v>
      </c>
      <c r="AR34" s="172">
        <v>339.5</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1" t="s">
        <v>547</v>
      </c>
      <c r="AL35" s="1042"/>
      <c r="AM35" s="1042"/>
      <c r="AN35" s="1043"/>
      <c r="AO35" s="135">
        <v>3122033</v>
      </c>
      <c r="AP35" s="135">
        <v>7754</v>
      </c>
      <c r="AQ35" s="162">
        <v>8919</v>
      </c>
      <c r="AR35" s="172">
        <v>-13.1</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1" t="s">
        <v>59</v>
      </c>
      <c r="AL36" s="1042"/>
      <c r="AM36" s="1042"/>
      <c r="AN36" s="1043"/>
      <c r="AO36" s="135" t="s">
        <v>293</v>
      </c>
      <c r="AP36" s="135" t="s">
        <v>293</v>
      </c>
      <c r="AQ36" s="162">
        <v>380</v>
      </c>
      <c r="AR36" s="172" t="s">
        <v>293</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1" t="s">
        <v>466</v>
      </c>
      <c r="AL37" s="1042"/>
      <c r="AM37" s="1042"/>
      <c r="AN37" s="1043"/>
      <c r="AO37" s="135">
        <v>3122</v>
      </c>
      <c r="AP37" s="135">
        <v>8</v>
      </c>
      <c r="AQ37" s="162">
        <v>886</v>
      </c>
      <c r="AR37" s="172">
        <v>-99.1</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4" t="s">
        <v>289</v>
      </c>
      <c r="AL38" s="1045"/>
      <c r="AM38" s="1045"/>
      <c r="AN38" s="1046"/>
      <c r="AO38" s="139">
        <v>157</v>
      </c>
      <c r="AP38" s="139">
        <v>0</v>
      </c>
      <c r="AQ38" s="163">
        <v>1</v>
      </c>
      <c r="AR38" s="161">
        <v>-100</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4" t="s">
        <v>156</v>
      </c>
      <c r="AL39" s="1045"/>
      <c r="AM39" s="1045"/>
      <c r="AN39" s="1046"/>
      <c r="AO39" s="135">
        <v>-2825807</v>
      </c>
      <c r="AP39" s="135">
        <v>-7018</v>
      </c>
      <c r="AQ39" s="162">
        <v>-8108</v>
      </c>
      <c r="AR39" s="172">
        <v>-13.4</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1" t="s">
        <v>130</v>
      </c>
      <c r="AL40" s="1042"/>
      <c r="AM40" s="1042"/>
      <c r="AN40" s="1043"/>
      <c r="AO40" s="135">
        <v>-13171211</v>
      </c>
      <c r="AP40" s="135">
        <v>-32713</v>
      </c>
      <c r="AQ40" s="162">
        <v>-28743</v>
      </c>
      <c r="AR40" s="172">
        <v>13.8</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1" t="s">
        <v>144</v>
      </c>
      <c r="AL41" s="1032"/>
      <c r="AM41" s="1032"/>
      <c r="AN41" s="1033"/>
      <c r="AO41" s="135">
        <v>5300982</v>
      </c>
      <c r="AP41" s="135">
        <v>13166</v>
      </c>
      <c r="AQ41" s="162">
        <v>10414</v>
      </c>
      <c r="AR41" s="172">
        <v>26.4</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81</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240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548</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9" t="s">
        <v>169</v>
      </c>
      <c r="AN49" s="1034" t="s">
        <v>97</v>
      </c>
      <c r="AO49" s="1035"/>
      <c r="AP49" s="1035"/>
      <c r="AQ49" s="1035"/>
      <c r="AR49" s="1036"/>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0"/>
      <c r="AN50" s="131" t="s">
        <v>489</v>
      </c>
      <c r="AO50" s="141" t="s">
        <v>521</v>
      </c>
      <c r="AP50" s="152" t="s">
        <v>349</v>
      </c>
      <c r="AQ50" s="165" t="s">
        <v>60</v>
      </c>
      <c r="AR50" s="175" t="s">
        <v>549</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339</v>
      </c>
      <c r="AL51" s="120"/>
      <c r="AM51" s="125">
        <v>15891785</v>
      </c>
      <c r="AN51" s="132">
        <v>39173</v>
      </c>
      <c r="AO51" s="142">
        <v>-3.6</v>
      </c>
      <c r="AP51" s="153">
        <v>50880</v>
      </c>
      <c r="AQ51" s="166">
        <v>-1.4</v>
      </c>
      <c r="AR51" s="176">
        <v>-2.2000000000000002</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372</v>
      </c>
      <c r="AM52" s="126">
        <v>7500916</v>
      </c>
      <c r="AN52" s="133">
        <v>18490</v>
      </c>
      <c r="AO52" s="143">
        <v>-9.4</v>
      </c>
      <c r="AP52" s="154">
        <v>27819</v>
      </c>
      <c r="AQ52" s="167">
        <v>7.5</v>
      </c>
      <c r="AR52" s="177">
        <v>-16.899999999999999</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536</v>
      </c>
      <c r="AL53" s="120"/>
      <c r="AM53" s="125">
        <v>16616995</v>
      </c>
      <c r="AN53" s="132">
        <v>41093</v>
      </c>
      <c r="AO53" s="142">
        <v>4.9000000000000004</v>
      </c>
      <c r="AP53" s="153">
        <v>46395</v>
      </c>
      <c r="AQ53" s="166">
        <v>-8.8000000000000007</v>
      </c>
      <c r="AR53" s="176">
        <v>13.7</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372</v>
      </c>
      <c r="AM54" s="126">
        <v>8485869</v>
      </c>
      <c r="AN54" s="133">
        <v>20985</v>
      </c>
      <c r="AO54" s="143">
        <v>13.5</v>
      </c>
      <c r="AP54" s="154">
        <v>26304</v>
      </c>
      <c r="AQ54" s="167">
        <v>-5.4</v>
      </c>
      <c r="AR54" s="177">
        <v>18.899999999999999</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367</v>
      </c>
      <c r="AL55" s="120"/>
      <c r="AM55" s="125">
        <v>14573840</v>
      </c>
      <c r="AN55" s="132">
        <v>36072</v>
      </c>
      <c r="AO55" s="142">
        <v>-12.2</v>
      </c>
      <c r="AP55" s="153">
        <v>48088</v>
      </c>
      <c r="AQ55" s="166">
        <v>3.6</v>
      </c>
      <c r="AR55" s="176">
        <v>-15.8</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372</v>
      </c>
      <c r="AM56" s="126">
        <v>7334463</v>
      </c>
      <c r="AN56" s="133">
        <v>18154</v>
      </c>
      <c r="AO56" s="143">
        <v>-13.5</v>
      </c>
      <c r="AP56" s="154">
        <v>25183</v>
      </c>
      <c r="AQ56" s="167">
        <v>-4.3</v>
      </c>
      <c r="AR56" s="177">
        <v>-9.1999999999999993</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550</v>
      </c>
      <c r="AL57" s="120"/>
      <c r="AM57" s="125">
        <v>14629808</v>
      </c>
      <c r="AN57" s="132">
        <v>36281</v>
      </c>
      <c r="AO57" s="142">
        <v>0.6</v>
      </c>
      <c r="AP57" s="153">
        <v>46457</v>
      </c>
      <c r="AQ57" s="166">
        <v>-3.4</v>
      </c>
      <c r="AR57" s="176">
        <v>4</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372</v>
      </c>
      <c r="AM58" s="126">
        <v>7416812</v>
      </c>
      <c r="AN58" s="133">
        <v>18393</v>
      </c>
      <c r="AO58" s="143">
        <v>1.3</v>
      </c>
      <c r="AP58" s="154">
        <v>24020</v>
      </c>
      <c r="AQ58" s="167">
        <v>-4.5999999999999996</v>
      </c>
      <c r="AR58" s="177">
        <v>5.9</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551</v>
      </c>
      <c r="AL59" s="120"/>
      <c r="AM59" s="125">
        <v>15125106</v>
      </c>
      <c r="AN59" s="132">
        <v>37566</v>
      </c>
      <c r="AO59" s="142">
        <v>3.5</v>
      </c>
      <c r="AP59" s="153">
        <v>51849</v>
      </c>
      <c r="AQ59" s="166">
        <v>11.6</v>
      </c>
      <c r="AR59" s="176">
        <v>-8.1</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372</v>
      </c>
      <c r="AM60" s="126">
        <v>7225188</v>
      </c>
      <c r="AN60" s="133">
        <v>17945</v>
      </c>
      <c r="AO60" s="143">
        <v>-2.4</v>
      </c>
      <c r="AP60" s="154">
        <v>26326</v>
      </c>
      <c r="AQ60" s="167">
        <v>9.6</v>
      </c>
      <c r="AR60" s="177">
        <v>-12</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199</v>
      </c>
      <c r="AL61" s="123"/>
      <c r="AM61" s="125">
        <v>15367507</v>
      </c>
      <c r="AN61" s="132">
        <v>38037</v>
      </c>
      <c r="AO61" s="142">
        <v>-1.4</v>
      </c>
      <c r="AP61" s="153">
        <v>48734</v>
      </c>
      <c r="AQ61" s="168">
        <v>0.3</v>
      </c>
      <c r="AR61" s="176">
        <v>-1.7</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372</v>
      </c>
      <c r="AM62" s="126">
        <v>7592650</v>
      </c>
      <c r="AN62" s="133">
        <v>18793</v>
      </c>
      <c r="AO62" s="143">
        <v>-2.1</v>
      </c>
      <c r="AP62" s="154">
        <v>25930</v>
      </c>
      <c r="AQ62" s="167">
        <v>0.6</v>
      </c>
      <c r="AR62" s="177">
        <v>-2.7</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CD9Ox6uVyBwG2LlFiUNMXgro5b3UZMvuz6GX35p7OFK32XPwQRph5ySwOAiCn/X8cVxKcCQrV2zok4o2+E+4nQ==" saltValue="JKPRDvSaKaV6GulYLdPKH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62</v>
      </c>
    </row>
    <row r="121" spans="125:125" ht="13.5" hidden="1" customHeight="1" x14ac:dyDescent="0.2">
      <c r="DU121" s="95"/>
    </row>
  </sheetData>
  <sheetProtection algorithmName="SHA-512" hashValue="GD4aOtEYAis+TK9VI2DC4uwoqKthgb0lya5W75z+Hjh/n3hPHs8LZmqOdnLWJCS9TNMlFbMUjRbUIIBG/uSKkA==" saltValue="cb35amhiFJSnOwnDJ4Fmqg==" spinCount="100000" sheet="1" objects="1" scenarios="1"/>
  <phoneticPr fontId="6"/>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62</v>
      </c>
    </row>
  </sheetData>
  <sheetProtection algorithmName="SHA-512" hashValue="ejL/ioKriUpOFqCplmbEwv3tU8vujWfIieJ6BxYBTUMGV8jegMQy2y3Sngn+YC4zLd92UbMwLxXDQw8eX2+D/Q==" saltValue="Az2DcAcLSBOpbClCbM3KCg==" spinCount="100000" sheet="1" objects="1" scenarios="1"/>
  <phoneticPr fontId="6"/>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2"/>
  <cols>
    <col min="1" max="1" width="8.33203125" style="50" customWidth="1"/>
    <col min="2" max="16" width="14.554687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12</v>
      </c>
    </row>
    <row r="46" spans="2:10" ht="29.25" customHeight="1" x14ac:dyDescent="0.2">
      <c r="B46" s="184" t="s">
        <v>29</v>
      </c>
      <c r="C46" s="188"/>
      <c r="D46" s="188"/>
      <c r="E46" s="189" t="s">
        <v>37</v>
      </c>
      <c r="F46" s="190" t="s">
        <v>552</v>
      </c>
      <c r="G46" s="194" t="s">
        <v>358</v>
      </c>
      <c r="H46" s="194" t="s">
        <v>369</v>
      </c>
      <c r="I46" s="194" t="s">
        <v>553</v>
      </c>
      <c r="J46" s="199" t="s">
        <v>554</v>
      </c>
    </row>
    <row r="47" spans="2:10" ht="57.75" customHeight="1" x14ac:dyDescent="0.2">
      <c r="B47" s="185"/>
      <c r="C47" s="1056" t="s">
        <v>16</v>
      </c>
      <c r="D47" s="1056"/>
      <c r="E47" s="1057"/>
      <c r="F47" s="191">
        <v>10.75</v>
      </c>
      <c r="G47" s="195">
        <v>10.6</v>
      </c>
      <c r="H47" s="195">
        <v>11.49</v>
      </c>
      <c r="I47" s="195">
        <v>12.42</v>
      </c>
      <c r="J47" s="200">
        <v>11.39</v>
      </c>
    </row>
    <row r="48" spans="2:10" ht="57.75" customHeight="1" x14ac:dyDescent="0.2">
      <c r="B48" s="186"/>
      <c r="C48" s="1058" t="s">
        <v>24</v>
      </c>
      <c r="D48" s="1058"/>
      <c r="E48" s="1059"/>
      <c r="F48" s="192">
        <v>3.75</v>
      </c>
      <c r="G48" s="196">
        <v>3.28</v>
      </c>
      <c r="H48" s="196">
        <v>2.98</v>
      </c>
      <c r="I48" s="196">
        <v>3.77</v>
      </c>
      <c r="J48" s="201">
        <v>3.04</v>
      </c>
    </row>
    <row r="49" spans="2:10" ht="57.75" customHeight="1" x14ac:dyDescent="0.2">
      <c r="B49" s="187"/>
      <c r="C49" s="1060" t="s">
        <v>26</v>
      </c>
      <c r="D49" s="1060"/>
      <c r="E49" s="1061"/>
      <c r="F49" s="193" t="s">
        <v>555</v>
      </c>
      <c r="G49" s="197" t="s">
        <v>175</v>
      </c>
      <c r="H49" s="197" t="s">
        <v>556</v>
      </c>
      <c r="I49" s="197" t="s">
        <v>383</v>
      </c>
      <c r="J49" s="202" t="s">
        <v>100</v>
      </c>
    </row>
    <row r="50" spans="2:10" ht="13.5" customHeight="1" x14ac:dyDescent="0.2"/>
  </sheetData>
  <sheetProtection algorithmName="SHA-512" hashValue="+u6NBIIUk3nHQEfL4+XlYdtfrTwrBE1n0z66VL44VXdbaxOO10sVchjgRqwFcKjviiO0SdNzxRAG7LEaCiO7gw==" saltValue="qM29hI2qmuzegT2bfedY4g=="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2021-10-26T04:03:33Z</cp:lastPrinted>
  <dcterms:created xsi:type="dcterms:W3CDTF">2021-02-05T04:57:23Z</dcterms:created>
  <dcterms:modified xsi:type="dcterms:W3CDTF">2021-10-26T06:41:13Z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2.1.14.0</vt:lpwstr>
      <vt:lpwstr>3.1.6.0</vt:lpwstr>
    </vt:vector>
  </property>
  <property fmtid="{DCFEDD21-7773-49B2-8022-6FC58DB5260B}" pid="3" name="LastSavedVersion">
    <vt:lpwstr>2.1.14.0</vt:lpwstr>
  </property>
  <property fmtid="{DCFEDD21-7773-49B2-8022-6FC58DB5260B}" pid="4" name="LastSavedDate">
    <vt:filetime>2021-10-26T02:44:18Z</vt:filetime>
  </property>
</Properties>
</file>