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324" windowWidth="15480" windowHeight="6336" tabRatio="932" activeTab="0"/>
  </bookViews>
  <sheets>
    <sheet name="①申請書" sheetId="1" r:id="rId1"/>
    <sheet name="③-2営業所" sheetId="2" r:id="rId2"/>
    <sheet name="④-1提出書類" sheetId="3" r:id="rId3"/>
    <sheet name="④-2総括表" sheetId="4" r:id="rId4"/>
    <sheet name="⑤-1県工事(土木)" sheetId="5" r:id="rId5"/>
    <sheet name="⑤－2県工事（建築）" sheetId="6" r:id="rId6"/>
    <sheet name="⑤-3県工事(電気)" sheetId="7" r:id="rId7"/>
    <sheet name="⑤-4県工事(管)" sheetId="8" r:id="rId8"/>
    <sheet name="⑤-5県工事(舗装)" sheetId="9" r:id="rId9"/>
    <sheet name="⑥技術者" sheetId="10" r:id="rId10"/>
    <sheet name="資格" sheetId="11" r:id="rId11"/>
    <sheet name="⑥-2若年者・不当要求防止" sheetId="12" r:id="rId12"/>
    <sheet name="⑦研修会受講確認書" sheetId="13" r:id="rId13"/>
    <sheet name="⑧障がい者" sheetId="14" r:id="rId14"/>
    <sheet name="⑨表彰" sheetId="15" r:id="rId15"/>
    <sheet name="⑩働き方・生産性向上" sheetId="16" r:id="rId16"/>
  </sheets>
  <definedNames>
    <definedName name="_xlnm.Print_Area" localSheetId="0">'①申請書'!$A$1:$BN$73</definedName>
    <definedName name="_xlnm.Print_Area" localSheetId="1">'③-2営業所'!$A$1:$BD$78</definedName>
    <definedName name="_xlnm.Print_Area" localSheetId="2">'④-1提出書類'!$A$1:$BO$110</definedName>
    <definedName name="_xlnm.Print_Area" localSheetId="3">'④-2総括表'!$A$1:$BK$95</definedName>
    <definedName name="_xlnm.Print_Area" localSheetId="4">'⑤-1県工事(土木)'!$A$1:$BT$90</definedName>
    <definedName name="_xlnm.Print_Area" localSheetId="5">'⑤－2県工事（建築）'!$A$1:$BS$90</definedName>
    <definedName name="_xlnm.Print_Area" localSheetId="6">'⑤-3県工事(電気)'!$A$1:$BS$90</definedName>
    <definedName name="_xlnm.Print_Area" localSheetId="7">'⑤-4県工事(管)'!$A$1:$BY$90</definedName>
    <definedName name="_xlnm.Print_Area" localSheetId="8">'⑤-5県工事(舗装)'!$A$1:$BS$90</definedName>
    <definedName name="_xlnm.Print_Area" localSheetId="11">'⑥-2若年者・不当要求防止'!$A$1:$K$36</definedName>
    <definedName name="_xlnm.Print_Area" localSheetId="9">'⑥技術者'!$A$1:$BE$85</definedName>
    <definedName name="_xlnm.Print_Area" localSheetId="12">'⑦研修会受講確認書'!$A$1:$AY$75</definedName>
    <definedName name="_xlnm.Print_Area" localSheetId="14">'⑨表彰'!$A$1:$BC$51</definedName>
    <definedName name="_xlnm.Print_Area" localSheetId="15">'⑩働き方・生産性向上'!$A$1:$BC$59</definedName>
    <definedName name="_xlnm.Print_Area" localSheetId="10">'資格'!$A$1:$BV$67</definedName>
    <definedName name="_xlnm.Print_Titles" localSheetId="9">'⑥技術者'!$1:$23</definedName>
  </definedNames>
  <calcPr fullCalcOnLoad="1"/>
</workbook>
</file>

<file path=xl/sharedStrings.xml><?xml version="1.0" encoding="utf-8"?>
<sst xmlns="http://schemas.openxmlformats.org/spreadsheetml/2006/main" count="1739" uniqueCount="614">
  <si>
    <t>建設工事等指定統計調査表彰</t>
  </si>
  <si>
    <t>様式第１６号</t>
  </si>
  <si>
    <t>等級要件（技術者要件）確認表</t>
  </si>
  <si>
    <t>様式第１７号</t>
  </si>
  <si>
    <t>合併等に関する申告書</t>
  </si>
  <si>
    <t>合併・営業譲渡契約書の写し</t>
  </si>
  <si>
    <t>様式第１８号</t>
  </si>
  <si>
    <t>その他</t>
  </si>
  <si>
    <t>総合評定値通知書（経営事項審査結果通知書）の写し</t>
  </si>
  <si>
    <t>県税納税証明書（全項目に未納がないことの証明）の写し</t>
  </si>
  <si>
    <t>紛失の場合は不要</t>
  </si>
  <si>
    <t>格付業種がある場合は必須</t>
  </si>
  <si>
    <t>建災防加入証明書の原本</t>
  </si>
  <si>
    <t>実務経験者名簿（経営事項審査用）　</t>
  </si>
  <si>
    <t>様式第６号で技術者要件を充足している場合には不要</t>
  </si>
  <si>
    <t>ペナルティ</t>
  </si>
  <si>
    <t>Ｈ19年度まで</t>
  </si>
  <si>
    <t>Ｈ２０年度</t>
  </si>
  <si>
    <t>申請者
区　分</t>
  </si>
  <si>
    <t>申請業種の選択</t>
  </si>
  <si>
    <t>工事成績点
（点）</t>
  </si>
  <si>
    <t>（様式第５－３号）</t>
  </si>
  <si>
    <t>（様式第７号）</t>
  </si>
  <si>
    <t>（様式第８号）</t>
  </si>
  <si>
    <t>（様式第９号）</t>
  </si>
  <si>
    <t>許可番号</t>
  </si>
  <si>
    <t>知事</t>
  </si>
  <si>
    <t>許可</t>
  </si>
  <si>
    <t>一　般</t>
  </si>
  <si>
    <t>特　定</t>
  </si>
  <si>
    <t>第</t>
  </si>
  <si>
    <t>号</t>
  </si>
  <si>
    <t>清</t>
  </si>
  <si>
    <t>消</t>
  </si>
  <si>
    <t>水</t>
  </si>
  <si>
    <t>具</t>
  </si>
  <si>
    <t>井</t>
  </si>
  <si>
    <t>園</t>
  </si>
  <si>
    <t>通</t>
  </si>
  <si>
    <t>絶</t>
  </si>
  <si>
    <t>機</t>
  </si>
  <si>
    <t>内</t>
  </si>
  <si>
    <t>防</t>
  </si>
  <si>
    <t>塗</t>
  </si>
  <si>
    <t>板</t>
  </si>
  <si>
    <t>筋</t>
  </si>
  <si>
    <t>鋼</t>
  </si>
  <si>
    <t>管</t>
  </si>
  <si>
    <t>電</t>
  </si>
  <si>
    <t>屋</t>
  </si>
  <si>
    <t>石</t>
  </si>
  <si>
    <t>左</t>
  </si>
  <si>
    <t>大</t>
  </si>
  <si>
    <t>建</t>
  </si>
  <si>
    <t>土</t>
  </si>
  <si>
    <t>年</t>
  </si>
  <si>
    <t>月</t>
  </si>
  <si>
    <t>日</t>
  </si>
  <si>
    <t>宮崎県知事</t>
  </si>
  <si>
    <t>殿</t>
  </si>
  <si>
    <t>郵便番号</t>
  </si>
  <si>
    <t>所在地</t>
  </si>
  <si>
    <t>商号・名称</t>
  </si>
  <si>
    <t>代表者氏名</t>
  </si>
  <si>
    <t>電話番号</t>
  </si>
  <si>
    <t>担当者氏名</t>
  </si>
  <si>
    <t>記載要領</t>
  </si>
  <si>
    <t>（主たる営業所）</t>
  </si>
  <si>
    <t>許可を受けた建設業</t>
  </si>
  <si>
    <t>（その他の営業所）</t>
  </si>
  <si>
    <t>営　業　所　一　覧　表</t>
  </si>
  <si>
    <t>名　　称</t>
  </si>
  <si>
    <t>所　　在　　地</t>
  </si>
  <si>
    <t>電　話　番　号</t>
  </si>
  <si>
    <t>郵　便　番　号</t>
  </si>
  <si>
    <t>計</t>
  </si>
  <si>
    <t>箇所</t>
  </si>
  <si>
    <t>「許可を受けた建設業」の欄には、当該営業所において営業（契約）する建設業の種類を、様</t>
  </si>
  <si>
    <t>「主たる営業所」には、建設業法上の主たる営業所（本店）を記載すること。</t>
  </si>
  <si>
    <t>「その他の営業所」には、宮崎県内に建設業法上の営業所を有する場合には、県内の営業所（</t>
  </si>
  <si>
    <t>商号又は名称</t>
  </si>
  <si>
    <t>（許可番号）</t>
  </si>
  <si>
    <t>千円</t>
  </si>
  <si>
    <t>人</t>
  </si>
  <si>
    <t>回</t>
  </si>
  <si>
    <t>管</t>
  </si>
  <si>
    <t>建</t>
  </si>
  <si>
    <t>電</t>
  </si>
  <si>
    <t>土木</t>
  </si>
  <si>
    <t>建築</t>
  </si>
  <si>
    <t>電気</t>
  </si>
  <si>
    <t>許可番号</t>
  </si>
  <si>
    <t>年</t>
  </si>
  <si>
    <t>日</t>
  </si>
  <si>
    <t>発注機関</t>
  </si>
  <si>
    <t>月</t>
  </si>
  <si>
    <t>工　事　成　績</t>
  </si>
  <si>
    <t>姓</t>
  </si>
  <si>
    <t>名</t>
  </si>
  <si>
    <t>生年月日</t>
  </si>
  <si>
    <t>有資格区分コード</t>
  </si>
  <si>
    <t>採用年月日</t>
  </si>
  <si>
    <t>月</t>
  </si>
  <si>
    <t>合　　計</t>
  </si>
  <si>
    <t>商号又
は名称</t>
  </si>
  <si>
    <t>代表者
氏　名</t>
  </si>
  <si>
    <t>※有資格区分コードや、要件確認のための添付書類等その他詳細については、「申請の手引き」を参照すること。</t>
  </si>
  <si>
    <t>特Ａ</t>
  </si>
  <si>
    <t>月</t>
  </si>
  <si>
    <t>障害等級</t>
  </si>
  <si>
    <t>雇用期間</t>
  </si>
  <si>
    <t>※採用年月日は、法人及び従業員５人以上の個人事業所にあっては、健康保険、建設国保等の資格取得日とする。</t>
  </si>
  <si>
    <t>表彰・顕彰名</t>
  </si>
  <si>
    <t>表彰者</t>
  </si>
  <si>
    <t>受賞年月日</t>
  </si>
  <si>
    <t>建設雇用改善優良事業所表彰</t>
  </si>
  <si>
    <t>中小企業退職金共済制度普及協力表彰</t>
  </si>
  <si>
    <t>建設業退職金共済制度普及協力表彰</t>
  </si>
  <si>
    <t>経営合理化等表彰</t>
  </si>
  <si>
    <t>職場安全表彰</t>
  </si>
  <si>
    <t>労働災害防止活動表彰</t>
  </si>
  <si>
    <t>電気保安功労者表彰</t>
  </si>
  <si>
    <t>地域環境保全功労者表彰</t>
  </si>
  <si>
    <t>交通安全思想普及表彰</t>
  </si>
  <si>
    <t>交通安全表彰</t>
  </si>
  <si>
    <t>赤十字事業感謝状</t>
  </si>
  <si>
    <t>国土交通大臣</t>
  </si>
  <si>
    <t>厚生労働大臣</t>
  </si>
  <si>
    <t>宮崎県知事</t>
  </si>
  <si>
    <t>宮崎労働局長</t>
  </si>
  <si>
    <t>建設業労働災害防止協会長</t>
  </si>
  <si>
    <t>（独）勤労者退職金共済機構理事長</t>
  </si>
  <si>
    <t>経済産業大臣</t>
  </si>
  <si>
    <t>宮崎県警察本部長</t>
  </si>
  <si>
    <t>月</t>
  </si>
  <si>
    <t>１有</t>
  </si>
  <si>
    <t>０無</t>
  </si>
  <si>
    <t>経審を受けている業種</t>
  </si>
  <si>
    <t>ＦＡＸ番号</t>
  </si>
  <si>
    <t>所　　　属</t>
  </si>
  <si>
    <t>式第１号申請書に表示した建設業の種類の略号で記載すること。</t>
  </si>
  <si>
    <t>※有資格者の数が２５人を超え、２枚目以降にわたるときは、最終頁に合計人数を記入してください</t>
  </si>
  <si>
    <t>手帳交付年月日</t>
  </si>
  <si>
    <t>日本赤十字社社長</t>
  </si>
  <si>
    <t>（様式第１号）</t>
  </si>
  <si>
    <t>許可
番号</t>
  </si>
  <si>
    <t>商号
名称</t>
  </si>
  <si>
    <t>殿</t>
  </si>
  <si>
    <t>所在地</t>
  </si>
  <si>
    <t>代表者氏名</t>
  </si>
  <si>
    <t>記</t>
  </si>
  <si>
    <t>出席者の職氏名</t>
  </si>
  <si>
    <t>名　称</t>
  </si>
  <si>
    <t>日　時</t>
  </si>
  <si>
    <t>場　所</t>
  </si>
  <si>
    <t>内　容</t>
  </si>
  <si>
    <t>上記記載の内容に相違ないことを確認します。</t>
  </si>
  <si>
    <t>（研修会等主催機関の長）</t>
  </si>
  <si>
    <t>研修会等受講確認(申請）書</t>
  </si>
  <si>
    <t>年</t>
  </si>
  <si>
    <t>国土交通大臣</t>
  </si>
  <si>
    <t>～</t>
  </si>
  <si>
    <t>研　修　会　等</t>
  </si>
  <si>
    <t>入札参加資格審査申請書（建設工事）</t>
  </si>
  <si>
    <t>※重度障がい者は１人の雇用につき２人と数えること</t>
  </si>
  <si>
    <t>（様式第５－１号）</t>
  </si>
  <si>
    <t>対象期間</t>
  </si>
  <si>
    <t>工事名</t>
  </si>
  <si>
    <t>完了検査年月日</t>
  </si>
  <si>
    <t>等級</t>
  </si>
  <si>
    <t>工事成績点</t>
  </si>
  <si>
    <t>個別評点</t>
  </si>
  <si>
    <t>日</t>
  </si>
  <si>
    <t>評点合計</t>
  </si>
  <si>
    <t>（様式第５－４号）</t>
  </si>
  <si>
    <t>（様式第５－５号）</t>
  </si>
  <si>
    <t>※代表者を含めることができる。</t>
  </si>
  <si>
    <t>有無</t>
  </si>
  <si>
    <t>他</t>
  </si>
  <si>
    <t>土</t>
  </si>
  <si>
    <t>障がい者の雇用に関する報告書</t>
  </si>
  <si>
    <t>経常ＪＶでの申請</t>
  </si>
  <si>
    <t>商号または名称</t>
  </si>
  <si>
    <t>土木一式工事</t>
  </si>
  <si>
    <t>建築一式工事</t>
  </si>
  <si>
    <t>電気工事</t>
  </si>
  <si>
    <t>管工事</t>
  </si>
  <si>
    <t>技術等評価数値</t>
  </si>
  <si>
    <t>監</t>
  </si>
  <si>
    <t>計</t>
  </si>
  <si>
    <t>０ 無
１ 有</t>
  </si>
  <si>
    <t>研修会受講回数</t>
  </si>
  <si>
    <t>建災防
加　入</t>
  </si>
  <si>
    <t>障がい者の雇用</t>
  </si>
  <si>
    <t>障害者雇用促進法に基づく法定雇用義務の有無</t>
  </si>
  <si>
    <t>雇用期間６月以上１年未満</t>
  </si>
  <si>
    <t>雇用期間６月未満（加点対象外）</t>
  </si>
  <si>
    <t>※法定雇用義務が「有」の場合は、法定雇用人数を超える人数のみを記入すること。</t>
  </si>
  <si>
    <t>表彰受賞経歴</t>
  </si>
  <si>
    <t>応急対策業務</t>
  </si>
  <si>
    <t>申請者においては記入しないこと</t>
  </si>
  <si>
    <t>合併・
協業化</t>
  </si>
  <si>
    <t>工事成績</t>
  </si>
  <si>
    <t>技術者</t>
  </si>
  <si>
    <t>研修会</t>
  </si>
  <si>
    <t>建災防</t>
  </si>
  <si>
    <t>障がい者
減点</t>
  </si>
  <si>
    <t>表彰経歴</t>
  </si>
  <si>
    <t>機材</t>
  </si>
  <si>
    <t>地域貢献活動</t>
  </si>
  <si>
    <t>業務委託</t>
  </si>
  <si>
    <t>合計</t>
  </si>
  <si>
    <t>障がい者
加点</t>
  </si>
  <si>
    <t>H20年度</t>
  </si>
  <si>
    <t>H19年度まで</t>
  </si>
  <si>
    <t>（様式第５－２号）</t>
  </si>
  <si>
    <t>※従業員４人以下の個人事業所は、上記の被保険者、組合員等に加え、事業主から１年月以上継続して源泉徴収を受けている者及び専従者も対象とする。なお、社会保険に加入義務のある事業所において、後期高齢者医療制度に移行した者について、同様とする。</t>
  </si>
  <si>
    <t>社会保険証の資格取得日又は採用年月日</t>
  </si>
  <si>
    <t>※従業員４人以下の個人事業所は、上記の被保険者、組合員等に加え、事業主から継続して源泉徴収を受けている者及び専従者も対象とする。なお、社会保険に加入義務のある事業所において、後期高齢者医療制度に移行した者について、同様とする。</t>
  </si>
  <si>
    <t>（コード）</t>
  </si>
  <si>
    <t>－</t>
  </si>
  <si>
    <t>受賞したものに○↴</t>
  </si>
  <si>
    <t>No</t>
  </si>
  <si>
    <t>2005/10/1</t>
  </si>
  <si>
    <t>重度に該当する場合は○↴</t>
  </si>
  <si>
    <t>2007/4/1</t>
  </si>
  <si>
    <t>㊞</t>
  </si>
  <si>
    <t>No</t>
  </si>
  <si>
    <t>－</t>
  </si>
  <si>
    <t>No</t>
  </si>
  <si>
    <t>記載要領
　</t>
  </si>
  <si>
    <t>Ａ</t>
  </si>
  <si>
    <t>Ｂ</t>
  </si>
  <si>
    <t>Ｃ</t>
  </si>
  <si>
    <t>-</t>
  </si>
  <si>
    <t>Ａ</t>
  </si>
  <si>
    <t>Ｂ</t>
  </si>
  <si>
    <t>Ｃ</t>
  </si>
  <si>
    <t>Ａ</t>
  </si>
  <si>
    <t>Ｂ</t>
  </si>
  <si>
    <t>Ｃ</t>
  </si>
  <si>
    <t>－</t>
  </si>
  <si>
    <t>マカダムローラ</t>
  </si>
  <si>
    <t>タイヤローラ</t>
  </si>
  <si>
    <t>モータグレーダ</t>
  </si>
  <si>
    <t>（様式第４－２号）</t>
  </si>
  <si>
    <t>提出書類総括表</t>
  </si>
  <si>
    <t>（様式第４－１号）</t>
  </si>
  <si>
    <t>ID</t>
  </si>
  <si>
    <t>様式
又は添付書類</t>
  </si>
  <si>
    <t>書類の名称</t>
  </si>
  <si>
    <t>備考</t>
  </si>
  <si>
    <t>入札参加資格審査申請書（建設工事）</t>
  </si>
  <si>
    <t>様式第１号</t>
  </si>
  <si>
    <r>
      <t>提出書類総括表</t>
    </r>
    <r>
      <rPr>
        <b/>
        <sz val="18"/>
        <rFont val="ＭＳ ゴシック"/>
        <family val="3"/>
      </rPr>
      <t>（県内建設業者用）</t>
    </r>
  </si>
  <si>
    <t>営業所一覧表</t>
  </si>
  <si>
    <t>必須</t>
  </si>
  <si>
    <t>様式第４－１号</t>
  </si>
  <si>
    <t>様式第４－２号</t>
  </si>
  <si>
    <t>技術等評価数値確認総括表</t>
  </si>
  <si>
    <t>添付書類</t>
  </si>
  <si>
    <t>建設機材の車検証・契約書等の写し</t>
  </si>
  <si>
    <t>公共職業安定所に提出した障害者雇用状況報告書の写し</t>
  </si>
  <si>
    <t>様式第5-1
　　～5-5号</t>
  </si>
  <si>
    <t>様式第７号</t>
  </si>
  <si>
    <t>研修会等の受講確認書の原本または、受講修了証の写し</t>
  </si>
  <si>
    <t>第６号に添付している場合には不要</t>
  </si>
  <si>
    <t>様式第８号</t>
  </si>
  <si>
    <t>法定雇用義務が無い場合には不要</t>
  </si>
  <si>
    <t>身体障害者手帳、療育手帳、精神障害者保健福祉手帳の写し</t>
  </si>
  <si>
    <t>様式第９号</t>
  </si>
  <si>
    <t>表彰状の写し</t>
  </si>
  <si>
    <t>様式第１０号</t>
  </si>
  <si>
    <t>様式第１１号</t>
  </si>
  <si>
    <t>地域貢献活動状況報告書</t>
  </si>
  <si>
    <t>様式第１２号</t>
  </si>
  <si>
    <t>地域貢献活動参加確認書の原本等</t>
  </si>
  <si>
    <t>様式第１３号</t>
  </si>
  <si>
    <t>子ども１１０番・おたすけハウスへの協力状況について</t>
  </si>
  <si>
    <t>様式第１４号</t>
  </si>
  <si>
    <t>地域貢献活動申告書（自社独自活動分）の原本</t>
  </si>
  <si>
    <t>様式第１５号</t>
  </si>
  <si>
    <t>該当のない業種については省略可能</t>
  </si>
  <si>
    <t>消費税及び地方消費税納税証明書（その３・その３の２・その３の３のいずれか）の写し</t>
  </si>
  <si>
    <t>原本が必要</t>
  </si>
  <si>
    <t>第６号に添付している者については不要</t>
  </si>
  <si>
    <t>提出の有無</t>
  </si>
  <si>
    <t>当初請負金額
（税込）</t>
  </si>
  <si>
    <t>最終請負金額
（税込）</t>
  </si>
  <si>
    <t>※県外建設業者は作成不要。</t>
  </si>
  <si>
    <t>受講修了証は写し可</t>
  </si>
  <si>
    <t>　提出が必須である書類以外は、該当が有り、書類を提出するものは「○」、該当が無く、書類を提出しないものは「×」を記入の上、「×」の場合にはその書類を添付しなくてよい。
　なお、提出書類総括表に記載がなく、かつ、書類の添付もない項目については、「×」として該当無しと判断する。</t>
  </si>
  <si>
    <t>と</t>
  </si>
  <si>
    <t>タ</t>
  </si>
  <si>
    <t>しゅ</t>
  </si>
  <si>
    <t>ガ</t>
  </si>
  <si>
    <t>　河野　俊嗣</t>
  </si>
  <si>
    <t>個人住民税の特別徴収実施確認・開始誓約書</t>
  </si>
  <si>
    <t>様式第３－２号</t>
  </si>
  <si>
    <t>（様式第３－２号）</t>
  </si>
  <si>
    <r>
      <t>経審で社保「無」の
場合</t>
    </r>
    <r>
      <rPr>
        <b/>
        <sz val="8"/>
        <rFont val="HGPｺﾞｼｯｸM"/>
        <family val="3"/>
      </rPr>
      <t>必須</t>
    </r>
  </si>
  <si>
    <t>平均点-65</t>
  </si>
  <si>
    <t>点</t>
  </si>
  <si>
    <t>千円</t>
  </si>
  <si>
    <t>アスファルトフィニッシャー</t>
  </si>
  <si>
    <t>※重度障がい者は、
１人の雇用につき
２人と数える。</t>
  </si>
  <si>
    <t>雇用期間１年以上</t>
  </si>
  <si>
    <t>※重度障がい者は、
１人の雇用につき
２人と数える。</t>
  </si>
  <si>
    <t>地域貢献活動回数</t>
  </si>
  <si>
    <t>（独自活動含む）</t>
  </si>
  <si>
    <t>1.１年以上</t>
  </si>
  <si>
    <t>2.６月以上１年未満</t>
  </si>
  <si>
    <t>3.６月未満</t>
  </si>
  <si>
    <t>1. １年以上</t>
  </si>
  <si>
    <t>2. ６月以上１年未満</t>
  </si>
  <si>
    <t>3. ６月未満</t>
  </si>
  <si>
    <t>警察庁長官</t>
  </si>
  <si>
    <t>九州管区警察局局長</t>
  </si>
  <si>
    <t>（一社）全国建設業協会長</t>
  </si>
  <si>
    <t>技術者在籍状況報告書</t>
  </si>
  <si>
    <t>消防団員在籍状況確認書の原本</t>
  </si>
  <si>
    <r>
      <t>経審で雇保「無」の
場合</t>
    </r>
    <r>
      <rPr>
        <b/>
        <sz val="8"/>
        <rFont val="HGPｺﾞｼｯｸM"/>
        <family val="3"/>
      </rPr>
      <t>必須</t>
    </r>
  </si>
  <si>
    <t>様式第６－１号</t>
  </si>
  <si>
    <t>様式第６－２号</t>
  </si>
  <si>
    <t>若年者雇用状況・不当要求防止責任者講習受講報告書</t>
  </si>
  <si>
    <t>雇用保険被保険者証の写し</t>
  </si>
  <si>
    <t>講習受講修了証の写し</t>
  </si>
  <si>
    <t>消防団員</t>
  </si>
  <si>
    <t>消防団員の
在籍状況</t>
  </si>
  <si>
    <t>（様式第６－１号）</t>
  </si>
  <si>
    <t>（様式第６－２号）</t>
  </si>
  <si>
    <t>氏名</t>
  </si>
  <si>
    <t>※　確認書類として、次のものを添付すること。</t>
  </si>
  <si>
    <t>講習受講日</t>
  </si>
  <si>
    <t>若年者雇用状況・不当要求防止責任者講習受講報告書</t>
  </si>
  <si>
    <t>【若年者の雇用状況】</t>
  </si>
  <si>
    <t>雇用年月日</t>
  </si>
  <si>
    <t>＜社会保険の加入義務がある事業所＞</t>
  </si>
  <si>
    <t>＜社会保険の加入義務がない事業所＞</t>
  </si>
  <si>
    <t>【不当要求防止責任者講習の受講】</t>
  </si>
  <si>
    <t>就業開始年月日</t>
  </si>
  <si>
    <t>＜社会保険の加入義務がある事業所＞</t>
  </si>
  <si>
    <t>-</t>
  </si>
  <si>
    <t>００</t>
  </si>
  <si>
    <t>４５</t>
  </si>
  <si>
    <t>若年者</t>
  </si>
  <si>
    <t>不当要求防止</t>
  </si>
  <si>
    <t>０ 無
１ 有</t>
  </si>
  <si>
    <t>業態調書（資本関係・人的関係にある企業情報に関する書類）</t>
  </si>
  <si>
    <t>舗</t>
  </si>
  <si>
    <t>舗装工事</t>
  </si>
  <si>
    <t>舗</t>
  </si>
  <si>
    <t>解</t>
  </si>
  <si>
    <t>舗装</t>
  </si>
  <si>
    <t>元号：M,T,S,H</t>
  </si>
  <si>
    <t>舗装のみ対象</t>
  </si>
  <si>
    <t>建設機材の保有
（舗装のみ）</t>
  </si>
  <si>
    <t>＊</t>
  </si>
  <si>
    <t>　の期間内に受講した場合、当該受講した職員について記載すること。</t>
  </si>
  <si>
    <t>令和</t>
  </si>
  <si>
    <t>令和</t>
  </si>
  <si>
    <t>①監理技術者証かつ講習修了証</t>
  </si>
  <si>
    <t>若年者雇用状況（人）</t>
  </si>
  <si>
    <r>
      <t>技術者の在籍状況</t>
    </r>
    <r>
      <rPr>
        <sz val="6"/>
        <rFont val="ＭＳ ゴシック"/>
        <family val="3"/>
      </rPr>
      <t>（人）</t>
    </r>
  </si>
  <si>
    <r>
      <t xml:space="preserve">②１級相当
</t>
    </r>
    <r>
      <rPr>
        <u val="single"/>
        <sz val="10"/>
        <rFont val="ＭＳ ゴシック"/>
        <family val="3"/>
      </rPr>
      <t>※①を除く</t>
    </r>
  </si>
  <si>
    <t>①監理技術者資格者証かつ同講習修了証保有者</t>
  </si>
  <si>
    <t>社会保険への加入を証する書類、社会保険料完納証明書（写し可）</t>
  </si>
  <si>
    <t>雇用保険への加入を証する書類、雇用保険料完納証明書（写し可）</t>
  </si>
  <si>
    <t>を記載すること。</t>
  </si>
  <si>
    <r>
      <t>本店以外）をすべて記載し</t>
    </r>
    <r>
      <rPr>
        <sz val="9"/>
        <rFont val="ＭＳ ゴシック"/>
        <family val="3"/>
      </rPr>
      <t>、</t>
    </r>
    <r>
      <rPr>
        <u val="single"/>
        <sz val="10"/>
        <rFont val="ＭＳ ゴシック"/>
        <family val="3"/>
      </rPr>
      <t>県内に営業所がない場合は</t>
    </r>
    <r>
      <rPr>
        <u val="single"/>
        <sz val="9"/>
        <rFont val="ＭＳ ゴシック"/>
        <family val="3"/>
      </rPr>
      <t>、</t>
    </r>
    <r>
      <rPr>
        <u val="single"/>
        <sz val="10"/>
        <rFont val="ＭＳ ゴシック"/>
        <family val="3"/>
      </rPr>
      <t>九州・沖縄内にある営業所（本店以外）</t>
    </r>
  </si>
  <si>
    <t>アスファルト
フィニッシャー
保有の場合　　　　のみ加点</t>
  </si>
  <si>
    <t>応急対策</t>
  </si>
  <si>
    <t>地域貢献活動　　　　（口蹄疫・鳥インフルエンザ防疫従事）</t>
  </si>
  <si>
    <t>ＣＣＵＳ</t>
  </si>
  <si>
    <t>週休２日工事</t>
  </si>
  <si>
    <t>回</t>
  </si>
  <si>
    <t>年</t>
  </si>
  <si>
    <t>人</t>
  </si>
  <si>
    <t>④２級相当技術者</t>
  </si>
  <si>
    <r>
      <t xml:space="preserve">②１級相当技術者
</t>
    </r>
    <r>
      <rPr>
        <u val="single"/>
        <sz val="8"/>
        <rFont val="ＭＳ ゴシック"/>
        <family val="3"/>
      </rPr>
      <t>※①を除く</t>
    </r>
  </si>
  <si>
    <t>※コード番号用入力設定</t>
  </si>
  <si>
    <t>④２級相当</t>
  </si>
  <si>
    <t>建設キャリアアップシステム（CCUS）の導入</t>
  </si>
  <si>
    <t>人</t>
  </si>
  <si>
    <t>働き方改革及び生産性向上への取組状況報告書</t>
  </si>
  <si>
    <t>１　県発注工事における週休２日工事の実績</t>
  </si>
  <si>
    <t>実績の</t>
  </si>
  <si>
    <t>（工事期間）</t>
  </si>
  <si>
    <t>３　建設キャリアアップシステムの導入状況</t>
  </si>
  <si>
    <t>登録の</t>
  </si>
  <si>
    <t>表彰受賞経歴状況報告書</t>
  </si>
  <si>
    <t>表彰受賞経歴報告書</t>
  </si>
  <si>
    <t>（様式第10号）</t>
  </si>
  <si>
    <t>働き方改革及び生産性向上への取組状況報告書</t>
  </si>
  <si>
    <t>週休２日工事実施証明書（発注機関が発行したもの）</t>
  </si>
  <si>
    <t>（工 事 名）</t>
  </si>
  <si>
    <t>③１級技士補　　　　　相当</t>
  </si>
  <si>
    <t>③１級技士補相当技術者</t>
  </si>
  <si>
    <t>元号：S,H,R</t>
  </si>
  <si>
    <t>※様式２号はありません</t>
  </si>
  <si>
    <t>法定雇用義務「有」の場合の法定雇用人数(A)</t>
  </si>
  <si>
    <t>実雇用者数(B)</t>
  </si>
  <si>
    <t>雇用
不足数(A)-(B)</t>
  </si>
  <si>
    <t>　なお、県が発注する建設工事等の契約に係る入札参加者の資格等に関する要綱第１１条第１項第３号及び第４</t>
  </si>
  <si>
    <t>号に該当する者でないことに加え、この申請書及び添付書類の内容については、事実と相違ないことを誓約すると</t>
  </si>
  <si>
    <t>ともに、この申請書及び技術等評価数値確認総括表（様式第４号－２）を、公衆の閲覧に供することに同意します。</t>
  </si>
  <si>
    <t>　し、補正係数を乗じて最終変更契約）を実施した工事が対象。　</t>
  </si>
  <si>
    <t>連絡先（申請担当者又は行政書士）</t>
  </si>
  <si>
    <r>
      <t>令和</t>
    </r>
    <r>
      <rPr>
        <sz val="8"/>
        <color indexed="10"/>
        <rFont val="ＭＳ ゴシック"/>
        <family val="3"/>
      </rPr>
      <t>２･３</t>
    </r>
    <r>
      <rPr>
        <sz val="8"/>
        <rFont val="ＭＳ ゴシック"/>
        <family val="3"/>
      </rPr>
      <t>年度の入札参加資格</t>
    </r>
  </si>
  <si>
    <r>
      <t>令和</t>
    </r>
    <r>
      <rPr>
        <sz val="8"/>
        <color indexed="10"/>
        <rFont val="ＭＳ ゴシック"/>
        <family val="3"/>
      </rPr>
      <t>４･５</t>
    </r>
    <r>
      <rPr>
        <sz val="8"/>
        <rFont val="ＭＳ ゴシック"/>
        <family val="3"/>
      </rPr>
      <t>年度の入札参加資格</t>
    </r>
  </si>
  <si>
    <r>
      <t>　</t>
    </r>
    <r>
      <rPr>
        <b/>
        <sz val="11"/>
        <rFont val="ＭＳ Ｐゴシック"/>
        <family val="3"/>
      </rPr>
      <t>令和６・７年度</t>
    </r>
    <r>
      <rPr>
        <sz val="11"/>
        <rFont val="ＭＳ Ｐゴシック"/>
        <family val="3"/>
      </rPr>
      <t>において貴県で行われる建設工事に係る入札に参加する資格の審査を申請します。</t>
    </r>
  </si>
  <si>
    <t>２　県発注工事における快適トイレ設置工事の実績</t>
  </si>
  <si>
    <r>
      <t>令和</t>
    </r>
    <r>
      <rPr>
        <sz val="10"/>
        <color indexed="10"/>
        <rFont val="HGPｺﾞｼｯｸM"/>
        <family val="3"/>
      </rPr>
      <t>４・５</t>
    </r>
    <r>
      <rPr>
        <sz val="10"/>
        <rFont val="HGPｺﾞｼｯｸM"/>
        <family val="3"/>
      </rPr>
      <t>年度入札参加資格審査結果通知書の写し</t>
    </r>
  </si>
  <si>
    <t>技術等評価数値確認総括表(Ｒ６・７年度)</t>
  </si>
  <si>
    <t>快適トイレ設置工事実績
（県工事）</t>
  </si>
  <si>
    <t>快適トイレ</t>
  </si>
  <si>
    <t>週休２日工事
実績件数
（県工事）</t>
  </si>
  <si>
    <t>合併</t>
  </si>
  <si>
    <t>件</t>
  </si>
  <si>
    <t>R2</t>
  </si>
  <si>
    <t>R5</t>
  </si>
  <si>
    <t>H30</t>
  </si>
  <si>
    <t>　令和６・７年度の県が発注する建設工事の競争入札参加資格審査の申請に当たり、下記の研修会等を受講したことを確認していただきますよう申請します。</t>
  </si>
  <si>
    <t>　工事が対象。</t>
  </si>
  <si>
    <t>※発注機関による証明書等は不要です。</t>
  </si>
  <si>
    <t>※令和２年４月１日～令和５年３月31日までに引き渡しを終えた県発注工事で、快適トイレ設置工事を実施した</t>
  </si>
  <si>
    <t>上記実績が有の場合で、　　　　　　　令和２年４月１日～令和５年３月31日までに引渡しを終えた工事に
ついては対象工事名を記載　　　　　　　　　　　　　（該当する直近の工事１件を記載）</t>
  </si>
  <si>
    <t>※実施証明書の写しを添付すること。</t>
  </si>
  <si>
    <t>実績の
　回数</t>
  </si>
  <si>
    <t>業者コード番号</t>
  </si>
  <si>
    <t>県工事の受注実績及び工事成績(土木一式工事）</t>
  </si>
  <si>
    <t>県工事の受注実績及び工事成績(建築一式工事）</t>
  </si>
  <si>
    <t>県工事の受注実績及び工事成績(電気工事）</t>
  </si>
  <si>
    <t>県工事の受注実績及び工事成績(管工事）</t>
  </si>
  <si>
    <t>県工事の受注実績及び工事成績(舗装工事）</t>
  </si>
  <si>
    <t>※</t>
  </si>
  <si>
    <t>新規
掲載者</t>
  </si>
  <si>
    <t>　社会保険標準報酬決定通知書の写し及び雇用保険被保険者資格取得等確認通知書（事業主通知用）の写し</t>
  </si>
  <si>
    <t>　社会保険標準報酬決定通知書の写し及び講習受講修了証の写し</t>
  </si>
  <si>
    <t>※法人、従業員５人以上の個人事業所は、健康保険、建設国保等の資格を取得した被保険者、組合員等を対象とする。従業員であっても扶養家族や市町村の国民健康保険加入者は対象外とする。</t>
  </si>
  <si>
    <t>※一般財団法人建設業振興基金のホームページで登録状況を確認します。</t>
  </si>
  <si>
    <t>技術者の在籍を証明するための社会保険標準報酬決定通知書の写し又は源泉徴収票の控え</t>
  </si>
  <si>
    <t>社会保険標準報酬決定通知書の写し又は源泉徴収票の控え</t>
  </si>
  <si>
    <t>受講者の在籍を証明するための社会保険標準報酬決定通知書の写し又は源泉徴収票の控え</t>
  </si>
  <si>
    <t>障がい者の継続雇用を証明するための社会保険標準報酬決定通知書の写し又は源泉徴収票の控え</t>
  </si>
  <si>
    <t>消防団員の在籍を証明するための社会保険標準報酬決定通知書の写し又は源泉徴収票の控え</t>
  </si>
  <si>
    <t>合格証明書・資格者証の写し（※新規掲載者のみ）</t>
  </si>
  <si>
    <t>監理技術者証・監理技術者講習修了証の写し</t>
  </si>
  <si>
    <t>県工事の受注実績及び工事成績報告書</t>
  </si>
  <si>
    <t>新規掲載者のみ</t>
  </si>
  <si>
    <t>合格証明書・資格者証の写し</t>
  </si>
  <si>
    <t>新規掲載者のみ
該当のない資格には不要</t>
  </si>
  <si>
    <t>合　計</t>
  </si>
  <si>
    <t>新規
掲載者</t>
  </si>
  <si>
    <t>地域総合ﾒﾝﾃﾅﾝｽ業務委託契約における活動実績
（H30～R4年度締結分）</t>
  </si>
  <si>
    <r>
      <t>　表中の「等級」は、工事１件ごとに</t>
    </r>
    <r>
      <rPr>
        <b/>
        <u val="single"/>
        <sz val="11"/>
        <rFont val="ＭＳ Ｐゴシック"/>
        <family val="3"/>
      </rPr>
      <t>当初請負金額（税込）</t>
    </r>
    <r>
      <rPr>
        <sz val="11"/>
        <rFont val="ＭＳ Ｐゴシック"/>
        <family val="3"/>
      </rPr>
      <t>に応じて区分する。（土木一式工事の場合、当初請負金額が7,000万円以上が「特Ａ」、</t>
    </r>
    <r>
      <rPr>
        <sz val="11"/>
        <rFont val="ＭＳ Ｐゴシック"/>
        <family val="3"/>
      </rPr>
      <t>7</t>
    </r>
    <r>
      <rPr>
        <sz val="11"/>
        <rFont val="ＭＳ Ｐゴシック"/>
        <family val="3"/>
      </rPr>
      <t>,000万円未満～</t>
    </r>
    <r>
      <rPr>
        <sz val="11"/>
        <rFont val="ＭＳ Ｐゴシック"/>
        <family val="3"/>
      </rPr>
      <t>3</t>
    </r>
    <r>
      <rPr>
        <sz val="11"/>
        <rFont val="ＭＳ Ｐゴシック"/>
        <family val="3"/>
      </rPr>
      <t>,000万円が「Ａ」、</t>
    </r>
    <r>
      <rPr>
        <sz val="11"/>
        <rFont val="ＭＳ Ｐゴシック"/>
        <family val="3"/>
      </rPr>
      <t>3</t>
    </r>
    <r>
      <rPr>
        <sz val="11"/>
        <rFont val="ＭＳ Ｐゴシック"/>
        <family val="3"/>
      </rPr>
      <t>,000万円未満～</t>
    </r>
    <r>
      <rPr>
        <sz val="11"/>
        <rFont val="ＭＳ Ｐゴシック"/>
        <family val="3"/>
      </rPr>
      <t>1</t>
    </r>
    <r>
      <rPr>
        <sz val="11"/>
        <rFont val="ＭＳ Ｐゴシック"/>
        <family val="3"/>
      </rPr>
      <t>,</t>
    </r>
    <r>
      <rPr>
        <sz val="11"/>
        <rFont val="ＭＳ Ｐゴシック"/>
        <family val="3"/>
      </rPr>
      <t>5</t>
    </r>
    <r>
      <rPr>
        <sz val="11"/>
        <rFont val="ＭＳ Ｐゴシック"/>
        <family val="3"/>
      </rPr>
      <t>00万円が「Ｂ」、1,</t>
    </r>
    <r>
      <rPr>
        <sz val="11"/>
        <rFont val="ＭＳ Ｐゴシック"/>
        <family val="3"/>
      </rPr>
      <t>5</t>
    </r>
    <r>
      <rPr>
        <sz val="11"/>
        <rFont val="ＭＳ Ｐゴシック"/>
        <family val="3"/>
      </rPr>
      <t>00万円未満～250万円（当初設計金額）は「C」として区分する。
　共同企業体（ＪＶ）として工事を行った場合は、工事名の末尾に「○○工事（ＪＶ△△％）」と記載し、請負金額の欄には出資比率により按分した額を記載し、等級区分は按分した後の額で選択すること。
　</t>
    </r>
    <r>
      <rPr>
        <b/>
        <u val="single"/>
        <sz val="16"/>
        <color indexed="10"/>
        <rFont val="ＭＳ Ｐゴシック"/>
        <family val="3"/>
      </rPr>
      <t>契約書の写しの添付は不要です。</t>
    </r>
  </si>
  <si>
    <r>
      <t>　表中の「等級」は、工事１件ごとに</t>
    </r>
    <r>
      <rPr>
        <b/>
        <u val="single"/>
        <sz val="11"/>
        <rFont val="ＭＳ Ｐゴシック"/>
        <family val="3"/>
      </rPr>
      <t>当初請負金額（税込）</t>
    </r>
    <r>
      <rPr>
        <sz val="11"/>
        <rFont val="ＭＳ Ｐゴシック"/>
        <family val="3"/>
      </rPr>
      <t>に応じて区分する。（建築一式工事の場合、当初請負金額が1億円以上が「特Ａ」、</t>
    </r>
    <r>
      <rPr>
        <sz val="11"/>
        <rFont val="ＭＳ Ｐゴシック"/>
        <family val="3"/>
      </rPr>
      <t>1</t>
    </r>
    <r>
      <rPr>
        <sz val="11"/>
        <rFont val="ＭＳ Ｐゴシック"/>
        <family val="3"/>
      </rPr>
      <t>億円未満～</t>
    </r>
    <r>
      <rPr>
        <sz val="11"/>
        <rFont val="ＭＳ Ｐゴシック"/>
        <family val="3"/>
      </rPr>
      <t>4</t>
    </r>
    <r>
      <rPr>
        <sz val="11"/>
        <rFont val="ＭＳ Ｐゴシック"/>
        <family val="3"/>
      </rPr>
      <t>,000万円が「Ａ」、</t>
    </r>
    <r>
      <rPr>
        <sz val="11"/>
        <rFont val="ＭＳ Ｐゴシック"/>
        <family val="3"/>
      </rPr>
      <t>4</t>
    </r>
    <r>
      <rPr>
        <sz val="11"/>
        <rFont val="ＭＳ Ｐゴシック"/>
        <family val="3"/>
      </rPr>
      <t>,000万円未満～</t>
    </r>
    <r>
      <rPr>
        <sz val="11"/>
        <rFont val="ＭＳ Ｐゴシック"/>
        <family val="3"/>
      </rPr>
      <t>1</t>
    </r>
    <r>
      <rPr>
        <sz val="11"/>
        <rFont val="ＭＳ Ｐゴシック"/>
        <family val="3"/>
      </rPr>
      <t>,</t>
    </r>
    <r>
      <rPr>
        <sz val="11"/>
        <rFont val="ＭＳ Ｐゴシック"/>
        <family val="3"/>
      </rPr>
      <t>5</t>
    </r>
    <r>
      <rPr>
        <sz val="11"/>
        <rFont val="ＭＳ Ｐゴシック"/>
        <family val="3"/>
      </rPr>
      <t>00万円が「Ｂ」、1,500万円未満～250万円（当初設計金額）の工事は「</t>
    </r>
    <r>
      <rPr>
        <sz val="11"/>
        <rFont val="ＭＳ Ｐゴシック"/>
        <family val="3"/>
      </rPr>
      <t>C</t>
    </r>
    <r>
      <rPr>
        <sz val="11"/>
        <rFont val="ＭＳ Ｐゴシック"/>
        <family val="3"/>
      </rPr>
      <t>」として区分する。）
　共同企業体（ＪＶ）として工事を行った場合は、工事名の末尾に「○○工事（ＪＶ△△％）」と記載し、請負金額の欄には出資比率により按分した額を記載し、等級区分は按分した後の額で選択すること。
　</t>
    </r>
    <r>
      <rPr>
        <b/>
        <u val="single"/>
        <sz val="16"/>
        <color indexed="10"/>
        <rFont val="ＭＳ Ｐゴシック"/>
        <family val="3"/>
      </rPr>
      <t>契約書の写しの添付は不要です。</t>
    </r>
  </si>
  <si>
    <r>
      <t>　表中の「等級」は、工事１件ごとに</t>
    </r>
    <r>
      <rPr>
        <b/>
        <u val="single"/>
        <sz val="11"/>
        <rFont val="ＭＳ Ｐゴシック"/>
        <family val="3"/>
      </rPr>
      <t>当初請負金額（税込）</t>
    </r>
    <r>
      <rPr>
        <sz val="11"/>
        <rFont val="ＭＳ Ｐゴシック"/>
        <family val="3"/>
      </rPr>
      <t>に応じて区分する。（電気工事の場合、当初請負金額が1,200万円以上が「Ａ」、1,200万円未満～500万円の工事は「B」、500万円未満～250万円（当初設計金額）の工事は「Ｃ」として区分する。）
　共同企業体（ＪＶ）として工事を行った場合は、工事名の末尾に「○○工事（ＪＶ△△％）」と記載し、請負金額の欄には出資比率により按分した額を記載し、等級区分は按分した後の額で選択すること。
　</t>
    </r>
    <r>
      <rPr>
        <b/>
        <u val="single"/>
        <sz val="16"/>
        <color indexed="10"/>
        <rFont val="ＭＳ Ｐゴシック"/>
        <family val="3"/>
      </rPr>
      <t>契約書の写しの添付は不要です。</t>
    </r>
  </si>
  <si>
    <r>
      <t>　表中の「等級」は、工事１件ごとに</t>
    </r>
    <r>
      <rPr>
        <b/>
        <u val="single"/>
        <sz val="11"/>
        <rFont val="ＭＳ Ｐゴシック"/>
        <family val="3"/>
      </rPr>
      <t>当初請負金額（税込）</t>
    </r>
    <r>
      <rPr>
        <sz val="11"/>
        <rFont val="ＭＳ Ｐゴシック"/>
        <family val="3"/>
      </rPr>
      <t>に応じて区分する。（管工事の場合、当初請負金額が1,200万円以上が「Ａ」、1,200万円未満～500万円の工事は「B」、500万円未満～250万円(当初設計金額)の工事は「Ｃ」として区分する。）
　共同企業体（ＪＶ）として工事を行った場合は、工事名の末尾に「○○工事（ＪＶ△△％）」と記載し、請負金額の欄には出資比率により按分した額を記載し、等級区分は按分した後の額で選択すること。
　</t>
    </r>
    <r>
      <rPr>
        <b/>
        <u val="single"/>
        <sz val="16"/>
        <color indexed="10"/>
        <rFont val="ＭＳ Ｐゴシック"/>
        <family val="3"/>
      </rPr>
      <t>契約書の写しの添付は不要です。</t>
    </r>
  </si>
  <si>
    <r>
      <t>　表中の「等級」は、工事１件ごとに</t>
    </r>
    <r>
      <rPr>
        <b/>
        <u val="single"/>
        <sz val="11"/>
        <rFont val="ＭＳ Ｐゴシック"/>
        <family val="3"/>
      </rPr>
      <t>当初請負金額（税込）</t>
    </r>
    <r>
      <rPr>
        <sz val="11"/>
        <rFont val="ＭＳ Ｐゴシック"/>
        <family val="3"/>
      </rPr>
      <t>に応じて区分する。（舗装工事の場合、当初請負金額が1,200万円以上が「Ａ」、1,200万円未満～400万円が「Ｂ」、400万円未満～250万円（当初設計金額）は「Ｃ」として区分する。）
　共同企業体（ＪＶ）として工事を行った場合は、工事名の末尾に「○○工事（ＪＶ△△％）」と記載し、請負金額の欄には出資比率により按分した額を記載し、等級区分は按分した後の額で選択すること。
　</t>
    </r>
    <r>
      <rPr>
        <b/>
        <u val="single"/>
        <sz val="16"/>
        <color indexed="10"/>
        <rFont val="ＭＳ Ｐゴシック"/>
        <family val="3"/>
      </rPr>
      <t>契約書の写しの添付は不要です。</t>
    </r>
  </si>
  <si>
    <t>※この報告書は、令和５年９月30日時点で１年以上継続して在籍している有資格技術者についてのみ記載すること。</t>
  </si>
  <si>
    <t>※法人、従業員５人以上の個人事業所は、令和４年10月１日以前に健康保険、建設国保等の資格を取得した被保険者、組合員等を対象とする。従業員であっても扶養家族や市町村の国民健康保険加入者は対象外とする。</t>
  </si>
  <si>
    <t>　※この報告書は、令和５年９月30日時点で1年以上継続して雇用している若年者（35歳以下）
   について３人まで記載すること（３人以上の雇用は一律で同じ加点となるので、記載不要）。</t>
  </si>
  <si>
    <t>　令和４年分の源泉徴収票の写し及び雇用保険被保険者資格取得等確認通知書（事業主通知用）の写し</t>
  </si>
  <si>
    <t>　※この報告書は、令和５年９月30日時点で1年以上継続して在籍している職員が、（公財）宮崎県</t>
  </si>
  <si>
    <t>　暴力追放センターが実施する不当要求防止責任者講習を令和３年10月１日から令和５年９月30日</t>
  </si>
  <si>
    <t>　令和４年分の源泉徴収票の写し及び講習受講修了証の写し</t>
  </si>
  <si>
    <r>
      <t>※令和５年４月１日時点で各障害者手帳の交付を受けている職員について記載し、</t>
    </r>
    <r>
      <rPr>
        <u val="single"/>
        <sz val="8"/>
        <rFont val="ＭＳ ゴシック"/>
        <family val="3"/>
      </rPr>
      <t>代表者・役員については記載しないこと。</t>
    </r>
  </si>
  <si>
    <t>※雇用期間の区分は、採用年月日又は手帳の交付年月日のうち、いずれか新しい方の日付けを開始日とした令和５年９月30日までの期間を、下段の合計欄を参考にして区分すること。</t>
  </si>
  <si>
    <t>採用（手帳交付）年月日が令和４年10月１日以前の者</t>
  </si>
  <si>
    <t>採用（手帳交付）年月日が令和４年10月２日から令和５年４月１日の者</t>
  </si>
  <si>
    <t>採用（手帳交付）年月日が令和５年４月２日以後の者</t>
  </si>
  <si>
    <t>※この報告書は、障がい者の雇用状況についての加点評価を希望する場合は、対象となる障がい者の方からの同意を得た上で下記事項を記載し、社会保険標準報酬決定通知書（加えて新規掲載者は２年分の社会保険標準報酬決定通知書、もしくは、健康保険被保険者証）、身体障害者手帳等の写しを添付すること。</t>
  </si>
  <si>
    <t>※この報告書は、令和３年10月１日から令和５年９月30日の期間内に受賞した下記の表彰、顕彰等について記載すること。</t>
  </si>
  <si>
    <t>※令和３年４月１日～令和５年３月31日までに引き渡しを終えた県発注工事で、週休２日工事（４週６休以上を達成</t>
  </si>
  <si>
    <t>※令和５年９月30日時点での、事業者としての建設キャリアアップシステム（ＣＣＵＳ）の登録状況について記載。</t>
  </si>
  <si>
    <t>第６－１号に添付している者については不要</t>
  </si>
  <si>
    <t>有資格区分コード一覧表</t>
  </si>
  <si>
    <t>コード</t>
  </si>
  <si>
    <t>建設工事の種類</t>
  </si>
  <si>
    <t>資　格　の　種　類</t>
  </si>
  <si>
    <t>8111</t>
  </si>
  <si>
    <t>◎</t>
  </si>
  <si>
    <t>監理技術者　（一級建設機械施工管理技士）</t>
  </si>
  <si>
    <t>111</t>
  </si>
  <si>
    <t>○</t>
  </si>
  <si>
    <t>一級　建設機械施工管理技士</t>
  </si>
  <si>
    <t>3111</t>
  </si>
  <si>
    <t>□</t>
  </si>
  <si>
    <t>一級　建設機械施工管理技士補</t>
  </si>
  <si>
    <t>212</t>
  </si>
  <si>
    <t>△</t>
  </si>
  <si>
    <t>二級　建設機械施工管理技士（第１種から第６種）</t>
  </si>
  <si>
    <t>8113</t>
  </si>
  <si>
    <t>監理技術者　（一級土木施工技士）</t>
  </si>
  <si>
    <t>113</t>
  </si>
  <si>
    <t>一級　土木施工管理技士</t>
  </si>
  <si>
    <t>3113</t>
  </si>
  <si>
    <t>一級　土木施工管理技士補</t>
  </si>
  <si>
    <t>214</t>
  </si>
  <si>
    <t>二級　土木施工管理技士（土木）</t>
  </si>
  <si>
    <t>8120</t>
  </si>
  <si>
    <t>監理技術者　（一級建築施工技士）</t>
  </si>
  <si>
    <t>120</t>
  </si>
  <si>
    <t>一級　建築施工管理技士</t>
  </si>
  <si>
    <t>3120</t>
  </si>
  <si>
    <t>一級　建築施工管理技士補</t>
  </si>
  <si>
    <t>221</t>
  </si>
  <si>
    <t>二級　建築施工管理技士（建築）</t>
  </si>
  <si>
    <t>8127</t>
  </si>
  <si>
    <t>監理技術者　（一級電気工事施工技士）</t>
  </si>
  <si>
    <t>127</t>
  </si>
  <si>
    <t>一級　電気工事施工管理技士</t>
  </si>
  <si>
    <t>3127</t>
  </si>
  <si>
    <t>一級　電気工事施工管理技士補</t>
  </si>
  <si>
    <t>228</t>
  </si>
  <si>
    <t>二級　電気工事施工管理技士</t>
  </si>
  <si>
    <t>8129</t>
  </si>
  <si>
    <t>監理技術者　（一級管工事施工技士）</t>
  </si>
  <si>
    <t>129</t>
  </si>
  <si>
    <t>一級　管工事施工管理技士</t>
  </si>
  <si>
    <t>3129</t>
  </si>
  <si>
    <t>一級　管工事施工管理技士補</t>
  </si>
  <si>
    <t>230</t>
  </si>
  <si>
    <t>二級　管工事施工管理技士</t>
  </si>
  <si>
    <t>8137</t>
  </si>
  <si>
    <t>監理技術者　（一級建築士）</t>
  </si>
  <si>
    <t>137</t>
  </si>
  <si>
    <t>一級　建築士</t>
  </si>
  <si>
    <t>238</t>
  </si>
  <si>
    <t>二級　建築士</t>
  </si>
  <si>
    <t>8141</t>
  </si>
  <si>
    <t>技
術
士</t>
  </si>
  <si>
    <t>監理技術者　（建設・総合技術監理（建設））</t>
  </si>
  <si>
    <t>141</t>
  </si>
  <si>
    <t>建設・総合技術監理（建設）</t>
  </si>
  <si>
    <t>8142</t>
  </si>
  <si>
    <t>監理技術者　（建設「鋼構造物及びコンクリート」・総合技術監理（建設「鋼構造物及びコンクリート」））</t>
  </si>
  <si>
    <t>142</t>
  </si>
  <si>
    <t>建設「鋼構造物及びコンクリート」・総合技術監理（建設「鋼構造物及びコンクリート」）</t>
  </si>
  <si>
    <t>8143</t>
  </si>
  <si>
    <t>監理技術者　（農業「農業土木」「農業農村工学」・総合技術監理（農業「農業土木」「農業農村工学」））</t>
  </si>
  <si>
    <t>143</t>
  </si>
  <si>
    <t>農業「農業土木」「農業農村工学」・総合技術監理（農業「農業土木」「農業農村工学」）</t>
  </si>
  <si>
    <t>8144</t>
  </si>
  <si>
    <t>監理技術者　（電気電子・総合技術監理（電気電子））</t>
  </si>
  <si>
    <t>144</t>
  </si>
  <si>
    <t>電気電子・総合技術監理（電気電子）</t>
  </si>
  <si>
    <t>8146</t>
  </si>
  <si>
    <r>
      <t>監理技術者　（</t>
    </r>
    <r>
      <rPr>
        <sz val="8"/>
        <rFont val="ＭＳ Ｐゴシック"/>
        <family val="3"/>
      </rPr>
      <t>機械「流体工学」「流体機器」又は「熱工学」「熱・動力エネルギー機器」・総合技術監理（機械「流体工学」「流体機器」又は「熱工学」「熱・動力エネルギー機器」）</t>
    </r>
    <r>
      <rPr>
        <sz val="9"/>
        <rFont val="ＭＳ Ｐゴシック"/>
        <family val="3"/>
      </rPr>
      <t>）</t>
    </r>
  </si>
  <si>
    <t>146</t>
  </si>
  <si>
    <t>機械「流体工学」「流体機器」又は「熱工学」「熱・動力エネルギー機器」・総合技術監理（機械「流体工学」「流体機器」又は「熱工学」「熱・動力エネルギー機器」）</t>
  </si>
  <si>
    <t>8147</t>
  </si>
  <si>
    <t>監理技術者　（上下水道・総合技術監理（上下水道））</t>
  </si>
  <si>
    <t>147</t>
  </si>
  <si>
    <t>上下水道・総合技術監理（上下水道）</t>
  </si>
  <si>
    <t>8148</t>
  </si>
  <si>
    <t>監理技術者　（上下水道「上水道及び工業用水道」・総合技術監理（上下水道「上水道及び工業用水道」））</t>
  </si>
  <si>
    <t>148</t>
  </si>
  <si>
    <t>上下水道「上水道及び工業用水道」・総合技術監理（上下水道「上水道及び工業用水道」）</t>
  </si>
  <si>
    <t>8149</t>
  </si>
  <si>
    <t>監理技術者　（水産「水産土木」・総合技術監理（水産「水産土木」））</t>
  </si>
  <si>
    <t>149</t>
  </si>
  <si>
    <t>水産「水産土木」・総合技術監理（水産「水産土木」）</t>
  </si>
  <si>
    <t>8151</t>
  </si>
  <si>
    <t>監理技術者　（森林「森林土木」・総合技術監理（森林「森林土木」））</t>
  </si>
  <si>
    <t>151</t>
  </si>
  <si>
    <t>森林「森林土木」・総合技術監理（森林「森林土木」）</t>
  </si>
  <si>
    <t>8152</t>
  </si>
  <si>
    <t>監理技術者　（衛生工学・総合技術監理（衛生工学））</t>
  </si>
  <si>
    <t>152</t>
  </si>
  <si>
    <t>衛生工学・総合技術監理（衛生工学）</t>
  </si>
  <si>
    <t>8153</t>
  </si>
  <si>
    <t>監理技術者　（衛生工学「水質管理」・総合技術監理（衛生工学「水質管理」））</t>
  </si>
  <si>
    <t>153</t>
  </si>
  <si>
    <t>衛生工学「水質管理」・総合技術監理（衛生工学「水質管理」）</t>
  </si>
  <si>
    <t>8154</t>
  </si>
  <si>
    <r>
      <t>監理技術者　（</t>
    </r>
    <r>
      <rPr>
        <sz val="8"/>
        <rFont val="ＭＳ Ｐゴシック"/>
        <family val="3"/>
      </rPr>
      <t>衛生工学「廃棄物処理」又は「汚物処理」・総合技術監理（衛生工学「廃棄物処理」又は「汚物処理」）</t>
    </r>
    <r>
      <rPr>
        <sz val="9"/>
        <rFont val="ＭＳ Ｐゴシック"/>
        <family val="3"/>
      </rPr>
      <t>）</t>
    </r>
  </si>
  <si>
    <t>154</t>
  </si>
  <si>
    <t>衛生工学「廃棄物処理」又は「汚物処理」・総合技術監理（衛生工学「廃棄物処理」又は「汚物処理」）</t>
  </si>
  <si>
    <t>155</t>
  </si>
  <si>
    <t>第一種　電気工事士</t>
  </si>
  <si>
    <t>256</t>
  </si>
  <si>
    <t>第二種　電気工事士　（資格取得後、実務経験３年以上）</t>
  </si>
  <si>
    <t>258</t>
  </si>
  <si>
    <t>電気主任技術者（第１種～第３種）　（資格取得後、実務経験５年以上）</t>
  </si>
  <si>
    <t>265</t>
  </si>
  <si>
    <t>給水装置工事主任技術者　（資格取得後、実務経験１年以上）</t>
  </si>
  <si>
    <t>174</t>
  </si>
  <si>
    <t>一級　技能士（冷凍空気調和機器施工・空気調和設備配管）</t>
  </si>
  <si>
    <t>274</t>
  </si>
  <si>
    <t>二級　技能士（冷凍空気調和機器施工・空気調和設備配管）</t>
  </si>
  <si>
    <t>175</t>
  </si>
  <si>
    <t>一級　技能士（給排水衛生設備配管）</t>
  </si>
  <si>
    <t>275</t>
  </si>
  <si>
    <t>二級　技能士（給排水衛生設備配管）</t>
  </si>
  <si>
    <t>176</t>
  </si>
  <si>
    <t>一級　技能士（配管・配管工）</t>
  </si>
  <si>
    <t>276</t>
  </si>
  <si>
    <t>二級　技能士（配管・配管工）</t>
  </si>
  <si>
    <t>170</t>
  </si>
  <si>
    <t>一級　技能士（建築板金「ダクト板金作業」）</t>
  </si>
  <si>
    <t>270</t>
  </si>
  <si>
    <t>二級　技能士（建築板金「ダクト板金作業」）</t>
  </si>
  <si>
    <t>062</t>
  </si>
  <si>
    <t>建築設備士　（資格取得後、実務経験１年以上）</t>
  </si>
  <si>
    <t>063</t>
  </si>
  <si>
    <t>一級計装士　（資格取得後、実務経験１年以上）</t>
  </si>
  <si>
    <t>199</t>
  </si>
  <si>
    <t>一級　舗装施工管理技術者</t>
  </si>
  <si>
    <t>299</t>
  </si>
  <si>
    <t>二級　舗装施工管理技術者</t>
  </si>
  <si>
    <t>※　◎は監理技術者資格者証及び同講習修了証の保有者（８点）、○は１級相当技術者（７点）、□は１級技士補相当技術者（５点）、△は２級相当技術者（３点）を示す。</t>
  </si>
  <si>
    <t xml:space="preserve">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</si>
</sst>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 numFmtId="179" formatCode="yyyy/m/d;@"/>
    <numFmt numFmtId="180" formatCode="0_ "/>
    <numFmt numFmtId="181" formatCode="0_);[Red]\(0\)"/>
    <numFmt numFmtId="182" formatCode="0;&quot;▲ &quot;0"/>
    <numFmt numFmtId="183" formatCode="[$-411]ge\.m\.d;@"/>
    <numFmt numFmtId="184" formatCode="#,##0.0_ "/>
    <numFmt numFmtId="185" formatCode="#,##0.00_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100">
    <font>
      <sz val="10"/>
      <name val="ＭＳ 明朝"/>
      <family val="1"/>
    </font>
    <font>
      <sz val="11"/>
      <name val="ＭＳ Ｐゴシック"/>
      <family val="3"/>
    </font>
    <font>
      <sz val="6"/>
      <name val="ＭＳ Ｐゴシック"/>
      <family val="3"/>
    </font>
    <font>
      <sz val="10"/>
      <name val="ＭＳ ゴシック"/>
      <family val="3"/>
    </font>
    <font>
      <sz val="9"/>
      <name val="ＭＳ ゴシック"/>
      <family val="3"/>
    </font>
    <font>
      <sz val="11"/>
      <name val="ＭＳ ゴシック"/>
      <family val="3"/>
    </font>
    <font>
      <sz val="6"/>
      <name val="ＭＳ 明朝"/>
      <family val="1"/>
    </font>
    <font>
      <sz val="12"/>
      <name val="ＭＳ ゴシック"/>
      <family val="3"/>
    </font>
    <font>
      <b/>
      <sz val="8"/>
      <name val="ＭＳ ゴシック"/>
      <family val="3"/>
    </font>
    <font>
      <sz val="8"/>
      <name val="ＭＳ ゴシック"/>
      <family val="3"/>
    </font>
    <font>
      <sz val="14"/>
      <name val="ＭＳ ゴシック"/>
      <family val="3"/>
    </font>
    <font>
      <sz val="11"/>
      <color indexed="12"/>
      <name val="ＭＳ ゴシック"/>
      <family val="3"/>
    </font>
    <font>
      <sz val="12"/>
      <color indexed="12"/>
      <name val="ＭＳ ゴシック"/>
      <family val="3"/>
    </font>
    <font>
      <u val="single"/>
      <sz val="10"/>
      <color indexed="12"/>
      <name val="ＭＳ 明朝"/>
      <family val="1"/>
    </font>
    <font>
      <u val="single"/>
      <sz val="10"/>
      <color indexed="36"/>
      <name val="ＭＳ 明朝"/>
      <family val="1"/>
    </font>
    <font>
      <sz val="16"/>
      <name val="ＭＳ ゴシック"/>
      <family val="3"/>
    </font>
    <font>
      <sz val="10"/>
      <color indexed="12"/>
      <name val="ＭＳ ゴシック"/>
      <family val="3"/>
    </font>
    <font>
      <sz val="9"/>
      <color indexed="12"/>
      <name val="ＭＳ ゴシック"/>
      <family val="3"/>
    </font>
    <font>
      <sz val="10"/>
      <color indexed="10"/>
      <name val="ＭＳ ゴシック"/>
      <family val="3"/>
    </font>
    <font>
      <sz val="8"/>
      <color indexed="10"/>
      <name val="ＭＳ ゴシック"/>
      <family val="3"/>
    </font>
    <font>
      <sz val="6"/>
      <name val="ＭＳ ゴシック"/>
      <family val="3"/>
    </font>
    <font>
      <sz val="7"/>
      <name val="ＭＳ ゴシック"/>
      <family val="3"/>
    </font>
    <font>
      <b/>
      <sz val="22"/>
      <name val="ＭＳ ゴシック"/>
      <family val="3"/>
    </font>
    <font>
      <sz val="11"/>
      <color indexed="10"/>
      <name val="ＭＳ ゴシック"/>
      <family val="3"/>
    </font>
    <font>
      <sz val="6"/>
      <color indexed="10"/>
      <name val="ＭＳ ゴシック"/>
      <family val="3"/>
    </font>
    <font>
      <b/>
      <sz val="12"/>
      <name val="ＭＳ ゴシック"/>
      <family val="3"/>
    </font>
    <font>
      <u val="single"/>
      <sz val="10"/>
      <name val="ＭＳ ゴシック"/>
      <family val="3"/>
    </font>
    <font>
      <b/>
      <sz val="18"/>
      <name val="ＭＳ ゴシック"/>
      <family val="3"/>
    </font>
    <font>
      <sz val="10"/>
      <name val="HGPｺﾞｼｯｸM"/>
      <family val="3"/>
    </font>
    <font>
      <sz val="9"/>
      <name val="HGPｺﾞｼｯｸM"/>
      <family val="3"/>
    </font>
    <font>
      <b/>
      <sz val="11"/>
      <name val="ＭＳ Ｐゴシック"/>
      <family val="3"/>
    </font>
    <font>
      <sz val="10"/>
      <name val="ＭＳ Ｐゴシック"/>
      <family val="3"/>
    </font>
    <font>
      <b/>
      <u val="single"/>
      <sz val="11"/>
      <name val="ＭＳ Ｐゴシック"/>
      <family val="3"/>
    </font>
    <font>
      <sz val="9"/>
      <name val="ＭＳ Ｐ明朝"/>
      <family val="1"/>
    </font>
    <font>
      <sz val="10"/>
      <name val="ＭＳ Ｐ明朝"/>
      <family val="1"/>
    </font>
    <font>
      <sz val="26"/>
      <name val="ＭＳ ゴシック"/>
      <family val="3"/>
    </font>
    <font>
      <sz val="14"/>
      <name val="HGPｺﾞｼｯｸM"/>
      <family val="3"/>
    </font>
    <font>
      <sz val="8"/>
      <name val="HGPｺﾞｼｯｸM"/>
      <family val="3"/>
    </font>
    <font>
      <b/>
      <sz val="10"/>
      <name val="ＭＳ ゴシック"/>
      <family val="3"/>
    </font>
    <font>
      <b/>
      <sz val="14"/>
      <name val="ＭＳ ゴシック"/>
      <family val="3"/>
    </font>
    <font>
      <b/>
      <sz val="8"/>
      <name val="HGPｺﾞｼｯｸM"/>
      <family val="3"/>
    </font>
    <font>
      <sz val="12"/>
      <name val="ＭＳ 明朝"/>
      <family val="1"/>
    </font>
    <font>
      <b/>
      <sz val="6"/>
      <name val="ＭＳ ゴシック"/>
      <family val="3"/>
    </font>
    <font>
      <b/>
      <sz val="9"/>
      <name val="ＭＳ ゴシック"/>
      <family val="3"/>
    </font>
    <font>
      <b/>
      <sz val="20"/>
      <name val="ＭＳ ゴシック"/>
      <family val="3"/>
    </font>
    <font>
      <u val="single"/>
      <sz val="8"/>
      <name val="ＭＳ ゴシック"/>
      <family val="3"/>
    </font>
    <font>
      <u val="single"/>
      <sz val="9"/>
      <name val="ＭＳ ゴシック"/>
      <family val="3"/>
    </font>
    <font>
      <sz val="10.5"/>
      <name val="ＭＳ ゴシック"/>
      <family val="3"/>
    </font>
    <font>
      <sz val="10.2"/>
      <name val="ＭＳ ゴシック"/>
      <family val="3"/>
    </font>
    <font>
      <sz val="10"/>
      <color indexed="10"/>
      <name val="HGPｺﾞｼｯｸM"/>
      <family val="3"/>
    </font>
    <font>
      <b/>
      <u val="single"/>
      <sz val="16"/>
      <color indexed="10"/>
      <name val="ＭＳ Ｐゴシック"/>
      <family val="3"/>
    </font>
    <font>
      <sz val="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ゴシック"/>
      <family val="3"/>
    </font>
    <font>
      <sz val="12"/>
      <color indexed="36"/>
      <name val="ＭＳ ゴシック"/>
      <family val="3"/>
    </font>
    <font>
      <sz val="12"/>
      <color indexed="10"/>
      <name val="HGSｺﾞｼｯｸE"/>
      <family val="3"/>
    </font>
    <font>
      <sz val="10"/>
      <color indexed="10"/>
      <name val="ＭＳ 明朝"/>
      <family val="1"/>
    </font>
    <font>
      <sz val="9"/>
      <name val="Meiryo UI"/>
      <family val="3"/>
    </font>
    <font>
      <b/>
      <u val="single"/>
      <sz val="8"/>
      <color indexed="8"/>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14"/>
      <color rgb="FFFF0000"/>
      <name val="ＭＳ ゴシック"/>
      <family val="3"/>
    </font>
    <font>
      <sz val="12"/>
      <color rgb="FFFF0000"/>
      <name val="HGSｺﾞｼｯｸE"/>
      <family val="3"/>
    </font>
    <font>
      <sz val="10"/>
      <color rgb="FFFF0000"/>
      <name val="ＭＳ 明朝"/>
      <family val="1"/>
    </font>
    <font>
      <sz val="10"/>
      <color rgb="FFFF0000"/>
      <name val="HGPｺﾞｼｯｸM"/>
      <family val="3"/>
    </font>
    <font>
      <sz val="12"/>
      <color theme="7"/>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1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style="thin"/>
      <top style="thin"/>
      <bottom style="thin"/>
    </border>
    <border>
      <left>
        <color indexed="63"/>
      </left>
      <right style="medium"/>
      <top style="thin"/>
      <bottom>
        <color indexed="63"/>
      </bottom>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style="thin"/>
    </border>
    <border>
      <left>
        <color indexed="63"/>
      </left>
      <right>
        <color indexed="63"/>
      </right>
      <top style="double"/>
      <bottom>
        <color indexed="63"/>
      </bottom>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color indexed="63"/>
      </top>
      <bottom style="hair"/>
    </border>
    <border>
      <left>
        <color indexed="63"/>
      </left>
      <right style="hair"/>
      <top>
        <color indexed="63"/>
      </top>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hair"/>
    </border>
    <border>
      <left style="hair"/>
      <right>
        <color indexed="63"/>
      </right>
      <top style="hair"/>
      <bottom style="hair"/>
    </border>
    <border>
      <left>
        <color indexed="63"/>
      </left>
      <right>
        <color indexed="63"/>
      </right>
      <top style="hair"/>
      <bottom style="hair"/>
    </border>
    <border>
      <left>
        <color indexed="63"/>
      </left>
      <right style="thin"/>
      <top>
        <color indexed="63"/>
      </top>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
      <left>
        <color indexed="63"/>
      </left>
      <right style="hair"/>
      <top style="thin"/>
      <bottom style="hair"/>
    </border>
    <border>
      <left>
        <color indexed="63"/>
      </left>
      <right style="thin"/>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style="hair"/>
      <right>
        <color indexed="63"/>
      </right>
      <top style="thin"/>
      <bottom style="thin"/>
    </border>
    <border>
      <left>
        <color indexed="63"/>
      </left>
      <right style="hair"/>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hair"/>
      <top style="hair"/>
      <bottom style="hair"/>
    </border>
    <border>
      <left style="hair"/>
      <right style="hair"/>
      <top style="hair"/>
      <bottom style="hair"/>
    </border>
    <border diagonalUp="1">
      <left style="hair"/>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hair"/>
      <top>
        <color indexed="63"/>
      </top>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
      <left style="thin"/>
      <right style="hair"/>
      <top style="hair"/>
      <bottom style="thin"/>
    </border>
    <border>
      <left style="hair"/>
      <right style="hair"/>
      <top style="hair"/>
      <bottom style="thin"/>
    </border>
    <border>
      <left style="hair"/>
      <right style="thin"/>
      <top style="hair"/>
      <bottom style="hair"/>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color indexed="63"/>
      </bottom>
    </border>
    <border>
      <left style="hair"/>
      <right style="hair"/>
      <top style="hair"/>
      <bottom>
        <color indexed="63"/>
      </bottom>
    </border>
    <border diagonalUp="1">
      <left style="hair"/>
      <right style="hair"/>
      <top style="thin"/>
      <bottom style="hair"/>
      <diagonal style="hair"/>
    </border>
    <border diagonalUp="1">
      <left style="hair"/>
      <right style="hair"/>
      <top style="hair"/>
      <bottom style="hair"/>
      <diagonal style="hair"/>
    </border>
    <border diagonalUp="1">
      <left style="hair"/>
      <right style="hair"/>
      <top style="hair"/>
      <bottom style="thin"/>
      <diagonal style="hair"/>
    </border>
    <border>
      <left style="thin"/>
      <right style="hair"/>
      <top style="thin"/>
      <bottom style="thin"/>
    </border>
    <border>
      <left style="hair"/>
      <right style="hair"/>
      <top style="thin"/>
      <bottom style="thin"/>
    </border>
    <border>
      <left style="hair"/>
      <right style="hair"/>
      <top>
        <color indexed="63"/>
      </top>
      <bottom style="hair"/>
    </border>
    <border>
      <left style="hair"/>
      <right style="thin"/>
      <top>
        <color indexed="63"/>
      </top>
      <bottom style="hair"/>
    </border>
    <border>
      <left style="hair"/>
      <right style="thin"/>
      <top style="hair"/>
      <bottom>
        <color indexed="63"/>
      </bottom>
    </border>
    <border diagonalUp="1">
      <left style="hair"/>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hair"/>
      <top>
        <color indexed="63"/>
      </top>
      <bottom style="thin"/>
      <diagonal style="hair"/>
    </border>
    <border>
      <left style="thin"/>
      <right style="hair"/>
      <top>
        <color indexed="63"/>
      </top>
      <bottom style="hair"/>
    </border>
    <border>
      <left style="hair"/>
      <right style="hair"/>
      <top>
        <color indexed="63"/>
      </top>
      <bottom>
        <color indexed="63"/>
      </bottom>
    </border>
    <border>
      <left>
        <color indexed="63"/>
      </left>
      <right style="hair"/>
      <top style="double"/>
      <bottom>
        <color indexed="63"/>
      </bottom>
    </border>
    <border>
      <left>
        <color indexed="63"/>
      </left>
      <right style="hair"/>
      <top>
        <color indexed="63"/>
      </top>
      <bottom style="double"/>
    </border>
    <border>
      <left style="hair"/>
      <right>
        <color indexed="63"/>
      </right>
      <top style="double"/>
      <bottom>
        <color indexed="63"/>
      </bottom>
    </border>
    <border>
      <left style="hair"/>
      <right>
        <color indexed="63"/>
      </right>
      <top>
        <color indexed="63"/>
      </top>
      <bottom style="double"/>
    </border>
    <border>
      <left style="thin"/>
      <right>
        <color indexed="63"/>
      </right>
      <top style="thin"/>
      <bottom style="thin"/>
    </border>
    <border>
      <left style="hair"/>
      <right style="thin"/>
      <top style="thin"/>
      <bottom style="thin"/>
    </border>
    <border>
      <left style="hair"/>
      <right style="hair"/>
      <top style="double"/>
      <bottom style="hair"/>
    </border>
    <border>
      <left style="hair"/>
      <right style="hair"/>
      <top style="hair"/>
      <bottom style="double"/>
    </border>
    <border diagonalUp="1">
      <left style="thin"/>
      <right style="thin"/>
      <top>
        <color indexed="63"/>
      </top>
      <bottom style="thin"/>
      <diagonal style="hair"/>
    </border>
    <border diagonalUp="1">
      <left style="thin"/>
      <right style="thin"/>
      <top style="thin"/>
      <bottom style="thin"/>
      <diagonal style="hair"/>
    </border>
    <border>
      <left>
        <color indexed="63"/>
      </left>
      <right style="thin"/>
      <top style="double"/>
      <bottom>
        <color indexed="63"/>
      </bottom>
    </border>
    <border>
      <left>
        <color indexed="63"/>
      </left>
      <right style="thin"/>
      <top>
        <color indexed="63"/>
      </top>
      <bottom style="double"/>
    </border>
    <border>
      <left style="double"/>
      <right style="hair"/>
      <top style="double"/>
      <bottom style="hair"/>
    </border>
    <border>
      <left style="double"/>
      <right style="hair"/>
      <top style="hair"/>
      <bottom style="hair"/>
    </border>
    <border>
      <left style="double"/>
      <right style="hair"/>
      <top style="hair"/>
      <bottom style="double"/>
    </border>
    <border>
      <left style="thin"/>
      <right style="thin"/>
      <top style="double"/>
      <bottom style="thin"/>
    </border>
    <border>
      <left style="thin"/>
      <right style="thin"/>
      <top style="thin"/>
      <bottom style="double"/>
    </border>
    <border>
      <left style="thin"/>
      <right style="thin"/>
      <top style="thin"/>
      <bottom style="hair"/>
    </border>
    <border>
      <left style="hair"/>
      <right style="double"/>
      <top style="double"/>
      <bottom style="hair"/>
    </border>
    <border>
      <left style="hair"/>
      <right style="double"/>
      <top style="hair"/>
      <bottom style="hair"/>
    </border>
    <border>
      <left style="hair"/>
      <right style="double"/>
      <top style="hair"/>
      <bottom style="double"/>
    </border>
    <border>
      <left style="thin"/>
      <right style="double"/>
      <top style="double"/>
      <bottom style="thin"/>
    </border>
    <border>
      <left style="thin"/>
      <right style="double"/>
      <top style="thin"/>
      <bottom style="thin"/>
    </border>
    <border>
      <left style="thin"/>
      <right style="double"/>
      <top style="thin"/>
      <bottom style="double"/>
    </border>
    <border>
      <left>
        <color indexed="63"/>
      </left>
      <right style="double"/>
      <top style="hair"/>
      <bottom>
        <color indexed="63"/>
      </bottom>
    </border>
    <border>
      <left>
        <color indexed="63"/>
      </left>
      <right style="double"/>
      <top>
        <color indexed="63"/>
      </top>
      <bottom style="hair"/>
    </border>
    <border>
      <left style="thin"/>
      <right>
        <color indexed="63"/>
      </right>
      <top style="double"/>
      <bottom>
        <color indexed="63"/>
      </bottom>
    </border>
    <border>
      <left style="thin"/>
      <right>
        <color indexed="63"/>
      </right>
      <top>
        <color indexed="63"/>
      </top>
      <bottom style="double"/>
    </border>
    <border>
      <left>
        <color indexed="63"/>
      </left>
      <right style="double"/>
      <top style="thin"/>
      <bottom>
        <color indexed="63"/>
      </bottom>
    </border>
    <border>
      <left>
        <color indexed="63"/>
      </left>
      <right style="double"/>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thin"/>
    </border>
    <border>
      <left style="thin"/>
      <right>
        <color indexed="63"/>
      </right>
      <top>
        <color indexed="63"/>
      </top>
      <bottom style="mediu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style="thin"/>
      <top>
        <color indexed="63"/>
      </top>
      <bottom style="medium"/>
    </border>
    <border>
      <left style="thin"/>
      <right>
        <color indexed="63"/>
      </right>
      <top style="thin"/>
      <bottom style="medium"/>
    </border>
    <border>
      <left style="medium"/>
      <right>
        <color indexed="63"/>
      </right>
      <top style="medium"/>
      <bottom style="medium"/>
    </border>
    <border>
      <left>
        <color indexed="63"/>
      </left>
      <right style="thin"/>
      <top style="medium"/>
      <bottom style="medium"/>
    </border>
    <border>
      <left>
        <color indexed="63"/>
      </left>
      <right style="medium"/>
      <top style="thin"/>
      <bottom style="thin"/>
    </border>
    <border>
      <left>
        <color indexed="63"/>
      </left>
      <right style="medium"/>
      <top style="thin"/>
      <bottom style="medium"/>
    </border>
    <border>
      <left style="hair"/>
      <right>
        <color indexed="63"/>
      </right>
      <top style="thin"/>
      <bottom style="medium"/>
    </border>
    <border>
      <left style="medium"/>
      <right>
        <color indexed="63"/>
      </right>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medium"/>
      <right style="thin"/>
      <top>
        <color indexed="63"/>
      </top>
      <bottom>
        <color indexed="63"/>
      </bottom>
    </border>
    <border>
      <left style="medium"/>
      <right style="thin"/>
      <top>
        <color indexed="63"/>
      </top>
      <bottom style="medium"/>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left style="thin"/>
      <right style="hair"/>
      <top style="medium"/>
      <bottom style="thin"/>
    </border>
    <border>
      <left style="hair"/>
      <right style="thin"/>
      <top style="medium"/>
      <bottom style="thin"/>
    </border>
    <border>
      <left style="thin"/>
      <right style="thin"/>
      <top style="thin"/>
      <bottom style="medium"/>
    </border>
    <border>
      <left style="hair"/>
      <right style="hair"/>
      <top style="medium"/>
      <bottom style="thin"/>
    </border>
    <border>
      <left style="thin"/>
      <right style="thin"/>
      <top style="medium"/>
      <bottom style="thin"/>
    </border>
    <border>
      <left style="thin"/>
      <right>
        <color indexed="63"/>
      </right>
      <top>
        <color indexed="63"/>
      </top>
      <bottom style="hair"/>
    </border>
    <border>
      <left style="thin"/>
      <right>
        <color indexed="63"/>
      </right>
      <top style="hair"/>
      <bottom style="thin"/>
    </border>
    <border>
      <left style="thin"/>
      <right>
        <color indexed="63"/>
      </right>
      <top style="thin"/>
      <bottom style="hair"/>
    </border>
    <border>
      <left style="thin"/>
      <right>
        <color indexed="63"/>
      </right>
      <top style="hair"/>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color indexed="63"/>
      </right>
      <top style="hair"/>
      <bottom style="medium"/>
    </border>
    <border>
      <left>
        <color indexed="63"/>
      </left>
      <right>
        <color indexed="63"/>
      </right>
      <top style="hair"/>
      <bottom style="medium"/>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thin"/>
      <right>
        <color indexed="63"/>
      </right>
      <top style="hair"/>
      <bottom>
        <color indexed="63"/>
      </bottom>
    </border>
    <border>
      <left style="hair"/>
      <right>
        <color indexed="63"/>
      </right>
      <top style="medium"/>
      <bottom>
        <color indexed="63"/>
      </bottom>
    </border>
    <border>
      <left style="hair"/>
      <right style="hair"/>
      <top style="thin"/>
      <bottom style="medium"/>
    </border>
    <border>
      <left style="hair"/>
      <right style="thin"/>
      <top style="thin"/>
      <bottom style="medium"/>
    </border>
    <border>
      <left style="dotted"/>
      <right>
        <color indexed="63"/>
      </right>
      <top>
        <color indexed="63"/>
      </top>
      <bottom>
        <color indexed="63"/>
      </bottom>
    </border>
    <border>
      <left style="dotted"/>
      <right>
        <color indexed="63"/>
      </right>
      <top>
        <color indexed="63"/>
      </top>
      <bottom style="medium"/>
    </border>
    <border>
      <left style="dotted"/>
      <right>
        <color indexed="63"/>
      </right>
      <top style="medium"/>
      <bottom>
        <color indexed="63"/>
      </bottom>
    </border>
    <border>
      <left style="dotted"/>
      <right>
        <color indexed="63"/>
      </right>
      <top>
        <color indexed="63"/>
      </top>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2" fillId="31" borderId="4" applyNumberFormat="0" applyAlignment="0" applyProtection="0"/>
    <xf numFmtId="0" fontId="0" fillId="0" borderId="0">
      <alignment vertical="center"/>
      <protection/>
    </xf>
    <xf numFmtId="0" fontId="14" fillId="0" borderId="0" applyNumberFormat="0" applyFill="0" applyBorder="0" applyAlignment="0" applyProtection="0"/>
    <xf numFmtId="0" fontId="93" fillId="32" borderId="0" applyNumberFormat="0" applyBorder="0" applyAlignment="0" applyProtection="0"/>
  </cellStyleXfs>
  <cellXfs count="1719">
    <xf numFmtId="0" fontId="0" fillId="0" borderId="0" xfId="0" applyAlignment="1">
      <alignment vertical="center"/>
    </xf>
    <xf numFmtId="0" fontId="8" fillId="0" borderId="0" xfId="0" applyFont="1" applyBorder="1" applyAlignment="1">
      <alignment horizontal="center"/>
    </xf>
    <xf numFmtId="0" fontId="4" fillId="0" borderId="0" xfId="0" applyNumberFormat="1" applyFont="1" applyBorder="1" applyAlignment="1" applyProtection="1">
      <alignment horizontal="center" vertical="center" shrinkToFit="1"/>
      <protection locked="0"/>
    </xf>
    <xf numFmtId="0" fontId="11" fillId="33" borderId="0" xfId="0" applyNumberFormat="1" applyFont="1" applyFill="1" applyBorder="1" applyAlignment="1" applyProtection="1">
      <alignment horizontal="center" vertical="center" shrinkToFit="1"/>
      <protection locked="0"/>
    </xf>
    <xf numFmtId="0" fontId="5" fillId="33" borderId="0" xfId="0" applyFont="1" applyFill="1" applyBorder="1" applyAlignment="1" applyProtection="1">
      <alignment vertical="center"/>
      <protection locked="0"/>
    </xf>
    <xf numFmtId="0" fontId="3" fillId="33" borderId="0" xfId="0" applyFont="1" applyFill="1" applyBorder="1" applyAlignment="1" applyProtection="1">
      <alignment horizontal="center" vertical="center"/>
      <protection locked="0"/>
    </xf>
    <xf numFmtId="0" fontId="3" fillId="33" borderId="0" xfId="0" applyNumberFormat="1"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locked="0"/>
    </xf>
    <xf numFmtId="0" fontId="9" fillId="33" borderId="0" xfId="0" applyFont="1" applyFill="1" applyBorder="1" applyAlignment="1">
      <alignment horizontal="center" vertical="center" shrinkToFit="1"/>
    </xf>
    <xf numFmtId="0" fontId="3" fillId="33" borderId="0" xfId="0" applyFont="1" applyFill="1" applyBorder="1" applyAlignment="1" applyProtection="1">
      <alignment vertical="center" shrinkToFit="1"/>
      <protection locked="0"/>
    </xf>
    <xf numFmtId="0" fontId="3" fillId="33" borderId="0" xfId="0" applyFont="1" applyFill="1" applyBorder="1" applyAlignment="1" applyProtection="1">
      <alignment vertical="center"/>
      <protection locked="0"/>
    </xf>
    <xf numFmtId="178" fontId="5" fillId="33" borderId="0" xfId="0" applyNumberFormat="1" applyFont="1" applyFill="1" applyBorder="1" applyAlignment="1" applyProtection="1">
      <alignment horizontal="center" vertical="center"/>
      <protection locked="0"/>
    </xf>
    <xf numFmtId="178" fontId="5" fillId="33" borderId="0" xfId="0" applyNumberFormat="1" applyFont="1" applyFill="1" applyBorder="1" applyAlignment="1" applyProtection="1">
      <alignment vertical="center"/>
      <protection locked="0"/>
    </xf>
    <xf numFmtId="176" fontId="5" fillId="33" borderId="0" xfId="0" applyNumberFormat="1" applyFont="1" applyFill="1" applyBorder="1" applyAlignment="1" applyProtection="1">
      <alignment vertical="center"/>
      <protection locked="0"/>
    </xf>
    <xf numFmtId="0" fontId="3" fillId="33" borderId="0" xfId="0" applyFont="1" applyFill="1" applyBorder="1" applyAlignment="1">
      <alignment vertical="center"/>
    </xf>
    <xf numFmtId="0" fontId="17" fillId="0" borderId="0" xfId="0" applyNumberFormat="1" applyFont="1" applyBorder="1" applyAlignment="1" applyProtection="1">
      <alignment horizontal="center" vertical="center" shrinkToFit="1"/>
      <protection locked="0"/>
    </xf>
    <xf numFmtId="0" fontId="16" fillId="0" borderId="0" xfId="0" applyFont="1" applyBorder="1" applyAlignment="1">
      <alignment vertical="center"/>
    </xf>
    <xf numFmtId="0" fontId="3" fillId="0" borderId="0"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4" fillId="0" borderId="0" xfId="0" applyFont="1" applyBorder="1" applyAlignment="1" applyProtection="1">
      <alignment vertical="center"/>
      <protection/>
    </xf>
    <xf numFmtId="0" fontId="3"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14" xfId="0" applyFont="1" applyBorder="1" applyAlignment="1">
      <alignment vertical="center"/>
    </xf>
    <xf numFmtId="0" fontId="3" fillId="0" borderId="10" xfId="0" applyFont="1" applyBorder="1" applyAlignment="1">
      <alignment vertical="center"/>
    </xf>
    <xf numFmtId="0" fontId="9" fillId="0" borderId="0" xfId="0" applyFont="1" applyBorder="1" applyAlignment="1">
      <alignment horizontal="center"/>
    </xf>
    <xf numFmtId="0" fontId="20" fillId="0" borderId="0" xfId="0" applyFont="1" applyBorder="1" applyAlignment="1">
      <alignment horizontal="center" vertical="center"/>
    </xf>
    <xf numFmtId="0" fontId="21" fillId="0" borderId="10" xfId="0" applyFont="1" applyBorder="1" applyAlignment="1">
      <alignment vertical="center" wrapText="1"/>
    </xf>
    <xf numFmtId="0" fontId="21" fillId="0" borderId="0" xfId="0" applyFont="1" applyBorder="1" applyAlignment="1">
      <alignment vertical="center" wrapText="1"/>
    </xf>
    <xf numFmtId="0" fontId="16" fillId="0" borderId="0" xfId="0" applyNumberFormat="1" applyFont="1" applyBorder="1" applyAlignment="1" applyProtection="1">
      <alignment vertical="center"/>
      <protection locked="0"/>
    </xf>
    <xf numFmtId="0" fontId="16" fillId="0" borderId="0" xfId="0" applyNumberFormat="1" applyFont="1" applyBorder="1" applyAlignment="1" applyProtection="1">
      <alignment vertical="center"/>
      <protection locked="0"/>
    </xf>
    <xf numFmtId="0" fontId="3" fillId="0" borderId="0" xfId="0" applyNumberFormat="1" applyFont="1" applyBorder="1" applyAlignment="1" applyProtection="1">
      <alignment vertical="center"/>
      <protection locked="0"/>
    </xf>
    <xf numFmtId="0" fontId="3" fillId="0" borderId="0" xfId="0" applyNumberFormat="1" applyFont="1" applyBorder="1" applyAlignment="1" applyProtection="1">
      <alignment vertical="center"/>
      <protection locked="0"/>
    </xf>
    <xf numFmtId="0" fontId="3" fillId="0" borderId="16" xfId="0" applyFont="1" applyBorder="1" applyAlignment="1">
      <alignment vertical="center"/>
    </xf>
    <xf numFmtId="0" fontId="3" fillId="0" borderId="11" xfId="0" applyFont="1" applyBorder="1" applyAlignment="1">
      <alignment vertical="center"/>
    </xf>
    <xf numFmtId="0" fontId="3" fillId="0" borderId="15" xfId="0" applyFont="1" applyBorder="1" applyAlignment="1">
      <alignment vertical="center"/>
    </xf>
    <xf numFmtId="0" fontId="16" fillId="0" borderId="0" xfId="0" applyFont="1" applyAlignment="1">
      <alignment vertical="center"/>
    </xf>
    <xf numFmtId="0" fontId="16" fillId="0" borderId="11" xfId="0" applyFont="1" applyBorder="1" applyAlignment="1">
      <alignment vertical="center"/>
    </xf>
    <xf numFmtId="0" fontId="3" fillId="33" borderId="0" xfId="0" applyFont="1" applyFill="1" applyAlignment="1">
      <alignment vertical="center"/>
    </xf>
    <xf numFmtId="0" fontId="3" fillId="33" borderId="0" xfId="0" applyFont="1" applyFill="1" applyBorder="1" applyAlignment="1">
      <alignment vertical="center"/>
    </xf>
    <xf numFmtId="0" fontId="3" fillId="0" borderId="0" xfId="0" applyFont="1" applyAlignment="1">
      <alignment vertical="center"/>
    </xf>
    <xf numFmtId="0" fontId="15" fillId="0" borderId="0" xfId="0" applyFont="1" applyAlignment="1">
      <alignment horizontal="center" vertical="center"/>
    </xf>
    <xf numFmtId="0" fontId="3" fillId="33" borderId="0" xfId="0" applyFont="1" applyFill="1" applyAlignment="1">
      <alignment horizontal="center" vertical="center"/>
    </xf>
    <xf numFmtId="0" fontId="7"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15" fillId="0" borderId="17"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8" xfId="0" applyFont="1" applyBorder="1" applyAlignment="1">
      <alignment horizontal="center"/>
    </xf>
    <xf numFmtId="0" fontId="3" fillId="0" borderId="18" xfId="0" applyFont="1" applyBorder="1" applyAlignment="1">
      <alignment horizontal="left"/>
    </xf>
    <xf numFmtId="0" fontId="3" fillId="0" borderId="20" xfId="0" applyFont="1" applyBorder="1" applyAlignment="1">
      <alignment vertical="center"/>
    </xf>
    <xf numFmtId="0" fontId="3" fillId="0" borderId="0" xfId="0" applyFont="1" applyBorder="1" applyAlignment="1">
      <alignment horizontal="center" vertical="center"/>
    </xf>
    <xf numFmtId="0" fontId="3" fillId="0" borderId="21" xfId="0" applyFont="1" applyBorder="1" applyAlignment="1">
      <alignment vertical="center"/>
    </xf>
    <xf numFmtId="0" fontId="3" fillId="0" borderId="17"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3" fillId="0" borderId="22" xfId="0" applyFont="1" applyBorder="1" applyAlignment="1">
      <alignment vertical="center"/>
    </xf>
    <xf numFmtId="0" fontId="3" fillId="0" borderId="18"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3" fillId="0" borderId="21" xfId="0" applyFont="1" applyBorder="1" applyAlignment="1">
      <alignment vertical="center"/>
    </xf>
    <xf numFmtId="0" fontId="3" fillId="0" borderId="17" xfId="0" applyFont="1" applyBorder="1" applyAlignment="1">
      <alignment vertical="center"/>
    </xf>
    <xf numFmtId="49" fontId="3" fillId="0" borderId="0" xfId="0" applyNumberFormat="1" applyFont="1" applyAlignment="1">
      <alignment vertical="center"/>
    </xf>
    <xf numFmtId="0" fontId="3" fillId="0" borderId="0" xfId="0" applyFont="1" applyBorder="1" applyAlignment="1">
      <alignment horizontal="center" vertical="center" wrapText="1"/>
    </xf>
    <xf numFmtId="14" fontId="3" fillId="0" borderId="0" xfId="0" applyNumberFormat="1" applyFont="1" applyAlignment="1">
      <alignment vertical="center"/>
    </xf>
    <xf numFmtId="0" fontId="3" fillId="0" borderId="12" xfId="0" applyFont="1" applyBorder="1" applyAlignment="1">
      <alignment vertical="center"/>
    </xf>
    <xf numFmtId="0" fontId="16" fillId="0" borderId="0" xfId="0" applyFont="1" applyBorder="1" applyAlignment="1">
      <alignment vertical="center"/>
    </xf>
    <xf numFmtId="0" fontId="3" fillId="0" borderId="23" xfId="0" applyFont="1" applyBorder="1" applyAlignment="1">
      <alignment horizontal="center" vertical="center"/>
    </xf>
    <xf numFmtId="0" fontId="3" fillId="0" borderId="0" xfId="0" applyFont="1" applyAlignment="1" applyProtection="1">
      <alignment vertical="center"/>
      <protection/>
    </xf>
    <xf numFmtId="0" fontId="3" fillId="0" borderId="13" xfId="0" applyFont="1" applyBorder="1" applyAlignment="1">
      <alignment vertical="center"/>
    </xf>
    <xf numFmtId="0" fontId="3" fillId="0" borderId="24" xfId="0" applyFont="1" applyBorder="1" applyAlignment="1">
      <alignment vertical="center"/>
    </xf>
    <xf numFmtId="0" fontId="9" fillId="33" borderId="0" xfId="0" applyFont="1" applyFill="1" applyBorder="1" applyAlignment="1">
      <alignment vertical="center"/>
    </xf>
    <xf numFmtId="0" fontId="9" fillId="33" borderId="0" xfId="0" applyFont="1" applyFill="1" applyBorder="1" applyAlignment="1">
      <alignment vertical="center" shrinkToFit="1"/>
    </xf>
    <xf numFmtId="0" fontId="3" fillId="33" borderId="0" xfId="0" applyFont="1" applyFill="1" applyAlignment="1">
      <alignment vertical="center"/>
    </xf>
    <xf numFmtId="0" fontId="9" fillId="33" borderId="0" xfId="0" applyFont="1" applyFill="1" applyBorder="1" applyAlignment="1">
      <alignment vertical="center"/>
    </xf>
    <xf numFmtId="0" fontId="3" fillId="33" borderId="18" xfId="0" applyFont="1" applyFill="1" applyBorder="1" applyAlignment="1">
      <alignment horizontal="center"/>
    </xf>
    <xf numFmtId="0" fontId="3" fillId="33" borderId="18" xfId="0" applyFont="1" applyFill="1" applyBorder="1" applyAlignment="1">
      <alignment horizontal="left"/>
    </xf>
    <xf numFmtId="14" fontId="9" fillId="33" borderId="0" xfId="0" applyNumberFormat="1" applyFont="1" applyFill="1" applyBorder="1" applyAlignment="1">
      <alignment vertical="center" shrinkToFit="1"/>
    </xf>
    <xf numFmtId="0" fontId="9" fillId="33" borderId="0" xfId="0" applyNumberFormat="1" applyFont="1" applyFill="1" applyBorder="1" applyAlignment="1">
      <alignment vertical="center" shrinkToFit="1"/>
    </xf>
    <xf numFmtId="0" fontId="9" fillId="33" borderId="0" xfId="0" applyFont="1" applyFill="1" applyBorder="1" applyAlignment="1">
      <alignment horizontal="center" vertical="center"/>
    </xf>
    <xf numFmtId="0" fontId="20" fillId="33" borderId="0" xfId="0" applyFont="1" applyFill="1" applyBorder="1" applyAlignment="1">
      <alignment horizontal="center" vertical="center"/>
    </xf>
    <xf numFmtId="176" fontId="3" fillId="33" borderId="12" xfId="0" applyNumberFormat="1"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locked="0"/>
    </xf>
    <xf numFmtId="0" fontId="19" fillId="33" borderId="0" xfId="0" applyFont="1" applyFill="1" applyBorder="1" applyAlignment="1">
      <alignment horizontal="center" vertical="center" shrinkToFit="1"/>
    </xf>
    <xf numFmtId="0" fontId="19" fillId="33" borderId="0" xfId="0" applyNumberFormat="1" applyFont="1" applyFill="1" applyBorder="1" applyAlignment="1">
      <alignment vertical="center"/>
    </xf>
    <xf numFmtId="0" fontId="19" fillId="33" borderId="0" xfId="0" applyFont="1" applyFill="1" applyBorder="1" applyAlignment="1">
      <alignment horizontal="left" vertical="center" shrinkToFit="1"/>
    </xf>
    <xf numFmtId="0" fontId="19" fillId="33" borderId="0" xfId="0" applyFont="1" applyFill="1" applyBorder="1" applyAlignment="1">
      <alignment vertical="center" shrinkToFit="1"/>
    </xf>
    <xf numFmtId="0" fontId="25" fillId="33" borderId="0" xfId="0" applyFont="1" applyFill="1" applyBorder="1" applyAlignment="1">
      <alignment horizontal="center" vertical="center"/>
    </xf>
    <xf numFmtId="0" fontId="3" fillId="33" borderId="0" xfId="0" applyFont="1" applyFill="1" applyAlignment="1">
      <alignment horizontal="left" vertical="top" wrapText="1"/>
    </xf>
    <xf numFmtId="0" fontId="3" fillId="33" borderId="0" xfId="0" applyFont="1" applyFill="1" applyAlignment="1">
      <alignment vertical="top"/>
    </xf>
    <xf numFmtId="0" fontId="5" fillId="33" borderId="0" xfId="0" applyFont="1" applyFill="1" applyAlignment="1">
      <alignment vertical="center"/>
    </xf>
    <xf numFmtId="0" fontId="5" fillId="33" borderId="0" xfId="0" applyFont="1" applyFill="1" applyAlignment="1" quotePrefix="1">
      <alignment vertical="top"/>
    </xf>
    <xf numFmtId="0" fontId="5" fillId="33" borderId="0" xfId="0" applyFont="1" applyFill="1" applyAlignment="1">
      <alignment vertical="top"/>
    </xf>
    <xf numFmtId="0" fontId="3" fillId="33" borderId="23" xfId="0" applyFont="1" applyFill="1" applyBorder="1" applyAlignment="1">
      <alignment vertical="center"/>
    </xf>
    <xf numFmtId="178" fontId="5" fillId="33" borderId="0" xfId="0" applyNumberFormat="1" applyFont="1" applyFill="1" applyBorder="1" applyAlignment="1" applyProtection="1">
      <alignment horizontal="center" vertical="center"/>
      <protection/>
    </xf>
    <xf numFmtId="0" fontId="9" fillId="33" borderId="0" xfId="0" applyFont="1" applyFill="1" applyBorder="1" applyAlignment="1" applyProtection="1">
      <alignment horizontal="center" vertical="center"/>
      <protection/>
    </xf>
    <xf numFmtId="0" fontId="3" fillId="0" borderId="0" xfId="0" applyFont="1" applyAlignment="1">
      <alignment horizontal="left" vertical="center"/>
    </xf>
    <xf numFmtId="0" fontId="3" fillId="0" borderId="23" xfId="0" applyFont="1" applyBorder="1" applyAlignment="1">
      <alignment vertical="center"/>
    </xf>
    <xf numFmtId="0" fontId="3" fillId="0" borderId="0" xfId="0" applyFont="1" applyBorder="1" applyAlignment="1">
      <alignment vertical="center" textRotation="255" shrinkToFit="1"/>
    </xf>
    <xf numFmtId="0" fontId="20" fillId="0" borderId="0" xfId="0" applyFont="1" applyBorder="1" applyAlignment="1">
      <alignment horizontal="center" vertical="center" wrapText="1"/>
    </xf>
    <xf numFmtId="0" fontId="7" fillId="0" borderId="20" xfId="0" applyFont="1" applyBorder="1" applyAlignment="1">
      <alignment horizontal="center" vertical="center"/>
    </xf>
    <xf numFmtId="0" fontId="7" fillId="0" borderId="0" xfId="0" applyFont="1" applyAlignment="1">
      <alignment vertical="center"/>
    </xf>
    <xf numFmtId="0" fontId="7" fillId="0" borderId="25" xfId="0" applyFont="1" applyBorder="1" applyAlignment="1">
      <alignment vertical="center"/>
    </xf>
    <xf numFmtId="0" fontId="11" fillId="33" borderId="0" xfId="0" applyFont="1" applyFill="1" applyBorder="1" applyAlignment="1" applyProtection="1">
      <alignment vertical="center" wrapText="1"/>
      <protection locked="0"/>
    </xf>
    <xf numFmtId="176" fontId="11" fillId="33" borderId="0" xfId="0" applyNumberFormat="1" applyFont="1" applyFill="1" applyBorder="1" applyAlignment="1" applyProtection="1">
      <alignment vertical="center"/>
      <protection locked="0"/>
    </xf>
    <xf numFmtId="176" fontId="9" fillId="33" borderId="0" xfId="0" applyNumberFormat="1" applyFont="1" applyFill="1" applyBorder="1" applyAlignment="1" applyProtection="1">
      <alignment horizontal="center" vertical="center"/>
      <protection locked="0"/>
    </xf>
    <xf numFmtId="0" fontId="9" fillId="33" borderId="0" xfId="0" applyFont="1" applyFill="1" applyBorder="1" applyAlignment="1" applyProtection="1">
      <alignment horizontal="center" vertical="center"/>
      <protection locked="0"/>
    </xf>
    <xf numFmtId="0" fontId="3" fillId="33" borderId="0" xfId="0" applyFont="1" applyFill="1" applyBorder="1" applyAlignment="1" applyProtection="1">
      <alignment vertical="center"/>
      <protection/>
    </xf>
    <xf numFmtId="0" fontId="20" fillId="33" borderId="0" xfId="0" applyFont="1" applyFill="1" applyBorder="1" applyAlignment="1" applyProtection="1">
      <alignment horizontal="left" vertical="center"/>
      <protection locked="0"/>
    </xf>
    <xf numFmtId="0" fontId="11" fillId="33" borderId="0" xfId="0" applyFont="1" applyFill="1" applyBorder="1" applyAlignment="1" applyProtection="1">
      <alignment horizontal="right" vertical="center"/>
      <protection locked="0"/>
    </xf>
    <xf numFmtId="0" fontId="16" fillId="33" borderId="0" xfId="0" applyFont="1" applyFill="1" applyBorder="1" applyAlignment="1" applyProtection="1">
      <alignment horizontal="center" vertical="center"/>
      <protection/>
    </xf>
    <xf numFmtId="0" fontId="5" fillId="33" borderId="0" xfId="0" applyFont="1" applyFill="1" applyBorder="1" applyAlignment="1">
      <alignment horizontal="center" vertical="center" shrinkToFit="1"/>
    </xf>
    <xf numFmtId="0" fontId="20" fillId="33" borderId="0" xfId="0" applyFont="1" applyFill="1" applyBorder="1" applyAlignment="1" applyProtection="1">
      <alignment vertical="center"/>
      <protection locked="0"/>
    </xf>
    <xf numFmtId="0" fontId="20" fillId="33" borderId="0" xfId="0" applyFont="1" applyFill="1" applyBorder="1" applyAlignment="1" applyProtection="1">
      <alignment horizontal="center" vertical="center"/>
      <protection locked="0"/>
    </xf>
    <xf numFmtId="176" fontId="3" fillId="33" borderId="24" xfId="0" applyNumberFormat="1" applyFont="1" applyFill="1" applyBorder="1" applyAlignment="1" applyProtection="1">
      <alignment horizontal="center" vertical="center"/>
      <protection locked="0"/>
    </xf>
    <xf numFmtId="0" fontId="4" fillId="0" borderId="1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1" fillId="0" borderId="0" xfId="0" applyFont="1" applyAlignment="1">
      <alignment horizontal="right" vertical="center"/>
    </xf>
    <xf numFmtId="0" fontId="0" fillId="0" borderId="0" xfId="0" applyAlignment="1" quotePrefix="1">
      <alignment vertical="center"/>
    </xf>
    <xf numFmtId="0" fontId="42" fillId="0" borderId="26" xfId="0" applyFont="1" applyBorder="1" applyAlignment="1">
      <alignment horizontal="center" vertical="center"/>
    </xf>
    <xf numFmtId="0" fontId="42" fillId="0" borderId="13" xfId="0" applyFont="1" applyBorder="1" applyAlignment="1">
      <alignment vertical="center"/>
    </xf>
    <xf numFmtId="0" fontId="43" fillId="0" borderId="0" xfId="0" applyFont="1" applyBorder="1" applyAlignment="1">
      <alignment horizontal="center" vertical="center"/>
    </xf>
    <xf numFmtId="0" fontId="39" fillId="0" borderId="0" xfId="0" applyFont="1" applyBorder="1" applyAlignment="1">
      <alignment horizontal="center" vertical="center"/>
    </xf>
    <xf numFmtId="0" fontId="38" fillId="0" borderId="0" xfId="0" applyFont="1" applyAlignment="1">
      <alignment vertical="center"/>
    </xf>
    <xf numFmtId="0" fontId="38" fillId="0" borderId="0" xfId="0" applyFont="1" applyBorder="1" applyAlignment="1">
      <alignment horizontal="center" vertical="center"/>
    </xf>
    <xf numFmtId="0" fontId="38" fillId="0" borderId="0" xfId="0" applyFont="1" applyBorder="1" applyAlignment="1">
      <alignment horizontal="left" vertical="center"/>
    </xf>
    <xf numFmtId="0" fontId="38" fillId="0" borderId="0" xfId="0" applyFont="1" applyAlignment="1">
      <alignment vertical="top"/>
    </xf>
    <xf numFmtId="0" fontId="44" fillId="0" borderId="0" xfId="0" applyFont="1" applyAlignment="1">
      <alignment horizontal="left" vertical="center"/>
    </xf>
    <xf numFmtId="0" fontId="42" fillId="0" borderId="12" xfId="0" applyFont="1" applyBorder="1" applyAlignment="1">
      <alignment horizontal="center" vertical="center"/>
    </xf>
    <xf numFmtId="0" fontId="3" fillId="0" borderId="0" xfId="0" applyFont="1" applyBorder="1" applyAlignment="1">
      <alignment horizontal="right" vertical="center"/>
    </xf>
    <xf numFmtId="0" fontId="3" fillId="0" borderId="27" xfId="0" applyFont="1" applyBorder="1" applyAlignment="1">
      <alignment vertical="center"/>
    </xf>
    <xf numFmtId="0" fontId="94" fillId="0" borderId="0" xfId="0" applyFont="1" applyAlignment="1">
      <alignment vertical="center"/>
    </xf>
    <xf numFmtId="0" fontId="10" fillId="0" borderId="0"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4" fillId="0" borderId="0" xfId="0" applyFont="1" applyBorder="1" applyAlignment="1">
      <alignment horizontal="center" vertical="center" wrapText="1" shrinkToFit="1"/>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16" fillId="0" borderId="0" xfId="0" applyFont="1" applyFill="1" applyAlignment="1">
      <alignment vertical="center"/>
    </xf>
    <xf numFmtId="0" fontId="10"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14" xfId="0" applyFont="1" applyFill="1" applyBorder="1" applyAlignment="1">
      <alignment vertical="center" wrapText="1"/>
    </xf>
    <xf numFmtId="0" fontId="3"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0" fontId="9" fillId="0" borderId="10" xfId="0" applyFont="1" applyFill="1" applyBorder="1" applyAlignment="1">
      <alignment horizontal="center" vertical="top" wrapText="1"/>
    </xf>
    <xf numFmtId="0" fontId="9" fillId="0" borderId="0" xfId="0" applyFont="1" applyFill="1" applyBorder="1" applyAlignment="1">
      <alignment horizontal="center" vertical="top" wrapText="1"/>
    </xf>
    <xf numFmtId="0" fontId="4" fillId="0" borderId="0" xfId="0" applyFont="1" applyBorder="1" applyAlignment="1">
      <alignment vertical="center"/>
    </xf>
    <xf numFmtId="0" fontId="11" fillId="33" borderId="0" xfId="0" applyNumberFormat="1" applyFont="1" applyFill="1" applyBorder="1" applyAlignment="1" applyProtection="1">
      <alignment horizontal="center" vertical="center"/>
      <protection locked="0"/>
    </xf>
    <xf numFmtId="0" fontId="11" fillId="0" borderId="0" xfId="0" applyNumberFormat="1" applyFont="1" applyBorder="1" applyAlignment="1" applyProtection="1">
      <alignment vertical="center" shrinkToFit="1"/>
      <protection locked="0"/>
    </xf>
    <xf numFmtId="0" fontId="5" fillId="0" borderId="0"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xf>
    <xf numFmtId="0" fontId="16" fillId="0" borderId="0" xfId="0" applyNumberFormat="1" applyFont="1" applyBorder="1" applyAlignment="1" applyProtection="1">
      <alignment horizontal="center" vertical="center" shrinkToFit="1"/>
      <protection locked="0"/>
    </xf>
    <xf numFmtId="0" fontId="16" fillId="0" borderId="0" xfId="0" applyFont="1" applyBorder="1" applyAlignment="1" applyProtection="1">
      <alignment horizontal="left" vertical="center" indent="1" shrinkToFit="1"/>
      <protection locked="0"/>
    </xf>
    <xf numFmtId="0" fontId="3" fillId="0" borderId="0" xfId="0" applyFont="1" applyBorder="1" applyAlignment="1">
      <alignment horizontal="left" vertical="top"/>
    </xf>
    <xf numFmtId="0" fontId="4" fillId="0" borderId="0" xfId="0" applyFont="1" applyBorder="1" applyAlignment="1">
      <alignment horizontal="left" vertical="top"/>
    </xf>
    <xf numFmtId="0" fontId="4" fillId="0" borderId="0" xfId="0" applyFont="1" applyBorder="1" applyAlignment="1">
      <alignment horizontal="center" vertical="center"/>
    </xf>
    <xf numFmtId="0" fontId="4" fillId="0" borderId="0" xfId="0" applyFont="1" applyBorder="1" applyAlignment="1">
      <alignment horizontal="center" vertical="center" shrinkToFit="1"/>
    </xf>
    <xf numFmtId="0" fontId="36" fillId="0" borderId="36" xfId="0" applyFont="1" applyBorder="1" applyAlignment="1">
      <alignment vertical="center"/>
    </xf>
    <xf numFmtId="0" fontId="36" fillId="0" borderId="12" xfId="0" applyFont="1" applyBorder="1" applyAlignment="1">
      <alignment vertical="center"/>
    </xf>
    <xf numFmtId="0" fontId="36" fillId="0" borderId="37" xfId="0" applyFont="1" applyBorder="1" applyAlignment="1">
      <alignment vertical="center"/>
    </xf>
    <xf numFmtId="0" fontId="36" fillId="0" borderId="38" xfId="0" applyFont="1" applyBorder="1" applyAlignment="1">
      <alignment vertical="center"/>
    </xf>
    <xf numFmtId="0" fontId="36" fillId="0" borderId="0" xfId="0" applyFont="1" applyBorder="1" applyAlignment="1">
      <alignment vertical="center"/>
    </xf>
    <xf numFmtId="0" fontId="36" fillId="0" borderId="39" xfId="0" applyFont="1" applyBorder="1" applyAlignment="1">
      <alignment vertical="center"/>
    </xf>
    <xf numFmtId="0" fontId="36" fillId="0" borderId="40" xfId="0" applyFont="1" applyBorder="1" applyAlignment="1">
      <alignment vertical="center"/>
    </xf>
    <xf numFmtId="0" fontId="36" fillId="0" borderId="11" xfId="0" applyFont="1" applyBorder="1" applyAlignment="1">
      <alignment vertical="center"/>
    </xf>
    <xf numFmtId="0" fontId="36" fillId="0" borderId="41" xfId="0" applyFont="1" applyBorder="1" applyAlignment="1">
      <alignment vertical="center"/>
    </xf>
    <xf numFmtId="0" fontId="36" fillId="0" borderId="42" xfId="0" applyFont="1" applyBorder="1" applyAlignment="1">
      <alignment vertical="center"/>
    </xf>
    <xf numFmtId="0" fontId="36" fillId="0" borderId="25" xfId="0" applyFont="1" applyBorder="1" applyAlignment="1">
      <alignment vertical="center"/>
    </xf>
    <xf numFmtId="0" fontId="36" fillId="0" borderId="43"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3" fillId="0" borderId="0" xfId="0" applyFont="1" applyFill="1" applyBorder="1" applyAlignment="1">
      <alignment vertical="center"/>
    </xf>
    <xf numFmtId="0" fontId="10" fillId="0" borderId="12" xfId="0" applyFont="1" applyFill="1" applyBorder="1" applyAlignment="1">
      <alignment vertical="center"/>
    </xf>
    <xf numFmtId="0" fontId="10" fillId="0" borderId="0" xfId="0" applyFont="1" applyFill="1" applyBorder="1" applyAlignment="1">
      <alignment vertical="center"/>
    </xf>
    <xf numFmtId="0" fontId="3" fillId="0" borderId="0" xfId="0" applyFont="1" applyFill="1" applyAlignment="1">
      <alignment vertical="center"/>
    </xf>
    <xf numFmtId="0" fontId="95"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0" xfId="0" applyFont="1" applyAlignment="1">
      <alignment vertical="center" wrapText="1"/>
    </xf>
    <xf numFmtId="0" fontId="4" fillId="0" borderId="0" xfId="0" applyFont="1" applyBorder="1" applyAlignment="1">
      <alignment vertical="center"/>
    </xf>
    <xf numFmtId="0" fontId="4" fillId="0" borderId="0" xfId="0" applyFont="1" applyFill="1" applyAlignment="1">
      <alignment vertical="center"/>
    </xf>
    <xf numFmtId="0" fontId="7" fillId="0" borderId="0" xfId="0" applyFont="1" applyFill="1" applyAlignment="1">
      <alignment vertical="center"/>
    </xf>
    <xf numFmtId="0" fontId="3" fillId="0" borderId="22" xfId="0" applyFont="1" applyFill="1" applyBorder="1" applyAlignment="1">
      <alignment vertical="center"/>
    </xf>
    <xf numFmtId="0" fontId="3" fillId="0" borderId="18" xfId="0" applyFont="1" applyFill="1" applyBorder="1" applyAlignment="1">
      <alignment vertical="center"/>
    </xf>
    <xf numFmtId="0" fontId="5" fillId="0" borderId="20" xfId="0" applyFont="1" applyFill="1" applyBorder="1" applyAlignment="1">
      <alignment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3" fillId="0" borderId="21" xfId="0" applyFont="1" applyFill="1" applyBorder="1" applyAlignment="1">
      <alignment vertical="center"/>
    </xf>
    <xf numFmtId="0" fontId="3" fillId="0" borderId="17"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top"/>
    </xf>
    <xf numFmtId="0" fontId="3" fillId="0" borderId="0" xfId="0" applyFont="1" applyFill="1" applyBorder="1" applyAlignment="1">
      <alignment horizontal="left" vertical="top"/>
    </xf>
    <xf numFmtId="0" fontId="10" fillId="0" borderId="11" xfId="0" applyFont="1" applyFill="1" applyBorder="1" applyAlignment="1">
      <alignment vertical="center"/>
    </xf>
    <xf numFmtId="0" fontId="96" fillId="0" borderId="0" xfId="0" applyFont="1" applyAlignment="1">
      <alignment vertical="center"/>
    </xf>
    <xf numFmtId="0" fontId="97" fillId="0" borderId="0" xfId="0" applyFont="1" applyAlignment="1">
      <alignment vertical="center"/>
    </xf>
    <xf numFmtId="0" fontId="51" fillId="0" borderId="44" xfId="0" applyFont="1" applyBorder="1" applyAlignment="1">
      <alignment horizontal="left" vertical="center" indent="1"/>
    </xf>
    <xf numFmtId="0" fontId="51" fillId="0" borderId="45" xfId="0" applyFont="1" applyBorder="1" applyAlignment="1">
      <alignment horizontal="left" vertical="center" indent="1"/>
    </xf>
    <xf numFmtId="0" fontId="52" fillId="0" borderId="46" xfId="0" applyFont="1" applyBorder="1" applyAlignment="1">
      <alignment vertical="center"/>
    </xf>
    <xf numFmtId="0" fontId="31" fillId="0" borderId="47" xfId="0" applyFont="1" applyBorder="1" applyAlignment="1">
      <alignment horizontal="center" vertical="center"/>
    </xf>
    <xf numFmtId="0" fontId="31" fillId="0" borderId="48" xfId="0" applyFont="1" applyBorder="1" applyAlignment="1">
      <alignment horizontal="center" vertical="center"/>
    </xf>
    <xf numFmtId="0" fontId="52" fillId="0" borderId="25" xfId="0" applyFont="1" applyBorder="1" applyAlignment="1">
      <alignment vertical="center"/>
    </xf>
    <xf numFmtId="0" fontId="31" fillId="0" borderId="25" xfId="0" applyFont="1" applyBorder="1" applyAlignment="1">
      <alignment vertical="center"/>
    </xf>
    <xf numFmtId="0" fontId="31" fillId="0" borderId="49" xfId="0" applyFont="1" applyBorder="1" applyAlignment="1">
      <alignment vertical="center"/>
    </xf>
    <xf numFmtId="0" fontId="31" fillId="0" borderId="50" xfId="0" applyFont="1" applyBorder="1" applyAlignment="1">
      <alignment horizontal="center" vertical="center"/>
    </xf>
    <xf numFmtId="0" fontId="31" fillId="0" borderId="38" xfId="0" applyFont="1" applyBorder="1" applyAlignment="1">
      <alignment horizontal="center" vertical="center"/>
    </xf>
    <xf numFmtId="0" fontId="31" fillId="0" borderId="0" xfId="0" applyFont="1" applyAlignment="1">
      <alignment horizontal="center" vertical="center"/>
    </xf>
    <xf numFmtId="0" fontId="31" fillId="0" borderId="39" xfId="0" applyFont="1" applyBorder="1" applyAlignment="1">
      <alignment horizontal="center" vertical="center"/>
    </xf>
    <xf numFmtId="0" fontId="52" fillId="0" borderId="0" xfId="0" applyFont="1" applyAlignment="1">
      <alignment vertical="center"/>
    </xf>
    <xf numFmtId="0" fontId="31" fillId="0" borderId="0" xfId="0" applyFont="1" applyAlignment="1">
      <alignment vertical="center"/>
    </xf>
    <xf numFmtId="0" fontId="31" fillId="0" borderId="14" xfId="0" applyFont="1" applyBorder="1" applyAlignment="1">
      <alignment vertical="center"/>
    </xf>
    <xf numFmtId="0" fontId="31" fillId="0" borderId="51" xfId="0" applyFont="1" applyBorder="1" applyAlignment="1">
      <alignment vertical="center"/>
    </xf>
    <xf numFmtId="0" fontId="31" fillId="0" borderId="52" xfId="0" applyFont="1" applyBorder="1" applyAlignment="1">
      <alignment vertical="center"/>
    </xf>
    <xf numFmtId="0" fontId="31" fillId="0" borderId="53" xfId="0" applyFont="1" applyBorder="1" applyAlignment="1">
      <alignment vertical="center"/>
    </xf>
    <xf numFmtId="0" fontId="52" fillId="0" borderId="52" xfId="0" applyFont="1" applyBorder="1" applyAlignment="1">
      <alignment vertical="center"/>
    </xf>
    <xf numFmtId="0" fontId="31" fillId="0" borderId="54" xfId="0" applyFont="1" applyBorder="1" applyAlignment="1">
      <alignment vertical="center"/>
    </xf>
    <xf numFmtId="0" fontId="31" fillId="0" borderId="46" xfId="0" applyFont="1" applyBorder="1" applyAlignment="1">
      <alignment vertical="center"/>
    </xf>
    <xf numFmtId="0" fontId="31" fillId="0" borderId="44" xfId="0" applyFont="1" applyBorder="1" applyAlignment="1">
      <alignment vertical="center"/>
    </xf>
    <xf numFmtId="0" fontId="31" fillId="0" borderId="55" xfId="0" applyFont="1" applyBorder="1" applyAlignment="1">
      <alignment vertical="center"/>
    </xf>
    <xf numFmtId="0" fontId="52" fillId="0" borderId="44" xfId="0" applyFont="1" applyBorder="1" applyAlignment="1">
      <alignment vertical="center"/>
    </xf>
    <xf numFmtId="0" fontId="31" fillId="0" borderId="45"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xf>
    <xf numFmtId="0" fontId="31" fillId="0" borderId="50" xfId="0" applyFont="1" applyBorder="1" applyAlignment="1">
      <alignment vertical="center"/>
    </xf>
    <xf numFmtId="0" fontId="52" fillId="0" borderId="48" xfId="0" applyFont="1" applyBorder="1" applyAlignment="1">
      <alignment vertical="center"/>
    </xf>
    <xf numFmtId="0" fontId="31" fillId="0" borderId="56" xfId="0" applyFont="1" applyBorder="1" applyAlignment="1">
      <alignment vertical="center"/>
    </xf>
    <xf numFmtId="0" fontId="31" fillId="0" borderId="57" xfId="0" applyFont="1" applyBorder="1" applyAlignment="1">
      <alignment vertical="center"/>
    </xf>
    <xf numFmtId="0" fontId="31" fillId="0" borderId="58" xfId="0" applyFont="1" applyBorder="1" applyAlignment="1">
      <alignment vertical="center"/>
    </xf>
    <xf numFmtId="0" fontId="31" fillId="0" borderId="59" xfId="0" applyFont="1" applyBorder="1" applyAlignment="1">
      <alignment vertical="center"/>
    </xf>
    <xf numFmtId="0" fontId="52" fillId="0" borderId="58" xfId="0" applyFont="1" applyBorder="1" applyAlignment="1">
      <alignment vertical="center"/>
    </xf>
    <xf numFmtId="0" fontId="31" fillId="0" borderId="60" xfId="0" applyFont="1" applyBorder="1" applyAlignment="1">
      <alignment vertical="center"/>
    </xf>
    <xf numFmtId="0" fontId="31" fillId="0" borderId="48" xfId="0" applyFont="1" applyBorder="1" applyAlignment="1">
      <alignment vertical="center" shrinkToFit="1"/>
    </xf>
    <xf numFmtId="0" fontId="31" fillId="0" borderId="56" xfId="0" applyFont="1" applyBorder="1" applyAlignment="1">
      <alignment vertical="center" shrinkToFit="1"/>
    </xf>
    <xf numFmtId="0" fontId="31" fillId="0" borderId="61" xfId="0" applyFont="1" applyBorder="1" applyAlignment="1">
      <alignment vertical="center"/>
    </xf>
    <xf numFmtId="0" fontId="31" fillId="0" borderId="27" xfId="0" applyFont="1" applyBorder="1" applyAlignment="1">
      <alignment vertical="center"/>
    </xf>
    <xf numFmtId="0" fontId="31" fillId="0" borderId="62" xfId="0" applyFont="1" applyBorder="1" applyAlignment="1">
      <alignment vertical="center"/>
    </xf>
    <xf numFmtId="0" fontId="52" fillId="0" borderId="27" xfId="0" applyFont="1" applyBorder="1" applyAlignment="1">
      <alignment vertical="center"/>
    </xf>
    <xf numFmtId="0" fontId="31" fillId="0" borderId="63" xfId="0" applyFont="1" applyBorder="1" applyAlignment="1">
      <alignment vertical="center"/>
    </xf>
    <xf numFmtId="0" fontId="31" fillId="0" borderId="42" xfId="0" applyFont="1" applyBorder="1" applyAlignment="1">
      <alignment vertical="center"/>
    </xf>
    <xf numFmtId="0" fontId="31" fillId="0" borderId="43" xfId="0" applyFont="1" applyBorder="1" applyAlignment="1">
      <alignment vertical="center"/>
    </xf>
    <xf numFmtId="0" fontId="15" fillId="0" borderId="0" xfId="0" applyFont="1" applyBorder="1" applyAlignment="1">
      <alignment horizontal="center" vertical="center"/>
    </xf>
    <xf numFmtId="0" fontId="0" fillId="0" borderId="0" xfId="0" applyAlignment="1">
      <alignment vertical="center"/>
    </xf>
    <xf numFmtId="49" fontId="11" fillId="0" borderId="0" xfId="0" applyNumberFormat="1" applyFont="1" applyBorder="1" applyAlignment="1" applyProtection="1">
      <alignment vertical="center"/>
      <protection locked="0"/>
    </xf>
    <xf numFmtId="0" fontId="3" fillId="0" borderId="0" xfId="0" applyFont="1" applyBorder="1" applyAlignment="1">
      <alignment horizontal="distributed" vertical="center"/>
    </xf>
    <xf numFmtId="0" fontId="11" fillId="0" borderId="0" xfId="0" applyFont="1" applyBorder="1" applyAlignment="1" applyProtection="1">
      <alignment vertical="center" wrapText="1"/>
      <protection locked="0"/>
    </xf>
    <xf numFmtId="0" fontId="0" fillId="0" borderId="0" xfId="0" applyAlignment="1">
      <alignment vertical="center"/>
    </xf>
    <xf numFmtId="0" fontId="11" fillId="0" borderId="0" xfId="0" applyFont="1" applyBorder="1" applyAlignment="1" applyProtection="1">
      <alignment vertical="center" shrinkToFit="1"/>
      <protection locked="0"/>
    </xf>
    <xf numFmtId="0" fontId="11" fillId="0" borderId="0" xfId="0" applyFont="1" applyAlignment="1" applyProtection="1">
      <alignment vertical="center" shrinkToFit="1"/>
      <protection locked="0"/>
    </xf>
    <xf numFmtId="49" fontId="11" fillId="0" borderId="0" xfId="0" applyNumberFormat="1" applyFont="1" applyAlignment="1" applyProtection="1">
      <alignment vertical="center"/>
      <protection locked="0"/>
    </xf>
    <xf numFmtId="0" fontId="3" fillId="0" borderId="0" xfId="0" applyFont="1" applyBorder="1" applyAlignment="1" applyProtection="1">
      <alignment vertical="center" shrinkToFit="1"/>
      <protection locked="0"/>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NumberFormat="1" applyFont="1" applyBorder="1" applyAlignment="1" applyProtection="1">
      <alignment horizontal="center" vertical="center" shrinkToFit="1"/>
      <protection locked="0"/>
    </xf>
    <xf numFmtId="0" fontId="5" fillId="0" borderId="0" xfId="0" applyFont="1" applyBorder="1" applyAlignment="1">
      <alignment horizontal="center" vertical="center"/>
    </xf>
    <xf numFmtId="0" fontId="5" fillId="0" borderId="0" xfId="0" applyFont="1" applyBorder="1" applyAlignment="1">
      <alignment vertical="center"/>
    </xf>
    <xf numFmtId="0" fontId="11"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21" fillId="0" borderId="10" xfId="0" applyFont="1" applyBorder="1" applyAlignment="1">
      <alignment vertical="center" wrapText="1"/>
    </xf>
    <xf numFmtId="0" fontId="21" fillId="0" borderId="0" xfId="0" applyFont="1" applyBorder="1" applyAlignment="1">
      <alignment vertical="center" wrapText="1"/>
    </xf>
    <xf numFmtId="0" fontId="3" fillId="0" borderId="10" xfId="0" applyFont="1" applyBorder="1" applyAlignment="1">
      <alignment vertical="center" wrapText="1"/>
    </xf>
    <xf numFmtId="0" fontId="3" fillId="0" borderId="0" xfId="0" applyFont="1" applyBorder="1" applyAlignment="1">
      <alignment vertical="center" wrapText="1"/>
    </xf>
    <xf numFmtId="0" fontId="17" fillId="0" borderId="64" xfId="0" applyNumberFormat="1" applyFont="1" applyBorder="1" applyAlignment="1" applyProtection="1">
      <alignment horizontal="center" vertical="center" shrinkToFit="1"/>
      <protection locked="0"/>
    </xf>
    <xf numFmtId="0" fontId="17" fillId="0" borderId="65" xfId="0" applyNumberFormat="1" applyFont="1" applyBorder="1" applyAlignment="1" applyProtection="1">
      <alignment horizontal="center" vertical="center" shrinkToFit="1"/>
      <protection locked="0"/>
    </xf>
    <xf numFmtId="0" fontId="20" fillId="0" borderId="10" xfId="0" applyFont="1" applyBorder="1" applyAlignment="1">
      <alignment vertical="center" wrapText="1"/>
    </xf>
    <xf numFmtId="49" fontId="12" fillId="0" borderId="26" xfId="0" applyNumberFormat="1" applyFont="1" applyBorder="1" applyAlignment="1" applyProtection="1">
      <alignment horizontal="center" vertical="center"/>
      <protection locked="0"/>
    </xf>
    <xf numFmtId="49" fontId="12" fillId="0" borderId="12" xfId="0" applyNumberFormat="1"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 fillId="0" borderId="0" xfId="0" applyFont="1" applyBorder="1" applyAlignment="1">
      <alignment vertical="center"/>
    </xf>
    <xf numFmtId="0" fontId="31" fillId="0" borderId="0" xfId="0" applyFont="1" applyAlignment="1">
      <alignment vertical="center"/>
    </xf>
    <xf numFmtId="0" fontId="5" fillId="0" borderId="2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4"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49" fontId="12" fillId="0" borderId="0" xfId="0" applyNumberFormat="1" applyFont="1" applyBorder="1" applyAlignment="1" applyProtection="1">
      <alignment horizontal="center" vertical="center"/>
      <protection locked="0"/>
    </xf>
    <xf numFmtId="0" fontId="7" fillId="0" borderId="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4" fillId="0" borderId="0" xfId="0" applyFont="1" applyBorder="1" applyAlignment="1" applyProtection="1">
      <alignment horizontal="distributed" vertical="center"/>
      <protection locked="0"/>
    </xf>
    <xf numFmtId="0" fontId="3" fillId="0" borderId="0" xfId="0" applyFont="1" applyBorder="1" applyAlignment="1" applyProtection="1">
      <alignment horizontal="distributed" vertical="center"/>
      <protection locked="0"/>
    </xf>
    <xf numFmtId="0" fontId="1" fillId="0" borderId="0" xfId="0" applyFont="1" applyBorder="1" applyAlignment="1">
      <alignment horizontal="left" vertical="center"/>
    </xf>
    <xf numFmtId="49" fontId="20" fillId="0" borderId="40" xfId="0" applyNumberFormat="1"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vertical="center"/>
    </xf>
    <xf numFmtId="0" fontId="4" fillId="0" borderId="0" xfId="0" applyFont="1" applyBorder="1" applyAlignment="1">
      <alignment vertical="center"/>
    </xf>
    <xf numFmtId="49" fontId="11" fillId="0" borderId="11" xfId="0" applyNumberFormat="1" applyFont="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11" xfId="0" applyFont="1" applyBorder="1" applyAlignment="1" applyProtection="1">
      <alignment vertical="center"/>
      <protection locked="0"/>
    </xf>
    <xf numFmtId="0" fontId="16" fillId="0" borderId="0" xfId="0" applyFont="1" applyBorder="1" applyAlignment="1" applyProtection="1">
      <alignment/>
      <protection locked="0"/>
    </xf>
    <xf numFmtId="0" fontId="16" fillId="0" borderId="11" xfId="0" applyFont="1" applyBorder="1" applyAlignment="1" applyProtection="1">
      <alignment/>
      <protection locked="0"/>
    </xf>
    <xf numFmtId="0" fontId="16" fillId="0" borderId="0" xfId="0" applyFont="1" applyBorder="1" applyAlignment="1">
      <alignment vertical="center"/>
    </xf>
    <xf numFmtId="0" fontId="16" fillId="0" borderId="0" xfId="0" applyFont="1" applyAlignment="1">
      <alignment vertical="center"/>
    </xf>
    <xf numFmtId="0" fontId="3" fillId="0" borderId="0" xfId="0" applyFont="1" applyBorder="1" applyAlignment="1">
      <alignment horizontal="center" vertical="center"/>
    </xf>
    <xf numFmtId="49" fontId="3" fillId="0" borderId="0" xfId="0" applyNumberFormat="1" applyFont="1" applyBorder="1" applyAlignment="1" applyProtection="1">
      <alignment horizontal="center" vertical="center"/>
      <protection locked="0"/>
    </xf>
    <xf numFmtId="0" fontId="1" fillId="0" borderId="0" xfId="0" applyFont="1" applyBorder="1" applyAlignment="1">
      <alignment vertical="center"/>
    </xf>
    <xf numFmtId="0" fontId="7" fillId="0" borderId="0" xfId="0" applyFont="1" applyAlignment="1">
      <alignment horizontal="center" vertical="center"/>
    </xf>
    <xf numFmtId="0" fontId="9" fillId="0" borderId="26" xfId="0" applyFont="1" applyBorder="1" applyAlignment="1">
      <alignment vertical="center"/>
    </xf>
    <xf numFmtId="0" fontId="3" fillId="0" borderId="12" xfId="0" applyFont="1" applyBorder="1" applyAlignment="1">
      <alignment vertical="center"/>
    </xf>
    <xf numFmtId="0" fontId="3" fillId="0" borderId="16" xfId="0" applyFont="1" applyBorder="1" applyAlignment="1">
      <alignment vertical="center"/>
    </xf>
    <xf numFmtId="0" fontId="3" fillId="0" borderId="11" xfId="0" applyFont="1" applyBorder="1" applyAlignment="1">
      <alignment vertical="center"/>
    </xf>
    <xf numFmtId="49" fontId="20" fillId="0" borderId="36" xfId="0" applyNumberFormat="1" applyFont="1" applyBorder="1" applyAlignment="1">
      <alignment horizontal="center" vertical="center"/>
    </xf>
    <xf numFmtId="0" fontId="3" fillId="0" borderId="13" xfId="0" applyFont="1" applyBorder="1" applyAlignment="1">
      <alignment horizontal="center" vertical="center"/>
    </xf>
    <xf numFmtId="0" fontId="3" fillId="0" borderId="23" xfId="0" applyFont="1" applyBorder="1" applyAlignment="1">
      <alignment horizontal="center" vertical="center"/>
    </xf>
    <xf numFmtId="0" fontId="1" fillId="0" borderId="0" xfId="0" applyFont="1" applyAlignment="1">
      <alignment horizontal="left" vertical="center"/>
    </xf>
    <xf numFmtId="0" fontId="7" fillId="0" borderId="0" xfId="0" applyFont="1" applyAlignment="1">
      <alignment horizontal="center" vertical="center" shrinkToFit="1"/>
    </xf>
    <xf numFmtId="0" fontId="26" fillId="0" borderId="0" xfId="0" applyFont="1" applyAlignment="1">
      <alignment vertical="center"/>
    </xf>
    <xf numFmtId="0" fontId="16" fillId="0" borderId="10" xfId="0" applyFont="1" applyBorder="1" applyAlignment="1" applyProtection="1">
      <alignment horizontal="center" vertical="center" shrinkToFit="1"/>
      <protection locked="0"/>
    </xf>
    <xf numFmtId="0" fontId="16" fillId="0" borderId="0" xfId="0" applyFont="1" applyBorder="1" applyAlignment="1" applyProtection="1">
      <alignment horizontal="center" vertical="center" shrinkToFit="1"/>
      <protection locked="0"/>
    </xf>
    <xf numFmtId="0" fontId="15" fillId="0" borderId="0" xfId="0" applyFont="1" applyAlignment="1">
      <alignment horizontal="center" vertical="center"/>
    </xf>
    <xf numFmtId="0" fontId="3" fillId="0" borderId="0" xfId="0" applyFont="1" applyAlignment="1">
      <alignment horizontal="center" vertical="center"/>
    </xf>
    <xf numFmtId="0" fontId="3" fillId="0" borderId="26" xfId="0" applyFont="1" applyBorder="1" applyAlignment="1">
      <alignment horizontal="left" vertical="center" indent="1"/>
    </xf>
    <xf numFmtId="0" fontId="3" fillId="0" borderId="12" xfId="0" applyFont="1" applyBorder="1" applyAlignment="1">
      <alignment horizontal="left" vertical="center" indent="1"/>
    </xf>
    <xf numFmtId="0" fontId="3" fillId="0" borderId="13" xfId="0" applyFont="1" applyBorder="1" applyAlignment="1">
      <alignment horizontal="left" vertical="center" indent="1"/>
    </xf>
    <xf numFmtId="0" fontId="3" fillId="0" borderId="10" xfId="0" applyFont="1" applyBorder="1" applyAlignment="1">
      <alignment horizontal="left" vertical="center" indent="1"/>
    </xf>
    <xf numFmtId="0" fontId="3" fillId="0" borderId="0" xfId="0" applyFont="1" applyBorder="1" applyAlignment="1">
      <alignment horizontal="left" vertical="center" indent="1"/>
    </xf>
    <xf numFmtId="0" fontId="3" fillId="0" borderId="14" xfId="0" applyFont="1" applyBorder="1" applyAlignment="1">
      <alignment horizontal="left" vertical="center" indent="1"/>
    </xf>
    <xf numFmtId="0" fontId="3" fillId="0" borderId="16" xfId="0" applyFont="1" applyBorder="1" applyAlignment="1">
      <alignment horizontal="left" vertical="center" indent="1"/>
    </xf>
    <xf numFmtId="0" fontId="3" fillId="0" borderId="11" xfId="0" applyFont="1" applyBorder="1" applyAlignment="1">
      <alignment horizontal="left" vertical="center" indent="1"/>
    </xf>
    <xf numFmtId="0" fontId="3" fillId="0" borderId="15" xfId="0" applyFont="1" applyBorder="1" applyAlignment="1">
      <alignment horizontal="left" vertical="center" indent="1"/>
    </xf>
    <xf numFmtId="0" fontId="3" fillId="0" borderId="26"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16" fillId="0" borderId="12" xfId="0" applyFont="1" applyBorder="1" applyAlignment="1" applyProtection="1">
      <alignment horizontal="center" vertical="center" shrinkToFit="1"/>
      <protection locked="0"/>
    </xf>
    <xf numFmtId="0" fontId="3" fillId="0" borderId="26"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49" fontId="16" fillId="0" borderId="12" xfId="0" applyNumberFormat="1" applyFont="1" applyBorder="1" applyAlignment="1" applyProtection="1">
      <alignment vertical="center" shrinkToFit="1"/>
      <protection locked="0"/>
    </xf>
    <xf numFmtId="49" fontId="16" fillId="0" borderId="13" xfId="0" applyNumberFormat="1" applyFont="1" applyBorder="1" applyAlignment="1" applyProtection="1">
      <alignment vertical="center" shrinkToFit="1"/>
      <protection locked="0"/>
    </xf>
    <xf numFmtId="49" fontId="16" fillId="0" borderId="0" xfId="0" applyNumberFormat="1" applyFont="1" applyBorder="1" applyAlignment="1" applyProtection="1">
      <alignment vertical="center" shrinkToFit="1"/>
      <protection locked="0"/>
    </xf>
    <xf numFmtId="49" fontId="16" fillId="0" borderId="14" xfId="0" applyNumberFormat="1" applyFont="1" applyBorder="1" applyAlignment="1" applyProtection="1">
      <alignment vertical="center" shrinkToFit="1"/>
      <protection locked="0"/>
    </xf>
    <xf numFmtId="0" fontId="16" fillId="0" borderId="0" xfId="0" applyFont="1" applyBorder="1" applyAlignment="1" applyProtection="1">
      <alignment vertical="center" wrapText="1"/>
      <protection locked="0"/>
    </xf>
    <xf numFmtId="0" fontId="16" fillId="0" borderId="14" xfId="0" applyFont="1" applyBorder="1" applyAlignment="1" applyProtection="1">
      <alignment vertical="center" wrapText="1"/>
      <protection locked="0"/>
    </xf>
    <xf numFmtId="0" fontId="16" fillId="0" borderId="26" xfId="0" applyFont="1" applyBorder="1" applyAlignment="1" applyProtection="1">
      <alignment horizontal="center" vertical="center" shrinkToFit="1"/>
      <protection locked="0"/>
    </xf>
    <xf numFmtId="0" fontId="16" fillId="0" borderId="13" xfId="0" applyFont="1" applyBorder="1" applyAlignment="1" applyProtection="1">
      <alignment horizontal="center" vertical="center" shrinkToFit="1"/>
      <protection locked="0"/>
    </xf>
    <xf numFmtId="0" fontId="16" fillId="0" borderId="14" xfId="0" applyFont="1" applyBorder="1" applyAlignment="1" applyProtection="1">
      <alignment horizontal="center" vertical="center" shrinkToFit="1"/>
      <protection locked="0"/>
    </xf>
    <xf numFmtId="0" fontId="16" fillId="0" borderId="0" xfId="0" applyFont="1" applyBorder="1" applyAlignment="1" applyProtection="1">
      <alignment vertical="center" shrinkToFit="1"/>
      <protection locked="0"/>
    </xf>
    <xf numFmtId="0" fontId="16" fillId="0" borderId="14" xfId="0" applyFont="1" applyBorder="1" applyAlignment="1" applyProtection="1">
      <alignment vertical="center" shrinkToFit="1"/>
      <protection locked="0"/>
    </xf>
    <xf numFmtId="0" fontId="11" fillId="0" borderId="10"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6" fillId="0" borderId="16" xfId="0" applyFont="1" applyBorder="1" applyAlignment="1" applyProtection="1">
      <alignment horizontal="center" vertical="center" shrinkToFit="1"/>
      <protection locked="0"/>
    </xf>
    <xf numFmtId="0" fontId="16" fillId="0" borderId="11" xfId="0" applyFont="1" applyBorder="1" applyAlignment="1" applyProtection="1">
      <alignment horizontal="center" vertical="center" shrinkToFit="1"/>
      <protection locked="0"/>
    </xf>
    <xf numFmtId="0" fontId="16" fillId="0" borderId="15" xfId="0" applyFont="1" applyBorder="1" applyAlignment="1" applyProtection="1">
      <alignment horizontal="center" vertical="center" shrinkToFit="1"/>
      <protection locked="0"/>
    </xf>
    <xf numFmtId="49" fontId="16" fillId="0" borderId="11" xfId="0" applyNumberFormat="1" applyFont="1" applyBorder="1" applyAlignment="1" applyProtection="1">
      <alignment vertical="center" shrinkToFit="1"/>
      <protection locked="0"/>
    </xf>
    <xf numFmtId="49" fontId="16" fillId="0" borderId="15" xfId="0" applyNumberFormat="1" applyFont="1" applyBorder="1" applyAlignment="1" applyProtection="1">
      <alignment vertical="center" shrinkToFit="1"/>
      <protection locked="0"/>
    </xf>
    <xf numFmtId="0" fontId="16" fillId="0" borderId="12"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1" fillId="0" borderId="16" xfId="0"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locked="0"/>
    </xf>
    <xf numFmtId="0" fontId="3" fillId="34" borderId="66" xfId="0" applyFont="1" applyFill="1" applyBorder="1" applyAlignment="1">
      <alignment horizontal="center" vertical="center"/>
    </xf>
    <xf numFmtId="0" fontId="3" fillId="34" borderId="67" xfId="0" applyFont="1" applyFill="1" applyBorder="1" applyAlignment="1">
      <alignment horizontal="center" vertical="center"/>
    </xf>
    <xf numFmtId="0" fontId="36" fillId="0" borderId="68" xfId="0" applyFont="1" applyBorder="1" applyAlignment="1">
      <alignment horizontal="center" vertical="center"/>
    </xf>
    <xf numFmtId="0" fontId="36" fillId="0" borderId="69" xfId="0" applyFont="1" applyBorder="1" applyAlignment="1">
      <alignment horizontal="center" vertical="center"/>
    </xf>
    <xf numFmtId="0" fontId="36" fillId="0" borderId="70" xfId="0" applyFont="1" applyBorder="1" applyAlignment="1">
      <alignment horizontal="center" vertical="center"/>
    </xf>
    <xf numFmtId="0" fontId="36" fillId="0" borderId="71" xfId="0" applyFont="1" applyBorder="1" applyAlignment="1">
      <alignment horizontal="center" vertical="center"/>
    </xf>
    <xf numFmtId="0" fontId="36" fillId="0" borderId="72" xfId="0" applyFont="1" applyBorder="1" applyAlignment="1">
      <alignment horizontal="center" vertical="center"/>
    </xf>
    <xf numFmtId="0" fontId="36" fillId="0" borderId="73" xfId="0" applyFont="1" applyBorder="1" applyAlignment="1">
      <alignment horizontal="center" vertical="center"/>
    </xf>
    <xf numFmtId="0" fontId="3" fillId="34" borderId="74" xfId="0" applyFont="1" applyFill="1" applyBorder="1" applyAlignment="1">
      <alignment horizontal="center" vertical="center"/>
    </xf>
    <xf numFmtId="0" fontId="3" fillId="34" borderId="75" xfId="0" applyFont="1" applyFill="1" applyBorder="1" applyAlignment="1">
      <alignment horizontal="center" vertical="center"/>
    </xf>
    <xf numFmtId="0" fontId="28" fillId="0" borderId="67" xfId="0" applyFont="1" applyBorder="1" applyAlignment="1">
      <alignment horizontal="left" vertical="center" wrapText="1" shrinkToFit="1"/>
    </xf>
    <xf numFmtId="0" fontId="28" fillId="0" borderId="76" xfId="0" applyFont="1" applyBorder="1" applyAlignment="1">
      <alignment horizontal="left" vertical="center" wrapText="1" shrinkToFit="1"/>
    </xf>
    <xf numFmtId="0" fontId="28" fillId="0" borderId="57" xfId="0" applyFont="1" applyFill="1" applyBorder="1" applyAlignment="1">
      <alignment horizontal="center" vertical="center"/>
    </xf>
    <xf numFmtId="0" fontId="28" fillId="0" borderId="58" xfId="0" applyFont="1" applyFill="1" applyBorder="1" applyAlignment="1">
      <alignment horizontal="center" vertical="center"/>
    </xf>
    <xf numFmtId="0" fontId="28" fillId="0" borderId="59" xfId="0" applyFont="1" applyFill="1" applyBorder="1" applyAlignment="1">
      <alignment horizontal="center" vertical="center"/>
    </xf>
    <xf numFmtId="0" fontId="28" fillId="0" borderId="42"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43" xfId="0" applyFont="1" applyFill="1" applyBorder="1" applyAlignment="1">
      <alignment horizontal="center" vertical="center"/>
    </xf>
    <xf numFmtId="0" fontId="28" fillId="0" borderId="67" xfId="0" applyFont="1" applyBorder="1" applyAlignment="1">
      <alignment horizontal="left" vertical="center"/>
    </xf>
    <xf numFmtId="0" fontId="37" fillId="0" borderId="66" xfId="0" applyFont="1" applyBorder="1" applyAlignment="1">
      <alignment horizontal="left" vertical="center" wrapText="1" shrinkToFit="1"/>
    </xf>
    <xf numFmtId="0" fontId="37" fillId="0" borderId="67" xfId="0" applyFont="1" applyBorder="1" applyAlignment="1">
      <alignment horizontal="left" vertical="center" wrapText="1" shrinkToFit="1"/>
    </xf>
    <xf numFmtId="0" fontId="37" fillId="0" borderId="76" xfId="0" applyFont="1" applyBorder="1" applyAlignment="1">
      <alignment horizontal="left" vertical="center" wrapText="1" shrinkToFit="1"/>
    </xf>
    <xf numFmtId="0" fontId="37" fillId="0" borderId="74" xfId="0" applyFont="1" applyBorder="1" applyAlignment="1">
      <alignment horizontal="left" vertical="center" wrapText="1" shrinkToFit="1"/>
    </xf>
    <xf numFmtId="0" fontId="37" fillId="0" borderId="75" xfId="0" applyFont="1" applyBorder="1" applyAlignment="1">
      <alignment horizontal="left" vertical="center" wrapText="1" shrinkToFit="1"/>
    </xf>
    <xf numFmtId="0" fontId="37" fillId="0" borderId="77" xfId="0" applyFont="1" applyBorder="1" applyAlignment="1">
      <alignment horizontal="left" vertical="center" wrapText="1" shrinkToFit="1"/>
    </xf>
    <xf numFmtId="0" fontId="28" fillId="0" borderId="75" xfId="0" applyFont="1" applyBorder="1" applyAlignment="1">
      <alignment horizontal="left" vertical="center"/>
    </xf>
    <xf numFmtId="0" fontId="98" fillId="0" borderId="57" xfId="0" applyFont="1" applyFill="1" applyBorder="1" applyAlignment="1">
      <alignment horizontal="center" vertical="center"/>
    </xf>
    <xf numFmtId="0" fontId="98" fillId="0" borderId="58" xfId="0" applyFont="1" applyFill="1" applyBorder="1" applyAlignment="1">
      <alignment horizontal="center" vertical="center"/>
    </xf>
    <xf numFmtId="0" fontId="98" fillId="0" borderId="59" xfId="0" applyFont="1" applyFill="1" applyBorder="1" applyAlignment="1">
      <alignment horizontal="center" vertical="center"/>
    </xf>
    <xf numFmtId="0" fontId="98" fillId="0" borderId="42" xfId="0" applyFont="1" applyFill="1" applyBorder="1" applyAlignment="1">
      <alignment horizontal="center" vertical="center"/>
    </xf>
    <xf numFmtId="0" fontId="98" fillId="0" borderId="25" xfId="0" applyFont="1" applyFill="1" applyBorder="1" applyAlignment="1">
      <alignment horizontal="center" vertical="center"/>
    </xf>
    <xf numFmtId="0" fontId="98" fillId="0" borderId="43" xfId="0" applyFont="1" applyFill="1" applyBorder="1" applyAlignment="1">
      <alignment horizontal="center" vertical="center"/>
    </xf>
    <xf numFmtId="0" fontId="3" fillId="34" borderId="26" xfId="0" applyFont="1" applyFill="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0" fillId="0" borderId="15" xfId="0" applyBorder="1" applyAlignment="1">
      <alignment vertical="center"/>
    </xf>
    <xf numFmtId="0" fontId="29" fillId="0" borderId="36" xfId="0" applyFont="1" applyBorder="1" applyAlignment="1">
      <alignment horizontal="left" vertical="center" wrapText="1" shrinkToFit="1"/>
    </xf>
    <xf numFmtId="0" fontId="29" fillId="0" borderId="12" xfId="0" applyFont="1" applyBorder="1" applyAlignment="1">
      <alignment horizontal="left" vertical="center" wrapText="1" shrinkToFit="1"/>
    </xf>
    <xf numFmtId="0" fontId="29" fillId="0" borderId="13" xfId="0" applyFont="1" applyBorder="1" applyAlignment="1">
      <alignment horizontal="left" vertical="center" wrapText="1" shrinkToFit="1"/>
    </xf>
    <xf numFmtId="0" fontId="29" fillId="0" borderId="38" xfId="0" applyFont="1" applyBorder="1" applyAlignment="1">
      <alignment horizontal="left" vertical="center" wrapText="1" shrinkToFit="1"/>
    </xf>
    <xf numFmtId="0" fontId="29" fillId="0" borderId="0" xfId="0" applyFont="1" applyBorder="1" applyAlignment="1">
      <alignment horizontal="left" vertical="center" wrapText="1" shrinkToFit="1"/>
    </xf>
    <xf numFmtId="0" fontId="29" fillId="0" borderId="14" xfId="0" applyFont="1" applyBorder="1" applyAlignment="1">
      <alignment horizontal="left" vertical="center" wrapText="1" shrinkToFit="1"/>
    </xf>
    <xf numFmtId="0" fontId="29" fillId="0" borderId="40" xfId="0" applyFont="1" applyBorder="1" applyAlignment="1">
      <alignment horizontal="left" vertical="center" wrapText="1" shrinkToFit="1"/>
    </xf>
    <xf numFmtId="0" fontId="29" fillId="0" borderId="11" xfId="0" applyFont="1" applyBorder="1" applyAlignment="1">
      <alignment horizontal="left" vertical="center" wrapText="1" shrinkToFit="1"/>
    </xf>
    <xf numFmtId="0" fontId="29" fillId="0" borderId="15" xfId="0" applyFont="1" applyBorder="1" applyAlignment="1">
      <alignment horizontal="left" vertical="center" wrapText="1" shrinkToFit="1"/>
    </xf>
    <xf numFmtId="0" fontId="3" fillId="34" borderId="78" xfId="0" applyFont="1" applyFill="1" applyBorder="1" applyAlignment="1">
      <alignment horizontal="center" vertical="center"/>
    </xf>
    <xf numFmtId="0" fontId="3" fillId="34" borderId="79" xfId="0" applyFont="1" applyFill="1" applyBorder="1" applyAlignment="1">
      <alignment horizontal="center" vertical="center"/>
    </xf>
    <xf numFmtId="0" fontId="28" fillId="0" borderId="79" xfId="0" applyFont="1" applyFill="1" applyBorder="1" applyAlignment="1">
      <alignment horizontal="center" vertical="center" wrapText="1" shrinkToFit="1"/>
    </xf>
    <xf numFmtId="0" fontId="28" fillId="0" borderId="79" xfId="0" applyFont="1" applyFill="1" applyBorder="1" applyAlignment="1">
      <alignment horizontal="center" vertical="center" shrinkToFit="1"/>
    </xf>
    <xf numFmtId="0" fontId="28" fillId="0" borderId="67" xfId="0" applyFont="1" applyFill="1" applyBorder="1" applyAlignment="1">
      <alignment horizontal="center" vertical="center" shrinkToFit="1"/>
    </xf>
    <xf numFmtId="0" fontId="28" fillId="0" borderId="79" xfId="0" applyFont="1" applyBorder="1" applyAlignment="1">
      <alignment horizontal="left" vertical="center"/>
    </xf>
    <xf numFmtId="0" fontId="28" fillId="0" borderId="57" xfId="0" applyFont="1" applyFill="1" applyBorder="1" applyAlignment="1">
      <alignment horizontal="center" vertical="center" shrinkToFit="1"/>
    </xf>
    <xf numFmtId="0" fontId="28" fillId="0" borderId="58" xfId="0" applyFont="1" applyFill="1" applyBorder="1" applyAlignment="1">
      <alignment horizontal="center" vertical="center" shrinkToFit="1"/>
    </xf>
    <xf numFmtId="0" fontId="28" fillId="0" borderId="59" xfId="0" applyFont="1" applyFill="1" applyBorder="1" applyAlignment="1">
      <alignment horizontal="center" vertical="center" shrinkToFit="1"/>
    </xf>
    <xf numFmtId="0" fontId="28" fillId="0" borderId="40" xfId="0" applyFont="1" applyFill="1" applyBorder="1" applyAlignment="1">
      <alignment horizontal="center" vertical="center" shrinkToFit="1"/>
    </xf>
    <xf numFmtId="0" fontId="28" fillId="0" borderId="11" xfId="0" applyFont="1" applyFill="1" applyBorder="1" applyAlignment="1">
      <alignment horizontal="center" vertical="center" shrinkToFit="1"/>
    </xf>
    <xf numFmtId="0" fontId="28" fillId="0" borderId="41" xfId="0" applyFont="1" applyFill="1" applyBorder="1" applyAlignment="1">
      <alignment horizontal="center" vertical="center" shrinkToFit="1"/>
    </xf>
    <xf numFmtId="0" fontId="28" fillId="0" borderId="79" xfId="0" applyFont="1" applyBorder="1" applyAlignment="1">
      <alignment horizontal="left" vertical="center" wrapText="1"/>
    </xf>
    <xf numFmtId="0" fontId="28" fillId="0" borderId="80" xfId="0" applyFont="1" applyBorder="1" applyAlignment="1">
      <alignment horizontal="left" vertical="center" wrapText="1"/>
    </xf>
    <xf numFmtId="0" fontId="28" fillId="0" borderId="67" xfId="0" applyFont="1" applyBorder="1" applyAlignment="1">
      <alignment horizontal="left" vertical="center" wrapText="1"/>
    </xf>
    <xf numFmtId="0" fontId="28" fillId="0" borderId="76" xfId="0" applyFont="1" applyBorder="1" applyAlignment="1">
      <alignment horizontal="left" vertical="center" wrapText="1"/>
    </xf>
    <xf numFmtId="0" fontId="28" fillId="0" borderId="75" xfId="0" applyFont="1" applyBorder="1" applyAlignment="1">
      <alignment horizontal="left" vertical="center" wrapText="1"/>
    </xf>
    <xf numFmtId="0" fontId="28" fillId="0" borderId="77"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3" fillId="34" borderId="79" xfId="0" applyFont="1" applyFill="1" applyBorder="1" applyAlignment="1">
      <alignment horizontal="center" vertical="center" wrapText="1"/>
    </xf>
    <xf numFmtId="0" fontId="3" fillId="34" borderId="80" xfId="0" applyFont="1" applyFill="1" applyBorder="1" applyAlignment="1">
      <alignment horizontal="center" vertical="center"/>
    </xf>
    <xf numFmtId="0" fontId="3" fillId="34" borderId="77" xfId="0" applyFont="1" applyFill="1" applyBorder="1" applyAlignment="1">
      <alignment horizontal="center" vertical="center"/>
    </xf>
    <xf numFmtId="0" fontId="28" fillId="0" borderId="79" xfId="0" applyFont="1" applyBorder="1" applyAlignment="1">
      <alignment horizontal="left" vertical="center" wrapText="1" shrinkToFit="1"/>
    </xf>
    <xf numFmtId="0" fontId="28" fillId="0" borderId="80" xfId="0" applyFont="1" applyBorder="1" applyAlignment="1">
      <alignment horizontal="left" vertical="center" wrapText="1" shrinkToFit="1"/>
    </xf>
    <xf numFmtId="0" fontId="3" fillId="34" borderId="81" xfId="0" applyFont="1" applyFill="1" applyBorder="1" applyAlignment="1">
      <alignment horizontal="center" vertical="center"/>
    </xf>
    <xf numFmtId="0" fontId="3" fillId="34" borderId="82" xfId="0" applyFont="1" applyFill="1" applyBorder="1" applyAlignment="1">
      <alignment horizontal="center" vertical="center"/>
    </xf>
    <xf numFmtId="0" fontId="28" fillId="0" borderId="75" xfId="0" applyFont="1" applyFill="1" applyBorder="1" applyAlignment="1">
      <alignment horizontal="center" vertical="center" shrinkToFit="1"/>
    </xf>
    <xf numFmtId="0" fontId="28" fillId="0" borderId="83" xfId="0" applyFont="1" applyBorder="1" applyAlignment="1">
      <alignment horizontal="center" vertical="center"/>
    </xf>
    <xf numFmtId="0" fontId="28" fillId="0" borderId="84" xfId="0" applyFont="1" applyBorder="1" applyAlignment="1">
      <alignment horizontal="center" vertical="center"/>
    </xf>
    <xf numFmtId="0" fontId="28" fillId="0" borderId="85" xfId="0" applyFont="1" applyBorder="1" applyAlignment="1">
      <alignment horizontal="center" vertical="center"/>
    </xf>
    <xf numFmtId="0" fontId="36" fillId="0" borderId="79" xfId="0" applyFont="1" applyBorder="1" applyAlignment="1">
      <alignment horizontal="center" vertical="center"/>
    </xf>
    <xf numFmtId="0" fontId="36" fillId="0" borderId="67" xfId="0" applyFont="1" applyBorder="1" applyAlignment="1">
      <alignment horizontal="center" vertical="center"/>
    </xf>
    <xf numFmtId="0" fontId="28" fillId="0" borderId="42" xfId="0" applyFont="1" applyFill="1" applyBorder="1" applyAlignment="1">
      <alignment horizontal="center" vertical="center" shrinkToFit="1"/>
    </xf>
    <xf numFmtId="0" fontId="28" fillId="0" borderId="25" xfId="0" applyFont="1" applyFill="1" applyBorder="1" applyAlignment="1">
      <alignment horizontal="center" vertical="center" shrinkToFit="1"/>
    </xf>
    <xf numFmtId="0" fontId="28" fillId="0" borderId="43" xfId="0" applyFont="1" applyFill="1" applyBorder="1" applyAlignment="1">
      <alignment horizontal="center" vertical="center" shrinkToFit="1"/>
    </xf>
    <xf numFmtId="0" fontId="3" fillId="34" borderId="86" xfId="0" applyFont="1" applyFill="1" applyBorder="1" applyAlignment="1">
      <alignment horizontal="center" vertical="center"/>
    </xf>
    <xf numFmtId="0" fontId="3" fillId="34" borderId="87" xfId="0" applyFont="1" applyFill="1" applyBorder="1" applyAlignment="1">
      <alignment horizontal="center" vertical="center"/>
    </xf>
    <xf numFmtId="0" fontId="28" fillId="0" borderId="38"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39" xfId="0" applyFont="1" applyFill="1" applyBorder="1" applyAlignment="1">
      <alignment horizontal="center" vertical="center" shrinkToFit="1"/>
    </xf>
    <xf numFmtId="0" fontId="29" fillId="0" borderId="42" xfId="0" applyFont="1" applyBorder="1" applyAlignment="1">
      <alignment horizontal="left" vertical="center" wrapText="1" shrinkToFit="1"/>
    </xf>
    <xf numFmtId="0" fontId="29" fillId="0" borderId="25" xfId="0" applyFont="1" applyBorder="1" applyAlignment="1">
      <alignment horizontal="left" vertical="center" wrapText="1" shrinkToFit="1"/>
    </xf>
    <xf numFmtId="0" fontId="29" fillId="0" borderId="49" xfId="0" applyFont="1" applyBorder="1" applyAlignment="1">
      <alignment horizontal="left" vertical="center" wrapText="1" shrinkToFit="1"/>
    </xf>
    <xf numFmtId="0" fontId="28" fillId="0" borderId="79" xfId="0" applyFont="1" applyFill="1" applyBorder="1" applyAlignment="1">
      <alignment horizontal="center" vertical="center"/>
    </xf>
    <xf numFmtId="0" fontId="28" fillId="0" borderId="67" xfId="0" applyFont="1" applyFill="1" applyBorder="1" applyAlignment="1">
      <alignment horizontal="center" vertical="center"/>
    </xf>
    <xf numFmtId="0" fontId="36" fillId="0" borderId="38" xfId="0" applyFont="1" applyBorder="1" applyAlignment="1">
      <alignment horizontal="center" vertical="center"/>
    </xf>
    <xf numFmtId="0" fontId="36" fillId="0" borderId="0" xfId="0" applyFont="1" applyBorder="1" applyAlignment="1">
      <alignment horizontal="center" vertical="center"/>
    </xf>
    <xf numFmtId="0" fontId="36" fillId="0" borderId="39" xfId="0" applyFont="1" applyBorder="1" applyAlignment="1">
      <alignment horizontal="center" vertical="center"/>
    </xf>
    <xf numFmtId="0" fontId="36" fillId="0" borderId="40" xfId="0" applyFont="1" applyBorder="1" applyAlignment="1">
      <alignment horizontal="center" vertical="center"/>
    </xf>
    <xf numFmtId="0" fontId="36" fillId="0" borderId="11" xfId="0" applyFont="1" applyBorder="1" applyAlignment="1">
      <alignment horizontal="center" vertical="center"/>
    </xf>
    <xf numFmtId="0" fontId="36" fillId="0" borderId="41" xfId="0" applyFont="1" applyBorder="1" applyAlignment="1">
      <alignment horizontal="center" vertical="center"/>
    </xf>
    <xf numFmtId="0" fontId="28" fillId="0" borderId="57" xfId="0" applyFont="1" applyBorder="1" applyAlignment="1">
      <alignment horizontal="center" vertical="center" wrapText="1" shrinkToFit="1"/>
    </xf>
    <xf numFmtId="0" fontId="28" fillId="0" borderId="58" xfId="0" applyFont="1" applyBorder="1" applyAlignment="1">
      <alignment horizontal="center" vertical="center" wrapText="1" shrinkToFit="1"/>
    </xf>
    <xf numFmtId="0" fontId="28" fillId="0" borderId="60" xfId="0" applyFont="1" applyBorder="1" applyAlignment="1">
      <alignment horizontal="center" vertical="center" wrapText="1" shrinkToFit="1"/>
    </xf>
    <xf numFmtId="0" fontId="28" fillId="0" borderId="40" xfId="0" applyFont="1" applyBorder="1" applyAlignment="1">
      <alignment horizontal="center" vertical="center" wrapText="1" shrinkToFit="1"/>
    </xf>
    <xf numFmtId="0" fontId="28" fillId="0" borderId="11" xfId="0" applyFont="1" applyBorder="1" applyAlignment="1">
      <alignment horizontal="center" vertical="center" wrapText="1" shrinkToFit="1"/>
    </xf>
    <xf numFmtId="0" fontId="28" fillId="0" borderId="15" xfId="0" applyFont="1" applyBorder="1" applyAlignment="1">
      <alignment horizontal="center" vertical="center" wrapText="1" shrinkToFit="1"/>
    </xf>
    <xf numFmtId="0" fontId="7" fillId="0" borderId="26" xfId="0" applyFont="1" applyBorder="1" applyAlignment="1" quotePrefix="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3" fillId="34" borderId="26"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3"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4"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15" xfId="0" applyFont="1" applyFill="1" applyBorder="1" applyAlignment="1">
      <alignment horizontal="center" vertical="center"/>
    </xf>
    <xf numFmtId="0" fontId="10" fillId="0" borderId="26"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36" fillId="0" borderId="88" xfId="0" applyFont="1" applyBorder="1" applyAlignment="1">
      <alignment horizontal="center" vertical="center"/>
    </xf>
    <xf numFmtId="0" fontId="36" fillId="0" borderId="82" xfId="0" applyFont="1" applyBorder="1" applyAlignment="1">
      <alignment horizontal="center" vertical="center"/>
    </xf>
    <xf numFmtId="0" fontId="28" fillId="0" borderId="88" xfId="0" applyFont="1" applyBorder="1" applyAlignment="1">
      <alignment horizontal="left" vertical="center"/>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5" fillId="0" borderId="0" xfId="0" applyFont="1" applyAlignment="1">
      <alignment horizontal="center" vertical="center" shrinkToFit="1"/>
    </xf>
    <xf numFmtId="0" fontId="28" fillId="0" borderId="88" xfId="0" applyFont="1" applyFill="1" applyBorder="1" applyAlignment="1">
      <alignment horizontal="center" vertical="center" shrinkToFit="1"/>
    </xf>
    <xf numFmtId="0" fontId="28" fillId="0" borderId="75" xfId="0" applyFont="1" applyBorder="1" applyAlignment="1">
      <alignment horizontal="left" vertical="center" wrapText="1" shrinkToFit="1"/>
    </xf>
    <xf numFmtId="0" fontId="28" fillId="0" borderId="77" xfId="0" applyFont="1" applyBorder="1" applyAlignment="1">
      <alignment horizontal="left" vertical="center" wrapText="1" shrinkToFit="1"/>
    </xf>
    <xf numFmtId="0" fontId="22" fillId="0" borderId="0" xfId="0" applyFont="1" applyAlignment="1">
      <alignment horizontal="center" vertical="center"/>
    </xf>
    <xf numFmtId="0" fontId="28" fillId="0" borderId="75" xfId="0" applyFont="1" applyFill="1" applyBorder="1" applyAlignment="1">
      <alignment horizontal="center" vertical="center"/>
    </xf>
    <xf numFmtId="0" fontId="28" fillId="0" borderId="38" xfId="0" applyFont="1" applyBorder="1" applyAlignment="1">
      <alignment horizontal="left" vertical="center" wrapText="1" shrinkToFit="1"/>
    </xf>
    <xf numFmtId="0" fontId="28" fillId="0" borderId="0" xfId="0" applyFont="1" applyBorder="1" applyAlignment="1">
      <alignment horizontal="left" vertical="center" wrapText="1" shrinkToFit="1"/>
    </xf>
    <xf numFmtId="0" fontId="28" fillId="0" borderId="14" xfId="0" applyFont="1" applyBorder="1" applyAlignment="1">
      <alignment horizontal="left" vertical="center" wrapText="1" shrinkToFit="1"/>
    </xf>
    <xf numFmtId="0" fontId="28" fillId="0" borderId="40" xfId="0" applyFont="1" applyBorder="1" applyAlignment="1">
      <alignment horizontal="left" vertical="center" wrapText="1" shrinkToFit="1"/>
    </xf>
    <xf numFmtId="0" fontId="28" fillId="0" borderId="11" xfId="0" applyFont="1" applyBorder="1" applyAlignment="1">
      <alignment horizontal="left" vertical="center" wrapText="1" shrinkToFit="1"/>
    </xf>
    <xf numFmtId="0" fontId="28" fillId="0" borderId="15" xfId="0" applyFont="1" applyBorder="1" applyAlignment="1">
      <alignment horizontal="left" vertical="center" wrapText="1" shrinkToFit="1"/>
    </xf>
    <xf numFmtId="0" fontId="29" fillId="0" borderId="67" xfId="0" applyFont="1" applyBorder="1" applyAlignment="1">
      <alignment horizontal="left" vertical="center" wrapText="1" shrinkToFit="1"/>
    </xf>
    <xf numFmtId="0" fontId="29" fillId="0" borderId="76" xfId="0" applyFont="1" applyBorder="1" applyAlignment="1">
      <alignment horizontal="left" vertical="center" wrapText="1" shrinkToFit="1"/>
    </xf>
    <xf numFmtId="0" fontId="29" fillId="0" borderId="79" xfId="0" applyFont="1" applyBorder="1" applyAlignment="1">
      <alignment horizontal="left" vertical="center" wrapText="1" shrinkToFit="1"/>
    </xf>
    <xf numFmtId="0" fontId="28" fillId="0" borderId="88" xfId="0" applyFont="1" applyBorder="1" applyAlignment="1">
      <alignment horizontal="left" vertical="center" wrapText="1" shrinkToFit="1"/>
    </xf>
    <xf numFmtId="0" fontId="28" fillId="0" borderId="89" xfId="0" applyFont="1" applyBorder="1" applyAlignment="1">
      <alignment horizontal="left" vertical="center" wrapText="1" shrinkToFit="1"/>
    </xf>
    <xf numFmtId="0" fontId="28" fillId="0" borderId="82" xfId="0" applyFont="1" applyBorder="1" applyAlignment="1">
      <alignment horizontal="left" vertical="center" wrapText="1" shrinkToFit="1"/>
    </xf>
    <xf numFmtId="0" fontId="28" fillId="0" borderId="90" xfId="0" applyFont="1" applyBorder="1" applyAlignment="1">
      <alignment horizontal="left" vertical="center" wrapText="1" shrinkToFit="1"/>
    </xf>
    <xf numFmtId="0" fontId="28" fillId="0" borderId="82" xfId="0" applyFont="1" applyBorder="1" applyAlignment="1">
      <alignment horizontal="left" vertical="center"/>
    </xf>
    <xf numFmtId="0" fontId="36" fillId="0" borderId="75" xfId="0" applyFont="1" applyBorder="1" applyAlignment="1">
      <alignment horizontal="center" vertical="center"/>
    </xf>
    <xf numFmtId="0" fontId="36" fillId="0" borderId="91" xfId="0" applyFont="1" applyBorder="1" applyAlignment="1">
      <alignment horizontal="center" vertical="center"/>
    </xf>
    <xf numFmtId="0" fontId="36" fillId="0" borderId="92" xfId="0" applyFont="1" applyBorder="1" applyAlignment="1">
      <alignment horizontal="center" vertical="center"/>
    </xf>
    <xf numFmtId="0" fontId="36" fillId="0" borderId="93" xfId="0" applyFont="1" applyBorder="1" applyAlignment="1">
      <alignment horizontal="center" vertical="center"/>
    </xf>
    <xf numFmtId="0" fontId="28" fillId="0" borderId="38" xfId="0" applyFont="1" applyBorder="1" applyAlignment="1">
      <alignment horizontal="left" vertical="center"/>
    </xf>
    <xf numFmtId="0" fontId="28" fillId="0" borderId="0" xfId="0" applyFont="1" applyBorder="1" applyAlignment="1">
      <alignment horizontal="left" vertical="center"/>
    </xf>
    <xf numFmtId="0" fontId="28" fillId="0" borderId="39" xfId="0" applyFont="1" applyBorder="1" applyAlignment="1">
      <alignment horizontal="left" vertical="center"/>
    </xf>
    <xf numFmtId="0" fontId="29" fillId="0" borderId="75" xfId="0" applyFont="1" applyBorder="1" applyAlignment="1">
      <alignment horizontal="left" vertical="center" wrapText="1" shrinkToFit="1"/>
    </xf>
    <xf numFmtId="0" fontId="29" fillId="0" borderId="77" xfId="0" applyFont="1" applyBorder="1" applyAlignment="1">
      <alignment horizontal="left" vertical="center" wrapText="1" shrinkToFit="1"/>
    </xf>
    <xf numFmtId="0" fontId="28" fillId="0" borderId="40" xfId="0" applyFont="1" applyBorder="1" applyAlignment="1">
      <alignment horizontal="left" vertical="center"/>
    </xf>
    <xf numFmtId="0" fontId="28" fillId="0" borderId="11" xfId="0" applyFont="1" applyBorder="1" applyAlignment="1">
      <alignment horizontal="left" vertical="center"/>
    </xf>
    <xf numFmtId="0" fontId="28" fillId="0" borderId="41" xfId="0" applyFont="1" applyBorder="1" applyAlignment="1">
      <alignment horizontal="left" vertical="center"/>
    </xf>
    <xf numFmtId="0" fontId="28" fillId="0" borderId="36" xfId="0" applyFont="1" applyFill="1" applyBorder="1" applyAlignment="1">
      <alignment horizontal="center" vertical="center" shrinkToFit="1"/>
    </xf>
    <xf numFmtId="0" fontId="28" fillId="0" borderId="12" xfId="0" applyFont="1" applyFill="1" applyBorder="1" applyAlignment="1">
      <alignment horizontal="center" vertical="center" shrinkToFit="1"/>
    </xf>
    <xf numFmtId="0" fontId="28" fillId="0" borderId="37" xfId="0" applyFont="1" applyFill="1" applyBorder="1" applyAlignment="1">
      <alignment horizontal="center" vertical="center" shrinkToFit="1"/>
    </xf>
    <xf numFmtId="0" fontId="28" fillId="0" borderId="36" xfId="0" applyFont="1" applyBorder="1" applyAlignment="1">
      <alignment horizontal="left" vertical="center"/>
    </xf>
    <xf numFmtId="0" fontId="28" fillId="0" borderId="12" xfId="0" applyFont="1" applyBorder="1" applyAlignment="1">
      <alignment horizontal="left" vertical="center"/>
    </xf>
    <xf numFmtId="0" fontId="28" fillId="0" borderId="37" xfId="0" applyFont="1" applyBorder="1" applyAlignment="1">
      <alignment horizontal="left" vertical="center"/>
    </xf>
    <xf numFmtId="0" fontId="28" fillId="0" borderId="42" xfId="0" applyFont="1" applyBorder="1" applyAlignment="1">
      <alignment horizontal="left" vertical="center"/>
    </xf>
    <xf numFmtId="0" fontId="28" fillId="0" borderId="25" xfId="0" applyFont="1" applyBorder="1" applyAlignment="1">
      <alignment horizontal="left" vertical="center"/>
    </xf>
    <xf numFmtId="0" fontId="28" fillId="0" borderId="43" xfId="0" applyFont="1" applyBorder="1" applyAlignment="1">
      <alignment horizontal="left" vertical="center"/>
    </xf>
    <xf numFmtId="0" fontId="36" fillId="0" borderId="42" xfId="0" applyFont="1" applyBorder="1" applyAlignment="1">
      <alignment horizontal="center" vertical="center"/>
    </xf>
    <xf numFmtId="0" fontId="36" fillId="0" borderId="25" xfId="0" applyFont="1" applyBorder="1" applyAlignment="1">
      <alignment horizontal="center" vertical="center"/>
    </xf>
    <xf numFmtId="0" fontId="36" fillId="0" borderId="43" xfId="0" applyFont="1" applyBorder="1" applyAlignment="1">
      <alignment horizontal="center" vertical="center"/>
    </xf>
    <xf numFmtId="0" fontId="28" fillId="0" borderId="57" xfId="0" applyFont="1" applyBorder="1" applyAlignment="1">
      <alignment horizontal="left" vertical="center"/>
    </xf>
    <xf numFmtId="0" fontId="28" fillId="0" borderId="58" xfId="0" applyFont="1" applyBorder="1" applyAlignment="1">
      <alignment horizontal="left" vertical="center"/>
    </xf>
    <xf numFmtId="0" fontId="28" fillId="0" borderId="59" xfId="0" applyFont="1" applyBorder="1" applyAlignment="1">
      <alignment horizontal="left" vertical="center"/>
    </xf>
    <xf numFmtId="0" fontId="36" fillId="0" borderId="57" xfId="0" applyFont="1" applyBorder="1" applyAlignment="1">
      <alignment horizontal="center" vertical="center"/>
    </xf>
    <xf numFmtId="0" fontId="36" fillId="0" borderId="58" xfId="0" applyFont="1" applyBorder="1" applyAlignment="1">
      <alignment horizontal="center" vertical="center"/>
    </xf>
    <xf numFmtId="0" fontId="36" fillId="0" borderId="59" xfId="0" applyFont="1" applyBorder="1" applyAlignment="1">
      <alignment horizontal="center" vertical="center"/>
    </xf>
    <xf numFmtId="0" fontId="29" fillId="0" borderId="36" xfId="0" applyFont="1" applyBorder="1" applyAlignment="1">
      <alignment horizontal="center" vertical="center" wrapText="1" shrinkToFit="1"/>
    </xf>
    <xf numFmtId="0" fontId="29" fillId="0" borderId="12" xfId="0" applyFont="1" applyBorder="1" applyAlignment="1">
      <alignment horizontal="center" vertical="center" wrapText="1" shrinkToFit="1"/>
    </xf>
    <xf numFmtId="0" fontId="29" fillId="0" borderId="13" xfId="0" applyFont="1" applyBorder="1" applyAlignment="1">
      <alignment horizontal="center" vertical="center" wrapText="1" shrinkToFit="1"/>
    </xf>
    <xf numFmtId="0" fontId="29" fillId="0" borderId="38" xfId="0" applyFont="1" applyBorder="1" applyAlignment="1">
      <alignment horizontal="center" vertical="center" wrapText="1" shrinkToFit="1"/>
    </xf>
    <xf numFmtId="0" fontId="29" fillId="0" borderId="0" xfId="0" applyFont="1" applyBorder="1" applyAlignment="1">
      <alignment horizontal="center" vertical="center" wrapText="1" shrinkToFit="1"/>
    </xf>
    <xf numFmtId="0" fontId="29" fillId="0" borderId="14" xfId="0" applyFont="1" applyBorder="1" applyAlignment="1">
      <alignment horizontal="center" vertical="center" wrapText="1" shrinkToFit="1"/>
    </xf>
    <xf numFmtId="0" fontId="29" fillId="0" borderId="57" xfId="0" applyFont="1" applyBorder="1" applyAlignment="1">
      <alignment horizontal="center" vertical="center" wrapText="1" shrinkToFit="1"/>
    </xf>
    <xf numFmtId="0" fontId="29" fillId="0" borderId="58" xfId="0" applyFont="1" applyBorder="1" applyAlignment="1">
      <alignment horizontal="center" vertical="center" wrapText="1" shrinkToFit="1"/>
    </xf>
    <xf numFmtId="0" fontId="29" fillId="0" borderId="60" xfId="0" applyFont="1" applyBorder="1" applyAlignment="1">
      <alignment horizontal="center" vertical="center" wrapText="1" shrinkToFit="1"/>
    </xf>
    <xf numFmtId="0" fontId="36" fillId="0" borderId="36" xfId="0" applyFont="1" applyBorder="1" applyAlignment="1">
      <alignment horizontal="center" vertical="center"/>
    </xf>
    <xf numFmtId="0" fontId="36" fillId="0" borderId="12" xfId="0" applyFont="1" applyBorder="1" applyAlignment="1">
      <alignment horizontal="center" vertical="center"/>
    </xf>
    <xf numFmtId="0" fontId="36" fillId="0" borderId="37" xfId="0" applyFont="1" applyBorder="1" applyAlignment="1">
      <alignment horizontal="center" vertical="center"/>
    </xf>
    <xf numFmtId="0" fontId="3" fillId="34" borderId="94" xfId="0" applyFont="1" applyFill="1" applyBorder="1" applyAlignment="1">
      <alignment horizontal="center" vertical="center"/>
    </xf>
    <xf numFmtId="0" fontId="3" fillId="34" borderId="88" xfId="0" applyFont="1" applyFill="1" applyBorder="1" applyAlignment="1">
      <alignment horizontal="center" vertical="center"/>
    </xf>
    <xf numFmtId="0" fontId="28" fillId="0" borderId="38" xfId="0" applyFont="1" applyBorder="1" applyAlignment="1">
      <alignment horizontal="center" vertical="center" wrapText="1" shrinkToFit="1"/>
    </xf>
    <xf numFmtId="0" fontId="28" fillId="0" borderId="0" xfId="0" applyFont="1" applyBorder="1" applyAlignment="1">
      <alignment horizontal="center" vertical="center" wrapText="1" shrinkToFit="1"/>
    </xf>
    <xf numFmtId="0" fontId="28" fillId="0" borderId="14" xfId="0" applyFont="1" applyBorder="1" applyAlignment="1">
      <alignment horizontal="center" vertical="center" wrapText="1" shrinkToFit="1"/>
    </xf>
    <xf numFmtId="0" fontId="28" fillId="0" borderId="38" xfId="0" applyFont="1" applyBorder="1" applyAlignment="1">
      <alignment vertical="center" wrapText="1" shrinkToFit="1"/>
    </xf>
    <xf numFmtId="0" fontId="28" fillId="0" borderId="0" xfId="0" applyFont="1" applyBorder="1" applyAlignment="1">
      <alignment vertical="center" wrapText="1" shrinkToFit="1"/>
    </xf>
    <xf numFmtId="0" fontId="28" fillId="0" borderId="14" xfId="0" applyFont="1" applyBorder="1" applyAlignment="1">
      <alignment vertical="center" wrapText="1" shrinkToFit="1"/>
    </xf>
    <xf numFmtId="0" fontId="28" fillId="0" borderId="42" xfId="0" applyFont="1" applyBorder="1" applyAlignment="1">
      <alignment vertical="center" wrapText="1" shrinkToFit="1"/>
    </xf>
    <xf numFmtId="0" fontId="28" fillId="0" borderId="25" xfId="0" applyFont="1" applyBorder="1" applyAlignment="1">
      <alignment vertical="center" wrapText="1" shrinkToFit="1"/>
    </xf>
    <xf numFmtId="0" fontId="28" fillId="0" borderId="49" xfId="0" applyFont="1" applyBorder="1" applyAlignment="1">
      <alignment vertical="center" wrapText="1" shrinkToFit="1"/>
    </xf>
    <xf numFmtId="0" fontId="28" fillId="0" borderId="38"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40"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41" xfId="0" applyFont="1" applyFill="1" applyBorder="1" applyAlignment="1">
      <alignment horizontal="center" vertical="center"/>
    </xf>
    <xf numFmtId="0" fontId="28" fillId="0" borderId="57" xfId="0" applyFont="1" applyBorder="1" applyAlignment="1">
      <alignment horizontal="left" vertical="center" wrapText="1"/>
    </xf>
    <xf numFmtId="0" fontId="28" fillId="0" borderId="58" xfId="0" applyFont="1" applyBorder="1" applyAlignment="1">
      <alignment horizontal="left" vertical="center" wrapText="1"/>
    </xf>
    <xf numFmtId="0" fontId="28" fillId="0" borderId="60" xfId="0" applyFont="1" applyBorder="1" applyAlignment="1">
      <alignment horizontal="left" vertical="center" wrapText="1"/>
    </xf>
    <xf numFmtId="0" fontId="28" fillId="0" borderId="40" xfId="0" applyFont="1" applyBorder="1" applyAlignment="1">
      <alignment horizontal="left" vertical="center" wrapText="1"/>
    </xf>
    <xf numFmtId="0" fontId="28" fillId="0" borderId="11" xfId="0" applyFont="1" applyBorder="1" applyAlignment="1">
      <alignment horizontal="left" vertical="center" wrapText="1"/>
    </xf>
    <xf numFmtId="0" fontId="28" fillId="0" borderId="15" xfId="0" applyFont="1" applyBorder="1" applyAlignment="1">
      <alignment horizontal="left" vertical="center" wrapText="1"/>
    </xf>
    <xf numFmtId="0" fontId="36" fillId="0" borderId="60" xfId="0" applyFont="1" applyBorder="1" applyAlignment="1">
      <alignment horizontal="center" vertical="center"/>
    </xf>
    <xf numFmtId="0" fontId="36" fillId="0" borderId="15" xfId="0" applyFont="1" applyBorder="1" applyAlignment="1">
      <alignment horizontal="center" vertical="center"/>
    </xf>
    <xf numFmtId="0" fontId="28" fillId="0" borderId="36" xfId="0" applyFont="1" applyBorder="1" applyAlignment="1">
      <alignment horizontal="left" vertical="center" wrapText="1" shrinkToFit="1"/>
    </xf>
    <xf numFmtId="0" fontId="28" fillId="0" borderId="12" xfId="0" applyFont="1" applyBorder="1" applyAlignment="1">
      <alignment horizontal="left" vertical="center" wrapText="1" shrinkToFit="1"/>
    </xf>
    <xf numFmtId="0" fontId="28" fillId="0" borderId="13" xfId="0" applyFont="1" applyBorder="1" applyAlignment="1">
      <alignment horizontal="left" vertical="center" wrapText="1" shrinkToFit="1"/>
    </xf>
    <xf numFmtId="0" fontId="7" fillId="0" borderId="67" xfId="0" applyFont="1" applyBorder="1" applyAlignment="1">
      <alignment horizontal="center" vertical="center"/>
    </xf>
    <xf numFmtId="0" fontId="7" fillId="0" borderId="82" xfId="0" applyFont="1" applyBorder="1" applyAlignment="1">
      <alignment horizontal="center" vertical="center"/>
    </xf>
    <xf numFmtId="0" fontId="7" fillId="0" borderId="95" xfId="0" applyFont="1" applyBorder="1" applyAlignment="1">
      <alignment horizontal="center" vertical="center"/>
    </xf>
    <xf numFmtId="0" fontId="7" fillId="0" borderId="88"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2" xfId="0" applyFont="1" applyBorder="1" applyAlignment="1">
      <alignment horizontal="center" vertical="center"/>
    </xf>
    <xf numFmtId="0" fontId="7" fillId="0" borderId="25" xfId="0" applyFont="1" applyBorder="1" applyAlignment="1">
      <alignment horizontal="center" vertical="center"/>
    </xf>
    <xf numFmtId="0" fontId="7" fillId="0" borderId="43" xfId="0" applyFont="1" applyBorder="1" applyAlignment="1">
      <alignment horizontal="center" vertical="center"/>
    </xf>
    <xf numFmtId="0" fontId="4" fillId="0" borderId="57"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7" fillId="0" borderId="33" xfId="0" applyFont="1" applyBorder="1" applyAlignment="1">
      <alignment horizontal="center" vertical="center"/>
    </xf>
    <xf numFmtId="0" fontId="7" fillId="0" borderId="28" xfId="0" applyFont="1" applyBorder="1" applyAlignment="1">
      <alignment horizontal="center" vertical="center"/>
    </xf>
    <xf numFmtId="0" fontId="7" fillId="0" borderId="96"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29" xfId="0" applyFont="1" applyBorder="1" applyAlignment="1">
      <alignment horizontal="center" vertical="center"/>
    </xf>
    <xf numFmtId="0" fontId="7" fillId="0" borderId="97" xfId="0" applyFont="1" applyBorder="1" applyAlignment="1">
      <alignment horizontal="center" vertical="center"/>
    </xf>
    <xf numFmtId="0" fontId="7" fillId="0" borderId="98" xfId="0" applyFont="1" applyBorder="1" applyAlignment="1">
      <alignment horizontal="center" vertical="center"/>
    </xf>
    <xf numFmtId="0" fontId="7" fillId="0" borderId="99" xfId="0" applyFont="1" applyBorder="1" applyAlignment="1">
      <alignment horizontal="center" vertical="center"/>
    </xf>
    <xf numFmtId="0" fontId="4" fillId="0" borderId="47" xfId="0" applyFont="1" applyBorder="1" applyAlignment="1">
      <alignment horizontal="center" vertical="center" wrapText="1" shrinkToFit="1"/>
    </xf>
    <xf numFmtId="0" fontId="3" fillId="0" borderId="50" xfId="0" applyFont="1" applyBorder="1" applyAlignment="1">
      <alignment horizontal="center" vertical="center" wrapText="1" shrinkToFit="1"/>
    </xf>
    <xf numFmtId="0" fontId="3" fillId="0" borderId="47" xfId="0" applyFont="1" applyBorder="1" applyAlignment="1">
      <alignment horizontal="center" vertical="center" wrapText="1" shrinkToFit="1"/>
    </xf>
    <xf numFmtId="0" fontId="4" fillId="0" borderId="57" xfId="0" applyFont="1" applyBorder="1" applyAlignment="1">
      <alignment horizontal="center" vertical="center" wrapText="1" shrinkToFit="1"/>
    </xf>
    <xf numFmtId="0" fontId="4" fillId="0" borderId="59" xfId="0" applyFont="1" applyBorder="1" applyAlignment="1">
      <alignment horizontal="center" vertical="center" wrapText="1" shrinkToFit="1"/>
    </xf>
    <xf numFmtId="0" fontId="4" fillId="0" borderId="38" xfId="0" applyFont="1" applyBorder="1" applyAlignment="1">
      <alignment horizontal="center" vertical="center" wrapText="1" shrinkToFit="1"/>
    </xf>
    <xf numFmtId="0" fontId="4" fillId="0" borderId="39" xfId="0" applyFont="1" applyBorder="1" applyAlignment="1">
      <alignment horizontal="center" vertical="center" wrapText="1" shrinkToFit="1"/>
    </xf>
    <xf numFmtId="0" fontId="4" fillId="0" borderId="42" xfId="0" applyFont="1" applyBorder="1" applyAlignment="1">
      <alignment horizontal="center" vertical="center" wrapText="1" shrinkToFit="1"/>
    </xf>
    <xf numFmtId="0" fontId="4" fillId="0" borderId="43" xfId="0" applyFont="1" applyBorder="1" applyAlignment="1">
      <alignment horizontal="center" vertical="center" wrapText="1" shrinkToFit="1"/>
    </xf>
    <xf numFmtId="0" fontId="4" fillId="0" borderId="58"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25" xfId="0" applyFont="1" applyBorder="1" applyAlignment="1">
      <alignment horizontal="center" vertical="center" wrapText="1" shrinkToFit="1"/>
    </xf>
    <xf numFmtId="0" fontId="3" fillId="0" borderId="0" xfId="0" applyFont="1" applyFill="1" applyBorder="1" applyAlignment="1">
      <alignment horizontal="center" vertical="center"/>
    </xf>
    <xf numFmtId="0" fontId="10" fillId="0" borderId="0"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27" xfId="0" applyFont="1" applyBorder="1" applyAlignment="1" applyProtection="1">
      <alignment horizontal="center" vertical="center"/>
      <protection locked="0"/>
    </xf>
    <xf numFmtId="0" fontId="3" fillId="0" borderId="63" xfId="0" applyFont="1" applyBorder="1" applyAlignment="1">
      <alignment horizontal="center" vertical="center"/>
    </xf>
    <xf numFmtId="0" fontId="3" fillId="34" borderId="23" xfId="0" applyFont="1" applyFill="1" applyBorder="1" applyAlignment="1">
      <alignment horizontal="center" vertical="center" wrapText="1"/>
    </xf>
    <xf numFmtId="0" fontId="3" fillId="34" borderId="100" xfId="0" applyFont="1" applyFill="1" applyBorder="1" applyAlignment="1">
      <alignment horizontal="center" vertical="center" wrapText="1"/>
    </xf>
    <xf numFmtId="0" fontId="3" fillId="34" borderId="101" xfId="0" applyFont="1" applyFill="1" applyBorder="1" applyAlignment="1">
      <alignment horizontal="left" vertical="center" wrapText="1"/>
    </xf>
    <xf numFmtId="0" fontId="3" fillId="34" borderId="23" xfId="0" applyFont="1" applyFill="1" applyBorder="1" applyAlignment="1">
      <alignment horizontal="left" vertical="center"/>
    </xf>
    <xf numFmtId="0" fontId="3" fillId="34" borderId="101" xfId="0" applyFont="1" applyFill="1" applyBorder="1" applyAlignment="1">
      <alignment horizontal="left" vertical="center"/>
    </xf>
    <xf numFmtId="0" fontId="10" fillId="0" borderId="1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9" fillId="0" borderId="100" xfId="0" applyFont="1" applyBorder="1" applyAlignment="1">
      <alignment horizontal="left" vertical="center" shrinkToFit="1"/>
    </xf>
    <xf numFmtId="0" fontId="9" fillId="0" borderId="27" xfId="0" applyFont="1" applyBorder="1" applyAlignment="1">
      <alignment horizontal="left" vertical="center" shrinkToFit="1"/>
    </xf>
    <xf numFmtId="0" fontId="9" fillId="0" borderId="63" xfId="0" applyFont="1" applyBorder="1" applyAlignment="1">
      <alignment horizontal="left" vertical="center" shrinkToFit="1"/>
    </xf>
    <xf numFmtId="0" fontId="3" fillId="34" borderId="26" xfId="0" applyFont="1" applyFill="1" applyBorder="1" applyAlignment="1">
      <alignment horizontal="left" vertical="center"/>
    </xf>
    <xf numFmtId="0" fontId="3" fillId="34" borderId="12" xfId="0" applyFont="1" applyFill="1" applyBorder="1" applyAlignment="1">
      <alignment horizontal="left" vertical="center"/>
    </xf>
    <xf numFmtId="0" fontId="3" fillId="34" borderId="13" xfId="0" applyFont="1" applyFill="1" applyBorder="1" applyAlignment="1">
      <alignment horizontal="left" vertical="center"/>
    </xf>
    <xf numFmtId="0" fontId="3" fillId="34" borderId="16" xfId="0" applyFont="1" applyFill="1" applyBorder="1" applyAlignment="1">
      <alignment horizontal="left" vertical="center"/>
    </xf>
    <xf numFmtId="0" fontId="3" fillId="34" borderId="11" xfId="0" applyFont="1" applyFill="1" applyBorder="1" applyAlignment="1">
      <alignment horizontal="left" vertical="center"/>
    </xf>
    <xf numFmtId="0" fontId="3" fillId="34" borderId="15" xfId="0" applyFont="1" applyFill="1" applyBorder="1" applyAlignment="1">
      <alignment horizontal="left" vertical="center"/>
    </xf>
    <xf numFmtId="0" fontId="4" fillId="0" borderId="26"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3" fillId="35" borderId="12"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4" fillId="0" borderId="0" xfId="0" applyFont="1" applyBorder="1" applyAlignment="1">
      <alignment horizontal="left" vertical="center" wrapText="1"/>
    </xf>
    <xf numFmtId="0" fontId="10" fillId="0" borderId="23" xfId="0" applyFont="1" applyBorder="1" applyAlignment="1" applyProtection="1">
      <alignment horizontal="center" vertical="center"/>
      <protection locked="0"/>
    </xf>
    <xf numFmtId="0" fontId="4" fillId="34" borderId="26"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9" fillId="34" borderId="26"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4" fillId="34" borderId="26"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4" fillId="34" borderId="0" xfId="0" applyFont="1" applyFill="1" applyBorder="1" applyAlignment="1">
      <alignment horizontal="left" vertical="center" wrapText="1"/>
    </xf>
    <xf numFmtId="0" fontId="4" fillId="34" borderId="14"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4" fillId="34" borderId="11"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3" fillId="0" borderId="10"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4" fillId="0" borderId="47"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0" xfId="0" applyFont="1" applyBorder="1" applyAlignment="1">
      <alignment horizontal="center" vertical="center" wrapText="1"/>
    </xf>
    <xf numFmtId="0" fontId="48" fillId="0" borderId="1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3" fillId="34" borderId="87" xfId="0" applyFont="1" applyFill="1" applyBorder="1" applyAlignment="1">
      <alignment horizontal="left" vertical="center" wrapText="1"/>
    </xf>
    <xf numFmtId="0" fontId="3" fillId="34" borderId="87" xfId="0" applyFont="1" applyFill="1" applyBorder="1" applyAlignment="1">
      <alignment horizontal="left" vertical="center"/>
    </xf>
    <xf numFmtId="0" fontId="3" fillId="0" borderId="11" xfId="0" applyFont="1" applyFill="1" applyBorder="1" applyAlignment="1">
      <alignment horizontal="left" vertical="center"/>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7" fillId="0" borderId="102" xfId="0" applyFont="1" applyBorder="1" applyAlignment="1">
      <alignment horizontal="center" vertical="center"/>
    </xf>
    <xf numFmtId="0" fontId="7" fillId="0" borderId="103" xfId="0" applyFont="1" applyBorder="1" applyAlignment="1">
      <alignment horizontal="center" vertical="center"/>
    </xf>
    <xf numFmtId="0" fontId="10" fillId="0" borderId="65" xfId="0" applyFont="1" applyBorder="1" applyAlignment="1" applyProtection="1">
      <alignment horizontal="center" vertical="center"/>
      <protection locked="0"/>
    </xf>
    <xf numFmtId="0" fontId="10" fillId="0" borderId="104" xfId="0" applyFont="1" applyBorder="1" applyAlignment="1" applyProtection="1">
      <alignment horizontal="center" vertical="center"/>
      <protection locked="0"/>
    </xf>
    <xf numFmtId="0" fontId="10" fillId="0" borderId="105" xfId="0" applyFont="1" applyBorder="1" applyAlignment="1" applyProtection="1">
      <alignment horizontal="center" vertical="center"/>
      <protection locked="0"/>
    </xf>
    <xf numFmtId="0" fontId="3" fillId="0" borderId="0" xfId="0" applyFont="1" applyFill="1" applyBorder="1" applyAlignment="1">
      <alignment horizontal="center" vertical="center" textRotation="255"/>
    </xf>
    <xf numFmtId="0" fontId="3" fillId="34" borderId="33"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34" borderId="106"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3" fillId="34" borderId="107"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3" fillId="34" borderId="39" xfId="0" applyFont="1" applyFill="1" applyBorder="1" applyAlignment="1">
      <alignment horizontal="center" vertical="center" wrapText="1"/>
    </xf>
    <xf numFmtId="0" fontId="3" fillId="34" borderId="41" xfId="0" applyFont="1" applyFill="1" applyBorder="1" applyAlignment="1">
      <alignment horizontal="center" vertical="center" wrapText="1"/>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7" fillId="0" borderId="108" xfId="0" applyFont="1" applyBorder="1" applyAlignment="1">
      <alignment horizontal="center" vertical="center"/>
    </xf>
    <xf numFmtId="0" fontId="7" fillId="0" borderId="109" xfId="0" applyFont="1" applyBorder="1" applyAlignment="1">
      <alignment horizontal="center" vertical="center"/>
    </xf>
    <xf numFmtId="0" fontId="7" fillId="0" borderId="110" xfId="0" applyFont="1" applyBorder="1" applyAlignment="1">
      <alignment horizontal="center" vertical="center"/>
    </xf>
    <xf numFmtId="0" fontId="3" fillId="35" borderId="23" xfId="0" applyFont="1" applyFill="1" applyBorder="1" applyAlignment="1">
      <alignment horizontal="center" vertical="center" wrapText="1"/>
    </xf>
    <xf numFmtId="0" fontId="3" fillId="35" borderId="100" xfId="0" applyFont="1" applyFill="1" applyBorder="1" applyAlignment="1">
      <alignment horizontal="center" vertical="center" wrapText="1"/>
    </xf>
    <xf numFmtId="0" fontId="10" fillId="0" borderId="111" xfId="0" applyFont="1" applyBorder="1" applyAlignment="1">
      <alignment horizontal="center" vertical="center"/>
    </xf>
    <xf numFmtId="0" fontId="10" fillId="0" borderId="23" xfId="0" applyFont="1" applyBorder="1" applyAlignment="1">
      <alignment horizontal="center" vertical="center"/>
    </xf>
    <xf numFmtId="0" fontId="10" fillId="0" borderId="112" xfId="0" applyFont="1" applyBorder="1" applyAlignment="1">
      <alignment horizontal="center" vertical="center"/>
    </xf>
    <xf numFmtId="0" fontId="3" fillId="0" borderId="10" xfId="0" applyFont="1" applyFill="1" applyBorder="1" applyAlignment="1">
      <alignment horizontal="center" vertical="center"/>
    </xf>
    <xf numFmtId="0" fontId="3" fillId="34" borderId="64" xfId="0" applyFont="1" applyFill="1" applyBorder="1" applyAlignment="1">
      <alignment horizontal="center" vertical="center" wrapText="1"/>
    </xf>
    <xf numFmtId="0" fontId="3" fillId="34" borderId="23" xfId="0" applyFont="1" applyFill="1" applyBorder="1" applyAlignment="1">
      <alignment horizontal="center" vertical="center"/>
    </xf>
    <xf numFmtId="0" fontId="3" fillId="34" borderId="113" xfId="0" applyFont="1" applyFill="1" applyBorder="1" applyAlignment="1">
      <alignment horizontal="center" vertical="center"/>
    </xf>
    <xf numFmtId="0" fontId="3" fillId="0" borderId="67" xfId="0" applyFont="1" applyBorder="1" applyAlignment="1">
      <alignment horizontal="center" vertical="center"/>
    </xf>
    <xf numFmtId="0" fontId="7" fillId="0" borderId="114" xfId="0" applyFont="1" applyBorder="1" applyAlignment="1">
      <alignment horizontal="center" vertical="center"/>
    </xf>
    <xf numFmtId="0" fontId="7" fillId="0" borderId="115" xfId="0" applyFont="1" applyBorder="1" applyAlignment="1">
      <alignment horizontal="center" vertical="center"/>
    </xf>
    <xf numFmtId="0" fontId="7" fillId="0" borderId="116" xfId="0" applyFont="1" applyBorder="1" applyAlignment="1">
      <alignment horizontal="center" vertical="center"/>
    </xf>
    <xf numFmtId="0" fontId="3" fillId="0" borderId="82" xfId="0" applyFont="1" applyBorder="1" applyAlignment="1">
      <alignment horizontal="center" vertical="center"/>
    </xf>
    <xf numFmtId="0" fontId="15" fillId="0" borderId="0" xfId="0" applyFont="1" applyAlignment="1">
      <alignment horizontal="center" vertical="center" shrinkToFit="1"/>
    </xf>
    <xf numFmtId="0" fontId="7" fillId="0" borderId="1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0" fillId="0" borderId="27" xfId="0" applyFont="1" applyBorder="1" applyAlignment="1">
      <alignment vertical="center" shrinkToFit="1"/>
    </xf>
    <xf numFmtId="0" fontId="0" fillId="0" borderId="63" xfId="0" applyFont="1" applyBorder="1" applyAlignment="1">
      <alignment vertical="center" shrinkToFit="1"/>
    </xf>
    <xf numFmtId="0" fontId="7" fillId="0" borderId="26" xfId="0" applyFont="1" applyBorder="1" applyAlignment="1" applyProtection="1" quotePrefix="1">
      <alignment horizontal="center" vertical="center"/>
      <protection locked="0"/>
    </xf>
    <xf numFmtId="0" fontId="7" fillId="0" borderId="10"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9" fillId="0" borderId="57"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3" fillId="34" borderId="10" xfId="0" applyFont="1" applyFill="1" applyBorder="1" applyAlignment="1">
      <alignment vertical="center" wrapText="1"/>
    </xf>
    <xf numFmtId="0" fontId="3" fillId="34" borderId="0" xfId="0" applyFont="1" applyFill="1" applyBorder="1" applyAlignment="1">
      <alignment vertical="center" wrapText="1"/>
    </xf>
    <xf numFmtId="0" fontId="3" fillId="34" borderId="14" xfId="0" applyFont="1" applyFill="1" applyBorder="1" applyAlignment="1">
      <alignment vertical="center" wrapText="1"/>
    </xf>
    <xf numFmtId="0" fontId="3" fillId="34" borderId="16" xfId="0" applyFont="1" applyFill="1" applyBorder="1" applyAlignment="1">
      <alignment vertical="center" wrapText="1"/>
    </xf>
    <xf numFmtId="0" fontId="3" fillId="34" borderId="11" xfId="0" applyFont="1" applyFill="1" applyBorder="1" applyAlignment="1">
      <alignment vertical="center" wrapText="1"/>
    </xf>
    <xf numFmtId="0" fontId="3" fillId="34" borderId="15" xfId="0" applyFont="1" applyFill="1" applyBorder="1" applyAlignment="1">
      <alignment vertical="center" wrapText="1"/>
    </xf>
    <xf numFmtId="0" fontId="3" fillId="34" borderId="65" xfId="0" applyFont="1" applyFill="1" applyBorder="1" applyAlignment="1">
      <alignment horizontal="center" vertical="center" wrapText="1"/>
    </xf>
    <xf numFmtId="0" fontId="3" fillId="34" borderId="23" xfId="0" applyFont="1" applyFill="1" applyBorder="1" applyAlignment="1">
      <alignment vertical="center" wrapText="1"/>
    </xf>
    <xf numFmtId="0" fontId="3" fillId="34" borderId="23" xfId="0" applyFont="1" applyFill="1" applyBorder="1" applyAlignment="1">
      <alignment vertical="center"/>
    </xf>
    <xf numFmtId="0" fontId="4" fillId="0" borderId="50" xfId="0" applyFont="1" applyBorder="1" applyAlignment="1">
      <alignment horizontal="center" vertical="center" wrapText="1" shrinkToFit="1"/>
    </xf>
    <xf numFmtId="0" fontId="10" fillId="0" borderId="117" xfId="0" applyFont="1" applyBorder="1" applyAlignment="1">
      <alignment horizontal="center" vertical="center"/>
    </xf>
    <xf numFmtId="0" fontId="10" fillId="0" borderId="118" xfId="0" applyFont="1" applyBorder="1" applyAlignment="1">
      <alignment horizontal="center" vertical="center"/>
    </xf>
    <xf numFmtId="0" fontId="10" fillId="0" borderId="119" xfId="0" applyFont="1" applyBorder="1" applyAlignment="1">
      <alignment horizontal="center" vertical="center"/>
    </xf>
    <xf numFmtId="0" fontId="3" fillId="35" borderId="26"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4" borderId="26"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12" xfId="0" applyFont="1" applyFill="1" applyBorder="1" applyAlignment="1">
      <alignment horizontal="center" vertical="center" wrapText="1" shrinkToFit="1"/>
    </xf>
    <xf numFmtId="0" fontId="3" fillId="34" borderId="37" xfId="0" applyFont="1" applyFill="1" applyBorder="1" applyAlignment="1">
      <alignment horizontal="center" vertical="center" wrapText="1" shrinkToFit="1"/>
    </xf>
    <xf numFmtId="0" fontId="3" fillId="34" borderId="0" xfId="0" applyFont="1" applyFill="1" applyBorder="1" applyAlignment="1">
      <alignment horizontal="center" vertical="center" wrapText="1" shrinkToFit="1"/>
    </xf>
    <xf numFmtId="0" fontId="3" fillId="34" borderId="39" xfId="0" applyFont="1" applyFill="1" applyBorder="1" applyAlignment="1">
      <alignment horizontal="center" vertical="center" wrapText="1" shrinkToFit="1"/>
    </xf>
    <xf numFmtId="0" fontId="3" fillId="34" borderId="11" xfId="0" applyFont="1" applyFill="1" applyBorder="1" applyAlignment="1">
      <alignment horizontal="center" vertical="center" wrapText="1" shrinkToFit="1"/>
    </xf>
    <xf numFmtId="0" fontId="3" fillId="34" borderId="41" xfId="0" applyFont="1" applyFill="1" applyBorder="1" applyAlignment="1">
      <alignment horizontal="center" vertical="center" wrapText="1" shrinkToFit="1"/>
    </xf>
    <xf numFmtId="0" fontId="3" fillId="34" borderId="23" xfId="0" applyFont="1" applyFill="1" applyBorder="1" applyAlignment="1">
      <alignment horizontal="center" vertical="center" wrapText="1" shrinkToFit="1"/>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9" fillId="0" borderId="0" xfId="0" applyFont="1" applyFill="1" applyBorder="1" applyAlignment="1">
      <alignment horizontal="center" vertical="top" wrapText="1"/>
    </xf>
    <xf numFmtId="0" fontId="3" fillId="0" borderId="0" xfId="0" applyFont="1" applyFill="1" applyBorder="1" applyAlignment="1">
      <alignment horizontal="center" vertical="center" shrinkToFit="1"/>
    </xf>
    <xf numFmtId="57" fontId="3" fillId="0" borderId="0" xfId="0" applyNumberFormat="1" applyFont="1" applyBorder="1" applyAlignment="1" applyProtection="1">
      <alignment horizontal="center" vertical="center"/>
      <protection locked="0"/>
    </xf>
    <xf numFmtId="0" fontId="9" fillId="34" borderId="23" xfId="0" applyFont="1" applyFill="1" applyBorder="1" applyAlignment="1">
      <alignment horizontal="center" vertical="center" wrapText="1"/>
    </xf>
    <xf numFmtId="0" fontId="9" fillId="34" borderId="100" xfId="0" applyFont="1" applyFill="1" applyBorder="1" applyAlignment="1">
      <alignment horizontal="center" vertical="center" wrapText="1"/>
    </xf>
    <xf numFmtId="0" fontId="3" fillId="34" borderId="100" xfId="0" applyFont="1" applyFill="1" applyBorder="1" applyAlignment="1">
      <alignment horizontal="left" vertical="center"/>
    </xf>
    <xf numFmtId="0" fontId="3" fillId="34" borderId="26" xfId="0" applyFont="1" applyFill="1" applyBorder="1" applyAlignment="1">
      <alignment horizontal="center" vertical="center" shrinkToFit="1"/>
    </xf>
    <xf numFmtId="0" fontId="3" fillId="34" borderId="12" xfId="0" applyFont="1" applyFill="1" applyBorder="1" applyAlignment="1">
      <alignment horizontal="center" vertical="center" shrinkToFit="1"/>
    </xf>
    <xf numFmtId="0" fontId="3" fillId="34" borderId="13"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0" xfId="0" applyFont="1" applyFill="1" applyBorder="1" applyAlignment="1">
      <alignment horizontal="center" vertical="center" shrinkToFit="1"/>
    </xf>
    <xf numFmtId="0" fontId="3" fillId="34" borderId="14" xfId="0" applyFont="1" applyFill="1" applyBorder="1" applyAlignment="1">
      <alignment horizontal="center" vertical="center" shrinkToFit="1"/>
    </xf>
    <xf numFmtId="0" fontId="9" fillId="34" borderId="16" xfId="0" applyFont="1" applyFill="1" applyBorder="1" applyAlignment="1">
      <alignment horizontal="center" vertical="top" wrapText="1"/>
    </xf>
    <xf numFmtId="0" fontId="9" fillId="34" borderId="11" xfId="0" applyFont="1" applyFill="1" applyBorder="1" applyAlignment="1">
      <alignment horizontal="center" vertical="top" wrapText="1"/>
    </xf>
    <xf numFmtId="0" fontId="9" fillId="34" borderId="15" xfId="0" applyFont="1" applyFill="1" applyBorder="1" applyAlignment="1">
      <alignment horizontal="center" vertical="top" wrapText="1"/>
    </xf>
    <xf numFmtId="0" fontId="4" fillId="0" borderId="120" xfId="0" applyFont="1" applyBorder="1" applyAlignment="1">
      <alignment horizontal="center" vertical="center" wrapText="1" shrinkToFit="1"/>
    </xf>
    <xf numFmtId="0" fontId="4" fillId="0" borderId="31" xfId="0" applyFont="1" applyBorder="1" applyAlignment="1">
      <alignment horizontal="center" vertical="center" wrapText="1" shrinkToFit="1"/>
    </xf>
    <xf numFmtId="0" fontId="4" fillId="0" borderId="121" xfId="0" applyFont="1" applyBorder="1" applyAlignment="1">
      <alignment horizontal="center" vertical="center" wrapText="1" shrinkToFit="1"/>
    </xf>
    <xf numFmtId="0" fontId="10" fillId="0" borderId="98" xfId="0" applyFont="1" applyBorder="1" applyAlignment="1" applyProtection="1">
      <alignment horizontal="center" vertical="center"/>
      <protection/>
    </xf>
    <xf numFmtId="0" fontId="10" fillId="0" borderId="28" xfId="0" applyFont="1" applyBorder="1" applyAlignment="1" applyProtection="1">
      <alignment horizontal="center" vertical="center"/>
      <protection/>
    </xf>
    <xf numFmtId="0" fontId="10" fillId="0" borderId="30" xfId="0" applyFont="1" applyBorder="1" applyAlignment="1" applyProtection="1">
      <alignment horizontal="center" vertical="center"/>
      <protection/>
    </xf>
    <xf numFmtId="0" fontId="10" fillId="0" borderId="38"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31" xfId="0" applyFont="1" applyBorder="1" applyAlignment="1" applyProtection="1">
      <alignment horizontal="center" vertical="center"/>
      <protection/>
    </xf>
    <xf numFmtId="0" fontId="10" fillId="0" borderId="99" xfId="0" applyFont="1" applyBorder="1" applyAlignment="1" applyProtection="1">
      <alignment horizontal="center" vertical="center"/>
      <protection/>
    </xf>
    <xf numFmtId="0" fontId="10" fillId="0" borderId="29" xfId="0" applyFont="1" applyBorder="1" applyAlignment="1" applyProtection="1">
      <alignment horizontal="center" vertical="center"/>
      <protection/>
    </xf>
    <xf numFmtId="0" fontId="10" fillId="0" borderId="32" xfId="0" applyFont="1" applyBorder="1" applyAlignment="1" applyProtection="1">
      <alignment horizontal="center" vertical="center"/>
      <protection/>
    </xf>
    <xf numFmtId="0" fontId="4" fillId="35" borderId="33" xfId="0" applyFont="1" applyFill="1" applyBorder="1" applyAlignment="1">
      <alignment horizontal="left" vertical="center" wrapText="1"/>
    </xf>
    <xf numFmtId="0" fontId="4" fillId="35" borderId="28" xfId="0" applyFont="1" applyFill="1" applyBorder="1" applyAlignment="1">
      <alignment horizontal="left" vertical="center" wrapText="1"/>
    </xf>
    <xf numFmtId="0" fontId="4" fillId="35" borderId="106" xfId="0" applyFont="1" applyFill="1" applyBorder="1" applyAlignment="1">
      <alignment horizontal="left" vertical="center" wrapText="1"/>
    </xf>
    <xf numFmtId="0" fontId="4" fillId="35" borderId="34" xfId="0" applyFont="1" applyFill="1" applyBorder="1" applyAlignment="1">
      <alignment horizontal="left" vertical="center" wrapText="1"/>
    </xf>
    <xf numFmtId="0" fontId="4" fillId="35" borderId="0" xfId="0" applyFont="1" applyFill="1" applyBorder="1" applyAlignment="1">
      <alignment horizontal="left" vertical="center" wrapText="1"/>
    </xf>
    <xf numFmtId="0" fontId="4" fillId="35" borderId="14" xfId="0" applyFont="1" applyFill="1" applyBorder="1" applyAlignment="1">
      <alignment horizontal="left" vertical="center" wrapText="1"/>
    </xf>
    <xf numFmtId="0" fontId="4" fillId="35" borderId="35" xfId="0" applyFont="1" applyFill="1" applyBorder="1" applyAlignment="1">
      <alignment horizontal="left" vertical="center" wrapText="1"/>
    </xf>
    <xf numFmtId="0" fontId="4" fillId="35" borderId="29" xfId="0" applyFont="1" applyFill="1" applyBorder="1" applyAlignment="1">
      <alignment horizontal="left" vertical="center" wrapText="1"/>
    </xf>
    <xf numFmtId="0" fontId="4" fillId="35" borderId="107" xfId="0" applyFont="1" applyFill="1" applyBorder="1" applyAlignment="1">
      <alignment horizontal="left" vertical="center" wrapText="1"/>
    </xf>
    <xf numFmtId="0" fontId="3" fillId="0" borderId="122" xfId="0" applyFont="1" applyBorder="1" applyAlignment="1">
      <alignment horizontal="right" vertical="center"/>
    </xf>
    <xf numFmtId="0" fontId="3" fillId="0" borderId="28" xfId="0" applyFont="1" applyBorder="1" applyAlignment="1">
      <alignment horizontal="right" vertical="center"/>
    </xf>
    <xf numFmtId="0" fontId="3" fillId="0" borderId="30" xfId="0" applyFont="1" applyBorder="1" applyAlignment="1">
      <alignment horizontal="right" vertical="center"/>
    </xf>
    <xf numFmtId="0" fontId="3" fillId="0" borderId="10" xfId="0" applyFont="1" applyBorder="1" applyAlignment="1">
      <alignment horizontal="right" vertical="center"/>
    </xf>
    <xf numFmtId="0" fontId="3" fillId="0" borderId="0" xfId="0" applyFont="1" applyBorder="1" applyAlignment="1">
      <alignment horizontal="right" vertical="center"/>
    </xf>
    <xf numFmtId="0" fontId="3" fillId="0" borderId="31" xfId="0" applyFont="1" applyBorder="1" applyAlignment="1">
      <alignment horizontal="right" vertical="center"/>
    </xf>
    <xf numFmtId="0" fontId="3" fillId="0" borderId="123" xfId="0" applyFont="1" applyBorder="1" applyAlignment="1">
      <alignment horizontal="right" vertical="center"/>
    </xf>
    <xf numFmtId="0" fontId="3" fillId="0" borderId="29" xfId="0" applyFont="1" applyBorder="1" applyAlignment="1">
      <alignment horizontal="right" vertical="center"/>
    </xf>
    <xf numFmtId="0" fontId="3" fillId="0" borderId="32" xfId="0" applyFont="1" applyBorder="1" applyAlignment="1">
      <alignment horizontal="right" vertical="center"/>
    </xf>
    <xf numFmtId="0" fontId="4" fillId="35" borderId="33" xfId="0" applyFont="1" applyFill="1" applyBorder="1" applyAlignment="1">
      <alignment horizontal="center" vertical="center"/>
    </xf>
    <xf numFmtId="0" fontId="4" fillId="35" borderId="28" xfId="0" applyFont="1" applyFill="1" applyBorder="1" applyAlignment="1">
      <alignment horizontal="center" vertical="center"/>
    </xf>
    <xf numFmtId="0" fontId="4" fillId="35" borderId="106" xfId="0" applyFont="1" applyFill="1" applyBorder="1" applyAlignment="1">
      <alignment horizontal="center" vertical="center"/>
    </xf>
    <xf numFmtId="0" fontId="4" fillId="35" borderId="34" xfId="0" applyFont="1" applyFill="1" applyBorder="1" applyAlignment="1">
      <alignment horizontal="center" vertical="center"/>
    </xf>
    <xf numFmtId="0" fontId="4" fillId="35" borderId="0" xfId="0" applyFont="1" applyFill="1" applyBorder="1" applyAlignment="1">
      <alignment horizontal="center" vertical="center"/>
    </xf>
    <xf numFmtId="0" fontId="4" fillId="35" borderId="14" xfId="0" applyFont="1" applyFill="1" applyBorder="1" applyAlignment="1">
      <alignment horizontal="center" vertical="center"/>
    </xf>
    <xf numFmtId="0" fontId="4" fillId="35" borderId="35" xfId="0" applyFont="1" applyFill="1" applyBorder="1" applyAlignment="1">
      <alignment horizontal="center" vertical="center"/>
    </xf>
    <xf numFmtId="0" fontId="4" fillId="35" borderId="29" xfId="0" applyFont="1" applyFill="1" applyBorder="1" applyAlignment="1">
      <alignment horizontal="center" vertical="center"/>
    </xf>
    <xf numFmtId="0" fontId="4" fillId="35" borderId="107" xfId="0" applyFont="1" applyFill="1" applyBorder="1" applyAlignment="1">
      <alignment horizontal="center" vertical="center"/>
    </xf>
    <xf numFmtId="0" fontId="3" fillId="0" borderId="124" xfId="0" applyFont="1" applyBorder="1" applyAlignment="1">
      <alignment horizontal="center" vertical="center"/>
    </xf>
    <xf numFmtId="0" fontId="3" fillId="0" borderId="31" xfId="0" applyFont="1" applyBorder="1" applyAlignment="1">
      <alignment horizontal="center" vertical="center"/>
    </xf>
    <xf numFmtId="0" fontId="3" fillId="0" borderId="125" xfId="0" applyFont="1" applyBorder="1" applyAlignment="1">
      <alignment horizontal="center" vertical="center"/>
    </xf>
    <xf numFmtId="0" fontId="4" fillId="34" borderId="23" xfId="0" applyFont="1" applyFill="1" applyBorder="1" applyAlignment="1">
      <alignment horizontal="center" vertical="center" wrapText="1"/>
    </xf>
    <xf numFmtId="0" fontId="4" fillId="34" borderId="100"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horizontal="left" vertical="center"/>
    </xf>
    <xf numFmtId="0" fontId="10" fillId="0" borderId="12" xfId="0"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Alignment="1">
      <alignment vertical="center"/>
    </xf>
    <xf numFmtId="0" fontId="0" fillId="0" borderId="14" xfId="0" applyFont="1" applyBorder="1" applyAlignment="1">
      <alignment vertical="center"/>
    </xf>
    <xf numFmtId="0" fontId="0" fillId="0" borderId="11" xfId="0" applyFont="1" applyBorder="1" applyAlignment="1">
      <alignment vertical="center"/>
    </xf>
    <xf numFmtId="0" fontId="0" fillId="0" borderId="15" xfId="0" applyFont="1" applyBorder="1" applyAlignment="1">
      <alignment vertical="center"/>
    </xf>
    <xf numFmtId="0" fontId="3" fillId="34" borderId="122" xfId="0" applyFont="1" applyFill="1" applyBorder="1" applyAlignment="1">
      <alignment horizontal="left" vertical="center" wrapText="1"/>
    </xf>
    <xf numFmtId="0" fontId="3" fillId="34" borderId="28" xfId="0" applyFont="1" applyFill="1" applyBorder="1" applyAlignment="1">
      <alignment horizontal="left" vertical="center" wrapText="1"/>
    </xf>
    <xf numFmtId="0" fontId="3" fillId="34" borderId="96" xfId="0" applyFont="1" applyFill="1" applyBorder="1" applyAlignment="1">
      <alignment horizontal="left" vertical="center" wrapText="1"/>
    </xf>
    <xf numFmtId="0" fontId="3" fillId="34" borderId="39" xfId="0" applyFont="1" applyFill="1" applyBorder="1" applyAlignment="1">
      <alignment horizontal="left" vertical="center" wrapText="1"/>
    </xf>
    <xf numFmtId="0" fontId="3" fillId="34" borderId="123" xfId="0" applyFont="1" applyFill="1" applyBorder="1" applyAlignment="1">
      <alignment horizontal="left" vertical="center" wrapText="1"/>
    </xf>
    <xf numFmtId="0" fontId="3" fillId="34" borderId="29" xfId="0" applyFont="1" applyFill="1" applyBorder="1" applyAlignment="1">
      <alignment horizontal="left" vertical="center" wrapText="1"/>
    </xf>
    <xf numFmtId="0" fontId="3" fillId="34" borderId="97" xfId="0" applyFont="1" applyFill="1" applyBorder="1" applyAlignment="1">
      <alignment horizontal="left" vertical="center" wrapText="1"/>
    </xf>
    <xf numFmtId="182" fontId="5" fillId="33" borderId="126" xfId="0" applyNumberFormat="1" applyFont="1" applyFill="1" applyBorder="1" applyAlignment="1">
      <alignment horizontal="center" vertical="center" shrinkToFit="1"/>
    </xf>
    <xf numFmtId="182" fontId="5" fillId="33" borderId="127" xfId="0" applyNumberFormat="1" applyFont="1" applyFill="1" applyBorder="1" applyAlignment="1">
      <alignment horizontal="center" vertical="center" shrinkToFit="1"/>
    </xf>
    <xf numFmtId="182" fontId="5" fillId="33" borderId="128" xfId="0" applyNumberFormat="1" applyFont="1" applyFill="1" applyBorder="1" applyAlignment="1">
      <alignment horizontal="center" vertical="center" shrinkToFit="1"/>
    </xf>
    <xf numFmtId="0" fontId="11" fillId="33" borderId="27" xfId="0" applyFont="1" applyFill="1" applyBorder="1" applyAlignment="1" applyProtection="1">
      <alignment horizontal="right" vertical="center"/>
      <protection locked="0"/>
    </xf>
    <xf numFmtId="0" fontId="3" fillId="33" borderId="26" xfId="0" applyFont="1" applyFill="1" applyBorder="1" applyAlignment="1" applyProtection="1">
      <alignment horizontal="center" vertical="center"/>
      <protection/>
    </xf>
    <xf numFmtId="0" fontId="3" fillId="33" borderId="12" xfId="0" applyFont="1" applyFill="1" applyBorder="1" applyAlignment="1" applyProtection="1">
      <alignment vertical="center"/>
      <protection/>
    </xf>
    <xf numFmtId="0" fontId="3" fillId="33" borderId="24" xfId="0" applyFont="1" applyFill="1" applyBorder="1" applyAlignment="1" applyProtection="1">
      <alignment vertical="center"/>
      <protection/>
    </xf>
    <xf numFmtId="0" fontId="3" fillId="33" borderId="10"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3" fillId="33" borderId="129" xfId="0" applyFont="1" applyFill="1" applyBorder="1" applyAlignment="1" applyProtection="1">
      <alignment vertical="center"/>
      <protection/>
    </xf>
    <xf numFmtId="0" fontId="3" fillId="33" borderId="16" xfId="0" applyFont="1" applyFill="1" applyBorder="1" applyAlignment="1" applyProtection="1">
      <alignment vertical="center"/>
      <protection/>
    </xf>
    <xf numFmtId="0" fontId="3" fillId="33" borderId="11" xfId="0" applyFont="1" applyFill="1" applyBorder="1" applyAlignment="1" applyProtection="1">
      <alignment vertical="center"/>
      <protection/>
    </xf>
    <xf numFmtId="0" fontId="3" fillId="33" borderId="130" xfId="0" applyFont="1" applyFill="1" applyBorder="1" applyAlignment="1" applyProtection="1">
      <alignment vertical="center"/>
      <protection/>
    </xf>
    <xf numFmtId="0" fontId="11" fillId="33" borderId="12" xfId="0" applyFont="1" applyFill="1" applyBorder="1" applyAlignment="1" applyProtection="1">
      <alignment horizontal="center" vertical="center"/>
      <protection locked="0"/>
    </xf>
    <xf numFmtId="0" fontId="11" fillId="33" borderId="13" xfId="0" applyFont="1" applyFill="1" applyBorder="1" applyAlignment="1" applyProtection="1">
      <alignment horizontal="center" vertical="center"/>
      <protection locked="0"/>
    </xf>
    <xf numFmtId="0" fontId="11" fillId="33" borderId="0" xfId="0" applyFont="1" applyFill="1" applyBorder="1" applyAlignment="1" applyProtection="1">
      <alignment horizontal="center" vertical="center"/>
      <protection locked="0"/>
    </xf>
    <xf numFmtId="0" fontId="11" fillId="33" borderId="14" xfId="0" applyFont="1" applyFill="1" applyBorder="1" applyAlignment="1" applyProtection="1">
      <alignment horizontal="center" vertical="center"/>
      <protection locked="0"/>
    </xf>
    <xf numFmtId="0" fontId="11" fillId="33" borderId="11" xfId="0" applyFont="1" applyFill="1" applyBorder="1" applyAlignment="1" applyProtection="1">
      <alignment horizontal="center" vertical="center"/>
      <protection locked="0"/>
    </xf>
    <xf numFmtId="0" fontId="11" fillId="33" borderId="15" xfId="0" applyFont="1" applyFill="1" applyBorder="1" applyAlignment="1" applyProtection="1">
      <alignment horizontal="center" vertical="center"/>
      <protection locked="0"/>
    </xf>
    <xf numFmtId="182" fontId="5" fillId="33" borderId="26" xfId="0" applyNumberFormat="1" applyFont="1" applyFill="1" applyBorder="1" applyAlignment="1">
      <alignment horizontal="center" vertical="center"/>
    </xf>
    <xf numFmtId="182" fontId="5" fillId="33" borderId="12" xfId="0" applyNumberFormat="1" applyFont="1" applyFill="1" applyBorder="1" applyAlignment="1">
      <alignment horizontal="center" vertical="center"/>
    </xf>
    <xf numFmtId="182" fontId="5" fillId="33" borderId="24" xfId="0" applyNumberFormat="1" applyFont="1" applyFill="1" applyBorder="1" applyAlignment="1">
      <alignment horizontal="center" vertical="center"/>
    </xf>
    <xf numFmtId="182" fontId="5" fillId="33" borderId="10" xfId="0" applyNumberFormat="1" applyFont="1" applyFill="1" applyBorder="1" applyAlignment="1">
      <alignment horizontal="center" vertical="center"/>
    </xf>
    <xf numFmtId="182" fontId="5" fillId="33" borderId="0" xfId="0" applyNumberFormat="1" applyFont="1" applyFill="1" applyBorder="1" applyAlignment="1">
      <alignment horizontal="center" vertical="center"/>
    </xf>
    <xf numFmtId="182" fontId="5" fillId="33" borderId="129" xfId="0" applyNumberFormat="1" applyFont="1" applyFill="1" applyBorder="1" applyAlignment="1">
      <alignment horizontal="center" vertical="center"/>
    </xf>
    <xf numFmtId="182" fontId="5" fillId="33" borderId="16" xfId="0" applyNumberFormat="1" applyFont="1" applyFill="1" applyBorder="1" applyAlignment="1">
      <alignment horizontal="center" vertical="center"/>
    </xf>
    <xf numFmtId="182" fontId="5" fillId="33" borderId="11" xfId="0" applyNumberFormat="1" applyFont="1" applyFill="1" applyBorder="1" applyAlignment="1">
      <alignment horizontal="center" vertical="center"/>
    </xf>
    <xf numFmtId="182" fontId="5" fillId="33" borderId="130" xfId="0" applyNumberFormat="1" applyFont="1" applyFill="1" applyBorder="1" applyAlignment="1">
      <alignment horizontal="center" vertical="center"/>
    </xf>
    <xf numFmtId="0" fontId="24" fillId="33" borderId="0" xfId="0" applyFont="1" applyFill="1" applyBorder="1" applyAlignment="1">
      <alignment horizontal="center" vertical="center"/>
    </xf>
    <xf numFmtId="0" fontId="18" fillId="33" borderId="17" xfId="0" applyFont="1" applyFill="1" applyBorder="1" applyAlignment="1">
      <alignment horizontal="center" vertical="center"/>
    </xf>
    <xf numFmtId="0" fontId="23" fillId="33" borderId="0" xfId="0" applyFont="1" applyFill="1" applyBorder="1" applyAlignment="1">
      <alignment horizontal="center" vertical="center"/>
    </xf>
    <xf numFmtId="0" fontId="18" fillId="33" borderId="0" xfId="0" applyFont="1" applyFill="1" applyAlignment="1">
      <alignment horizontal="center" vertical="center"/>
    </xf>
    <xf numFmtId="0" fontId="24" fillId="33" borderId="129" xfId="0" applyFont="1" applyFill="1" applyBorder="1" applyAlignment="1">
      <alignment horizontal="center" vertical="center"/>
    </xf>
    <xf numFmtId="0" fontId="18" fillId="33" borderId="131" xfId="0" applyFont="1" applyFill="1" applyBorder="1" applyAlignment="1">
      <alignment horizontal="center" vertical="center"/>
    </xf>
    <xf numFmtId="0" fontId="20" fillId="33" borderId="27" xfId="0" applyFont="1" applyFill="1" applyBorder="1" applyAlignment="1" applyProtection="1">
      <alignment horizontal="left" vertical="center"/>
      <protection locked="0"/>
    </xf>
    <xf numFmtId="0" fontId="20" fillId="33" borderId="27" xfId="0" applyFont="1" applyFill="1" applyBorder="1" applyAlignment="1" applyProtection="1">
      <alignment vertical="center"/>
      <protection locked="0"/>
    </xf>
    <xf numFmtId="0" fontId="9" fillId="33" borderId="132"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33"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0" xfId="0" applyFont="1" applyFill="1" applyAlignment="1">
      <alignment horizontal="center" vertical="center"/>
    </xf>
    <xf numFmtId="0" fontId="3" fillId="33" borderId="129" xfId="0" applyFont="1" applyFill="1" applyBorder="1" applyAlignment="1">
      <alignment horizontal="center" vertical="center"/>
    </xf>
    <xf numFmtId="0" fontId="4" fillId="33" borderId="132"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30" xfId="0" applyFont="1" applyFill="1" applyBorder="1" applyAlignment="1">
      <alignment horizontal="center" vertical="center"/>
    </xf>
    <xf numFmtId="0" fontId="20" fillId="33" borderId="63" xfId="0" applyFont="1" applyFill="1" applyBorder="1" applyAlignment="1" applyProtection="1">
      <alignment horizontal="center" vertical="center"/>
      <protection locked="0"/>
    </xf>
    <xf numFmtId="0" fontId="3" fillId="33" borderId="22"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34" xfId="0" applyFont="1" applyFill="1" applyBorder="1" applyAlignment="1">
      <alignment horizontal="center" vertical="center" wrapText="1"/>
    </xf>
    <xf numFmtId="0" fontId="20" fillId="33" borderId="132" xfId="0" applyFont="1" applyFill="1" applyBorder="1" applyAlignment="1">
      <alignment horizontal="center"/>
    </xf>
    <xf numFmtId="0" fontId="20" fillId="33" borderId="18" xfId="0" applyFont="1" applyFill="1" applyBorder="1" applyAlignment="1">
      <alignment horizontal="center"/>
    </xf>
    <xf numFmtId="0" fontId="3" fillId="33" borderId="135"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36" xfId="0" applyFont="1" applyFill="1" applyBorder="1" applyAlignment="1">
      <alignment horizontal="center" vertical="center"/>
    </xf>
    <xf numFmtId="0" fontId="3" fillId="33" borderId="15" xfId="0" applyFont="1" applyFill="1" applyBorder="1" applyAlignment="1">
      <alignment horizontal="center" vertical="center"/>
    </xf>
    <xf numFmtId="0" fontId="11" fillId="33" borderId="10" xfId="0" applyNumberFormat="1" applyFont="1" applyFill="1" applyBorder="1" applyAlignment="1" applyProtection="1" quotePrefix="1">
      <alignment horizontal="center" vertical="center"/>
      <protection locked="0"/>
    </xf>
    <xf numFmtId="0" fontId="11" fillId="33" borderId="0" xfId="0" applyNumberFormat="1" applyFont="1" applyFill="1" applyBorder="1" applyAlignment="1" applyProtection="1">
      <alignment horizontal="center" vertical="center"/>
      <protection locked="0"/>
    </xf>
    <xf numFmtId="0" fontId="11" fillId="33" borderId="137" xfId="0" applyNumberFormat="1" applyFont="1" applyFill="1" applyBorder="1" applyAlignment="1" applyProtection="1">
      <alignment horizontal="center" vertical="center"/>
      <protection locked="0"/>
    </xf>
    <xf numFmtId="0" fontId="11" fillId="33" borderId="17" xfId="0" applyNumberFormat="1" applyFont="1" applyFill="1" applyBorder="1" applyAlignment="1" applyProtection="1">
      <alignment horizontal="center" vertical="center"/>
      <protection locked="0"/>
    </xf>
    <xf numFmtId="0" fontId="3" fillId="33" borderId="0" xfId="0" applyFont="1" applyFill="1" applyBorder="1" applyAlignment="1">
      <alignment horizontal="center" vertical="center"/>
    </xf>
    <xf numFmtId="0" fontId="3" fillId="33" borderId="17" xfId="0" applyFont="1" applyFill="1" applyBorder="1" applyAlignment="1">
      <alignment horizontal="center" vertical="center"/>
    </xf>
    <xf numFmtId="0" fontId="15" fillId="33" borderId="0" xfId="0" applyFont="1" applyFill="1" applyAlignment="1">
      <alignment horizontal="center" vertical="center"/>
    </xf>
    <xf numFmtId="0" fontId="3" fillId="33" borderId="22" xfId="0"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3" fillId="33" borderId="134" xfId="0" applyFont="1" applyFill="1" applyBorder="1" applyAlignment="1" applyProtection="1">
      <alignment horizontal="center" vertical="center" wrapText="1"/>
      <protection/>
    </xf>
    <xf numFmtId="176" fontId="11" fillId="33" borderId="135" xfId="0" applyNumberFormat="1" applyFont="1" applyFill="1" applyBorder="1" applyAlignment="1" applyProtection="1">
      <alignment vertical="center"/>
      <protection locked="0"/>
    </xf>
    <xf numFmtId="176" fontId="11" fillId="33" borderId="12" xfId="0" applyNumberFormat="1" applyFont="1" applyFill="1" applyBorder="1" applyAlignment="1" applyProtection="1">
      <alignment vertical="center"/>
      <protection locked="0"/>
    </xf>
    <xf numFmtId="176" fontId="11" fillId="33" borderId="20" xfId="0" applyNumberFormat="1" applyFont="1" applyFill="1" applyBorder="1" applyAlignment="1" applyProtection="1">
      <alignment vertical="center"/>
      <protection locked="0"/>
    </xf>
    <xf numFmtId="176" fontId="11" fillId="33" borderId="0" xfId="0" applyNumberFormat="1" applyFont="1" applyFill="1" applyBorder="1" applyAlignment="1" applyProtection="1">
      <alignment vertical="center"/>
      <protection locked="0"/>
    </xf>
    <xf numFmtId="176" fontId="11" fillId="33" borderId="136" xfId="0" applyNumberFormat="1" applyFont="1" applyFill="1" applyBorder="1" applyAlignment="1" applyProtection="1">
      <alignment vertical="center"/>
      <protection locked="0"/>
    </xf>
    <xf numFmtId="176" fontId="11" fillId="33" borderId="11" xfId="0" applyNumberFormat="1" applyFont="1" applyFill="1" applyBorder="1" applyAlignment="1" applyProtection="1">
      <alignment vertical="center"/>
      <protection locked="0"/>
    </xf>
    <xf numFmtId="0" fontId="20" fillId="33" borderId="18" xfId="0" applyFont="1" applyFill="1" applyBorder="1" applyAlignment="1" applyProtection="1">
      <alignment horizontal="center"/>
      <protection/>
    </xf>
    <xf numFmtId="0" fontId="20" fillId="33" borderId="133" xfId="0" applyFont="1" applyFill="1" applyBorder="1" applyAlignment="1" applyProtection="1">
      <alignment horizontal="center"/>
      <protection/>
    </xf>
    <xf numFmtId="0" fontId="11" fillId="33" borderId="64" xfId="0" applyFont="1" applyFill="1" applyBorder="1" applyAlignment="1" applyProtection="1">
      <alignment vertical="center" wrapText="1"/>
      <protection locked="0"/>
    </xf>
    <xf numFmtId="0" fontId="11" fillId="33" borderId="138" xfId="0" applyFont="1" applyFill="1" applyBorder="1" applyAlignment="1" applyProtection="1">
      <alignment vertical="center" wrapText="1"/>
      <protection locked="0"/>
    </xf>
    <xf numFmtId="0" fontId="11" fillId="33" borderId="65" xfId="0" applyFont="1" applyFill="1" applyBorder="1" applyAlignment="1" applyProtection="1">
      <alignment vertical="center" wrapText="1"/>
      <protection locked="0"/>
    </xf>
    <xf numFmtId="0" fontId="11" fillId="33" borderId="26" xfId="0" applyFont="1" applyFill="1" applyBorder="1" applyAlignment="1" applyProtection="1">
      <alignment vertical="center" wrapText="1"/>
      <protection locked="0"/>
    </xf>
    <xf numFmtId="0" fontId="11" fillId="33" borderId="12" xfId="0" applyFont="1" applyFill="1" applyBorder="1" applyAlignment="1" applyProtection="1">
      <alignment vertical="center" wrapText="1"/>
      <protection locked="0"/>
    </xf>
    <xf numFmtId="0" fontId="11" fillId="33" borderId="13" xfId="0" applyFont="1" applyFill="1" applyBorder="1" applyAlignment="1" applyProtection="1">
      <alignment vertical="center" wrapText="1"/>
      <protection locked="0"/>
    </xf>
    <xf numFmtId="0" fontId="11" fillId="33" borderId="10" xfId="0" applyFont="1" applyFill="1" applyBorder="1" applyAlignment="1" applyProtection="1">
      <alignment vertical="center" wrapText="1"/>
      <protection locked="0"/>
    </xf>
    <xf numFmtId="0" fontId="11" fillId="33" borderId="0" xfId="0" applyFont="1" applyFill="1" applyBorder="1" applyAlignment="1" applyProtection="1">
      <alignment vertical="center" wrapText="1"/>
      <protection locked="0"/>
    </xf>
    <xf numFmtId="0" fontId="11" fillId="33" borderId="14" xfId="0" applyFont="1" applyFill="1" applyBorder="1" applyAlignment="1" applyProtection="1">
      <alignment vertical="center" wrapText="1"/>
      <protection locked="0"/>
    </xf>
    <xf numFmtId="0" fontId="11" fillId="33" borderId="16" xfId="0" applyFont="1" applyFill="1" applyBorder="1" applyAlignment="1" applyProtection="1">
      <alignment vertical="center" wrapText="1"/>
      <protection locked="0"/>
    </xf>
    <xf numFmtId="0" fontId="11" fillId="33" borderId="11" xfId="0" applyFont="1" applyFill="1" applyBorder="1" applyAlignment="1" applyProtection="1">
      <alignment vertical="center" wrapText="1"/>
      <protection locked="0"/>
    </xf>
    <xf numFmtId="0" fontId="11" fillId="33" borderId="15" xfId="0" applyFont="1" applyFill="1" applyBorder="1" applyAlignment="1" applyProtection="1">
      <alignment vertical="center" wrapText="1"/>
      <protection locked="0"/>
    </xf>
    <xf numFmtId="0" fontId="9" fillId="33" borderId="0" xfId="0" applyFont="1" applyFill="1" applyBorder="1" applyAlignment="1" applyProtection="1">
      <alignment horizontal="center" vertical="center"/>
      <protection locked="0"/>
    </xf>
    <xf numFmtId="0" fontId="9" fillId="33" borderId="11" xfId="0" applyFont="1" applyFill="1" applyBorder="1" applyAlignment="1" applyProtection="1">
      <alignment horizontal="center" vertical="center"/>
      <protection locked="0"/>
    </xf>
    <xf numFmtId="176" fontId="11" fillId="33" borderId="26" xfId="0" applyNumberFormat="1" applyFont="1" applyFill="1" applyBorder="1" applyAlignment="1" applyProtection="1">
      <alignment vertical="center"/>
      <protection locked="0"/>
    </xf>
    <xf numFmtId="176" fontId="11" fillId="33" borderId="10" xfId="0" applyNumberFormat="1" applyFont="1" applyFill="1" applyBorder="1" applyAlignment="1" applyProtection="1">
      <alignment vertical="center"/>
      <protection locked="0"/>
    </xf>
    <xf numFmtId="176" fontId="11" fillId="33" borderId="16" xfId="0" applyNumberFormat="1" applyFont="1" applyFill="1" applyBorder="1" applyAlignment="1" applyProtection="1">
      <alignment vertical="center"/>
      <protection locked="0"/>
    </xf>
    <xf numFmtId="176" fontId="9" fillId="33" borderId="0" xfId="0" applyNumberFormat="1" applyFont="1" applyFill="1" applyBorder="1" applyAlignment="1" applyProtection="1">
      <alignment horizontal="center" vertical="center"/>
      <protection locked="0"/>
    </xf>
    <xf numFmtId="176" fontId="9" fillId="33" borderId="11" xfId="0" applyNumberFormat="1" applyFont="1" applyFill="1" applyBorder="1" applyAlignment="1" applyProtection="1">
      <alignment horizontal="center" vertical="center"/>
      <protection locked="0"/>
    </xf>
    <xf numFmtId="0" fontId="9" fillId="33" borderId="17" xfId="0" applyFont="1" applyFill="1" applyBorder="1" applyAlignment="1" applyProtection="1">
      <alignment horizontal="center" vertical="center"/>
      <protection locked="0"/>
    </xf>
    <xf numFmtId="0" fontId="23" fillId="33" borderId="10" xfId="0" applyFont="1" applyFill="1" applyBorder="1" applyAlignment="1">
      <alignment horizontal="center" vertical="center"/>
    </xf>
    <xf numFmtId="0" fontId="18" fillId="33" borderId="137" xfId="0" applyFont="1" applyFill="1" applyBorder="1" applyAlignment="1">
      <alignment horizontal="center" vertical="center"/>
    </xf>
    <xf numFmtId="0" fontId="11" fillId="33" borderId="0" xfId="0" applyNumberFormat="1" applyFont="1" applyFill="1" applyBorder="1" applyAlignment="1" applyProtection="1">
      <alignment horizontal="center" vertical="center"/>
      <protection/>
    </xf>
    <xf numFmtId="0" fontId="11" fillId="33" borderId="129" xfId="0" applyNumberFormat="1" applyFont="1" applyFill="1" applyBorder="1" applyAlignment="1" applyProtection="1">
      <alignment horizontal="center" vertical="center"/>
      <protection/>
    </xf>
    <xf numFmtId="0" fontId="11" fillId="33" borderId="17" xfId="0" applyNumberFormat="1" applyFont="1" applyFill="1" applyBorder="1" applyAlignment="1" applyProtection="1">
      <alignment horizontal="center" vertical="center"/>
      <protection/>
    </xf>
    <xf numFmtId="0" fontId="11" fillId="33" borderId="131" xfId="0" applyNumberFormat="1" applyFont="1" applyFill="1" applyBorder="1" applyAlignment="1" applyProtection="1">
      <alignment horizontal="center" vertical="center"/>
      <protection/>
    </xf>
    <xf numFmtId="0" fontId="11" fillId="33" borderId="132" xfId="0" applyNumberFormat="1" applyFont="1" applyFill="1" applyBorder="1" applyAlignment="1" applyProtection="1">
      <alignment horizontal="center" vertical="center" shrinkToFit="1"/>
      <protection/>
    </xf>
    <xf numFmtId="0" fontId="11" fillId="33" borderId="18" xfId="0" applyNumberFormat="1" applyFont="1" applyFill="1" applyBorder="1" applyAlignment="1" applyProtection="1">
      <alignment horizontal="center" vertical="center" shrinkToFit="1"/>
      <protection/>
    </xf>
    <xf numFmtId="0" fontId="11" fillId="33" borderId="133" xfId="0" applyNumberFormat="1" applyFont="1" applyFill="1" applyBorder="1" applyAlignment="1" applyProtection="1">
      <alignment horizontal="center" vertical="center" shrinkToFit="1"/>
      <protection/>
    </xf>
    <xf numFmtId="0" fontId="11" fillId="33" borderId="10" xfId="0" applyNumberFormat="1" applyFont="1" applyFill="1" applyBorder="1" applyAlignment="1" applyProtection="1">
      <alignment horizontal="center" vertical="center" shrinkToFit="1"/>
      <protection/>
    </xf>
    <xf numFmtId="0" fontId="11" fillId="33" borderId="0" xfId="0" applyNumberFormat="1" applyFont="1" applyFill="1" applyBorder="1" applyAlignment="1" applyProtection="1">
      <alignment horizontal="center" vertical="center" shrinkToFit="1"/>
      <protection/>
    </xf>
    <xf numFmtId="0" fontId="11" fillId="33" borderId="129" xfId="0" applyNumberFormat="1" applyFont="1" applyFill="1" applyBorder="1" applyAlignment="1" applyProtection="1">
      <alignment horizontal="center" vertical="center" shrinkToFit="1"/>
      <protection/>
    </xf>
    <xf numFmtId="0" fontId="11" fillId="33" borderId="137" xfId="0" applyNumberFormat="1" applyFont="1" applyFill="1" applyBorder="1" applyAlignment="1" applyProtection="1">
      <alignment horizontal="center" vertical="center" shrinkToFit="1"/>
      <protection/>
    </xf>
    <xf numFmtId="0" fontId="11" fillId="33" borderId="17" xfId="0" applyNumberFormat="1" applyFont="1" applyFill="1" applyBorder="1" applyAlignment="1" applyProtection="1">
      <alignment horizontal="center" vertical="center" shrinkToFit="1"/>
      <protection/>
    </xf>
    <xf numFmtId="0" fontId="11" fillId="33" borderId="131" xfId="0" applyNumberFormat="1" applyFont="1" applyFill="1" applyBorder="1" applyAlignment="1" applyProtection="1">
      <alignment horizontal="center" vertical="center" shrinkToFit="1"/>
      <protection/>
    </xf>
    <xf numFmtId="0" fontId="9" fillId="33" borderId="18" xfId="0" applyNumberFormat="1" applyFont="1" applyFill="1" applyBorder="1" applyAlignment="1" applyProtection="1">
      <alignment horizontal="center" vertical="center"/>
      <protection/>
    </xf>
    <xf numFmtId="0" fontId="3" fillId="33" borderId="19" xfId="0" applyFont="1" applyFill="1" applyBorder="1" applyAlignment="1">
      <alignment horizontal="center" vertical="center"/>
    </xf>
    <xf numFmtId="0" fontId="18" fillId="33" borderId="0" xfId="0" applyFont="1" applyFill="1" applyBorder="1" applyAlignment="1">
      <alignment horizontal="center" vertical="center"/>
    </xf>
    <xf numFmtId="0" fontId="3" fillId="33" borderId="132"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139" xfId="0" applyFont="1" applyFill="1" applyBorder="1" applyAlignment="1">
      <alignment horizontal="center" vertical="center" wrapText="1"/>
    </xf>
    <xf numFmtId="0" fontId="3" fillId="33" borderId="140" xfId="0" applyFont="1" applyFill="1" applyBorder="1" applyAlignment="1">
      <alignment horizontal="center" vertical="center" wrapText="1"/>
    </xf>
    <xf numFmtId="0" fontId="3" fillId="33" borderId="141" xfId="0" applyFont="1" applyFill="1" applyBorder="1" applyAlignment="1">
      <alignment horizontal="center" vertical="center" wrapText="1"/>
    </xf>
    <xf numFmtId="0" fontId="3" fillId="33" borderId="65" xfId="0" applyFont="1" applyFill="1" applyBorder="1" applyAlignment="1">
      <alignment horizontal="center" vertical="center" wrapText="1"/>
    </xf>
    <xf numFmtId="0" fontId="3" fillId="33" borderId="140"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132" xfId="0" applyFont="1" applyFill="1" applyBorder="1" applyAlignment="1">
      <alignment horizontal="center" vertical="center"/>
    </xf>
    <xf numFmtId="0" fontId="11" fillId="33" borderId="142" xfId="0" applyFont="1" applyFill="1" applyBorder="1" applyAlignment="1" applyProtection="1">
      <alignment horizontal="right" vertical="center"/>
      <protection locked="0"/>
    </xf>
    <xf numFmtId="0" fontId="20" fillId="33" borderId="142" xfId="0" applyFont="1" applyFill="1" applyBorder="1" applyAlignment="1" applyProtection="1">
      <alignment vertical="center"/>
      <protection locked="0"/>
    </xf>
    <xf numFmtId="0" fontId="20" fillId="33" borderId="143" xfId="0" applyFont="1" applyFill="1" applyBorder="1" applyAlignment="1" applyProtection="1">
      <alignment horizontal="center" vertical="center"/>
      <protection locked="0"/>
    </xf>
    <xf numFmtId="0" fontId="3" fillId="33" borderId="21" xfId="0" applyFont="1" applyFill="1" applyBorder="1" applyAlignment="1">
      <alignment horizontal="center" vertical="center"/>
    </xf>
    <xf numFmtId="0" fontId="3" fillId="33" borderId="134" xfId="0" applyFont="1" applyFill="1" applyBorder="1" applyAlignment="1">
      <alignment horizontal="center" vertical="center"/>
    </xf>
    <xf numFmtId="0" fontId="11" fillId="33" borderId="144" xfId="0" applyFont="1" applyFill="1" applyBorder="1" applyAlignment="1" applyProtection="1">
      <alignment vertical="center" wrapText="1"/>
      <protection locked="0"/>
    </xf>
    <xf numFmtId="0" fontId="11" fillId="33" borderId="137" xfId="0" applyFont="1" applyFill="1" applyBorder="1" applyAlignment="1" applyProtection="1">
      <alignment vertical="center" wrapText="1"/>
      <protection locked="0"/>
    </xf>
    <xf numFmtId="0" fontId="11" fillId="33" borderId="17" xfId="0" applyFont="1" applyFill="1" applyBorder="1" applyAlignment="1" applyProtection="1">
      <alignment vertical="center" wrapText="1"/>
      <protection locked="0"/>
    </xf>
    <xf numFmtId="0" fontId="11" fillId="33" borderId="134" xfId="0" applyFont="1" applyFill="1" applyBorder="1" applyAlignment="1" applyProtection="1">
      <alignment vertical="center" wrapText="1"/>
      <protection locked="0"/>
    </xf>
    <xf numFmtId="0" fontId="11" fillId="33" borderId="100" xfId="0" applyFont="1" applyFill="1" applyBorder="1" applyAlignment="1" applyProtection="1">
      <alignment horizontal="right" vertical="center"/>
      <protection locked="0"/>
    </xf>
    <xf numFmtId="0" fontId="11" fillId="33" borderId="145" xfId="0" applyFont="1" applyFill="1" applyBorder="1" applyAlignment="1" applyProtection="1">
      <alignment horizontal="right" vertical="center"/>
      <protection locked="0"/>
    </xf>
    <xf numFmtId="176" fontId="7" fillId="33" borderId="132" xfId="0" applyNumberFormat="1" applyFont="1" applyFill="1" applyBorder="1" applyAlignment="1" applyProtection="1">
      <alignment horizontal="center" vertical="center" shrinkToFit="1"/>
      <protection/>
    </xf>
    <xf numFmtId="176" fontId="7" fillId="33" borderId="18" xfId="0" applyNumberFormat="1" applyFont="1" applyFill="1" applyBorder="1" applyAlignment="1" applyProtection="1">
      <alignment horizontal="center" vertical="center" shrinkToFit="1"/>
      <protection/>
    </xf>
    <xf numFmtId="176" fontId="7" fillId="33" borderId="133" xfId="0" applyNumberFormat="1" applyFont="1" applyFill="1" applyBorder="1" applyAlignment="1" applyProtection="1">
      <alignment horizontal="center" vertical="center" shrinkToFit="1"/>
      <protection/>
    </xf>
    <xf numFmtId="176" fontId="7" fillId="33" borderId="10" xfId="0" applyNumberFormat="1" applyFont="1" applyFill="1" applyBorder="1" applyAlignment="1" applyProtection="1">
      <alignment horizontal="center" vertical="center" shrinkToFit="1"/>
      <protection/>
    </xf>
    <xf numFmtId="176" fontId="7" fillId="33" borderId="0" xfId="0" applyNumberFormat="1" applyFont="1" applyFill="1" applyBorder="1" applyAlignment="1" applyProtection="1">
      <alignment horizontal="center" vertical="center" shrinkToFit="1"/>
      <protection/>
    </xf>
    <xf numFmtId="176" fontId="7" fillId="33" borderId="129" xfId="0" applyNumberFormat="1" applyFont="1" applyFill="1" applyBorder="1" applyAlignment="1" applyProtection="1">
      <alignment horizontal="center" vertical="center" shrinkToFit="1"/>
      <protection/>
    </xf>
    <xf numFmtId="176" fontId="7" fillId="33" borderId="137" xfId="0" applyNumberFormat="1" applyFont="1" applyFill="1" applyBorder="1" applyAlignment="1" applyProtection="1">
      <alignment horizontal="center" vertical="center" shrinkToFit="1"/>
      <protection/>
    </xf>
    <xf numFmtId="176" fontId="7" fillId="33" borderId="17" xfId="0" applyNumberFormat="1" applyFont="1" applyFill="1" applyBorder="1" applyAlignment="1" applyProtection="1">
      <alignment horizontal="center" vertical="center" shrinkToFit="1"/>
      <protection/>
    </xf>
    <xf numFmtId="176" fontId="7" fillId="33" borderId="131" xfId="0" applyNumberFormat="1" applyFont="1" applyFill="1" applyBorder="1" applyAlignment="1" applyProtection="1">
      <alignment horizontal="center" vertical="center" shrinkToFit="1"/>
      <protection/>
    </xf>
    <xf numFmtId="184" fontId="5" fillId="33" borderId="22" xfId="0" applyNumberFormat="1" applyFont="1" applyFill="1" applyBorder="1" applyAlignment="1" applyProtection="1">
      <alignment horizontal="center" vertical="center" shrinkToFit="1"/>
      <protection locked="0"/>
    </xf>
    <xf numFmtId="184" fontId="5" fillId="33" borderId="18" xfId="0" applyNumberFormat="1" applyFont="1" applyFill="1" applyBorder="1" applyAlignment="1" applyProtection="1">
      <alignment horizontal="center" vertical="center" shrinkToFit="1"/>
      <protection locked="0"/>
    </xf>
    <xf numFmtId="184" fontId="5" fillId="33" borderId="20" xfId="0" applyNumberFormat="1" applyFont="1" applyFill="1" applyBorder="1" applyAlignment="1" applyProtection="1">
      <alignment horizontal="center" vertical="center" shrinkToFit="1"/>
      <protection locked="0"/>
    </xf>
    <xf numFmtId="184" fontId="5" fillId="33" borderId="0" xfId="0" applyNumberFormat="1" applyFont="1" applyFill="1" applyBorder="1" applyAlignment="1" applyProtection="1">
      <alignment horizontal="center" vertical="center" shrinkToFit="1"/>
      <protection locked="0"/>
    </xf>
    <xf numFmtId="184" fontId="5" fillId="33" borderId="21" xfId="0" applyNumberFormat="1" applyFont="1" applyFill="1" applyBorder="1" applyAlignment="1" applyProtection="1">
      <alignment horizontal="center" vertical="center" shrinkToFit="1"/>
      <protection locked="0"/>
    </xf>
    <xf numFmtId="184" fontId="5" fillId="33" borderId="17" xfId="0" applyNumberFormat="1" applyFont="1" applyFill="1" applyBorder="1" applyAlignment="1" applyProtection="1">
      <alignment horizontal="center" vertical="center" shrinkToFit="1"/>
      <protection locked="0"/>
    </xf>
    <xf numFmtId="176" fontId="11" fillId="33" borderId="21" xfId="0" applyNumberFormat="1" applyFont="1" applyFill="1" applyBorder="1" applyAlignment="1" applyProtection="1">
      <alignment vertical="center"/>
      <protection locked="0"/>
    </xf>
    <xf numFmtId="176" fontId="11" fillId="33" borderId="17" xfId="0" applyNumberFormat="1" applyFont="1" applyFill="1" applyBorder="1" applyAlignment="1" applyProtection="1">
      <alignment vertical="center"/>
      <protection locked="0"/>
    </xf>
    <xf numFmtId="0" fontId="3" fillId="33" borderId="137" xfId="0" applyFont="1" applyFill="1" applyBorder="1" applyAlignment="1" applyProtection="1">
      <alignment vertical="center"/>
      <protection/>
    </xf>
    <xf numFmtId="0" fontId="3" fillId="33" borderId="17" xfId="0" applyFont="1" applyFill="1" applyBorder="1" applyAlignment="1" applyProtection="1">
      <alignment vertical="center"/>
      <protection/>
    </xf>
    <xf numFmtId="0" fontId="3" fillId="33" borderId="131" xfId="0" applyFont="1" applyFill="1" applyBorder="1" applyAlignment="1" applyProtection="1">
      <alignment vertical="center"/>
      <protection/>
    </xf>
    <xf numFmtId="0" fontId="5" fillId="33" borderId="146" xfId="0" applyFont="1" applyFill="1" applyBorder="1" applyAlignment="1" applyProtection="1">
      <alignment horizontal="center" vertical="center" shrinkToFit="1"/>
      <protection locked="0"/>
    </xf>
    <xf numFmtId="0" fontId="5" fillId="33" borderId="127" xfId="0" applyFont="1" applyFill="1" applyBorder="1" applyAlignment="1" applyProtection="1">
      <alignment horizontal="center" vertical="center" shrinkToFit="1"/>
      <protection locked="0"/>
    </xf>
    <xf numFmtId="0" fontId="5" fillId="33" borderId="147" xfId="0" applyFont="1" applyFill="1" applyBorder="1" applyAlignment="1" applyProtection="1">
      <alignment horizontal="center" vertical="center" shrinkToFit="1"/>
      <protection locked="0"/>
    </xf>
    <xf numFmtId="0" fontId="1" fillId="33" borderId="0" xfId="0" applyFont="1" applyFill="1" applyAlignment="1">
      <alignment horizontal="left" vertical="top" wrapText="1"/>
    </xf>
    <xf numFmtId="0" fontId="1" fillId="33" borderId="0" xfId="0" applyFont="1" applyFill="1" applyAlignment="1">
      <alignment horizontal="left" vertical="top" wrapText="1"/>
    </xf>
    <xf numFmtId="0" fontId="3" fillId="33" borderId="0" xfId="0" applyFont="1" applyFill="1" applyAlignment="1">
      <alignment horizontal="left" vertical="top" wrapText="1"/>
    </xf>
    <xf numFmtId="0" fontId="10" fillId="33" borderId="0" xfId="0" applyFont="1" applyFill="1" applyAlignment="1">
      <alignment horizontal="center" vertical="center"/>
    </xf>
    <xf numFmtId="176" fontId="11" fillId="33" borderId="137" xfId="0" applyNumberFormat="1" applyFont="1" applyFill="1" applyBorder="1" applyAlignment="1" applyProtection="1">
      <alignment vertical="center"/>
      <protection locked="0"/>
    </xf>
    <xf numFmtId="176" fontId="9" fillId="33" borderId="17" xfId="0" applyNumberFormat="1"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xf>
    <xf numFmtId="0" fontId="3" fillId="33" borderId="24"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129" xfId="0" applyFont="1" applyFill="1" applyBorder="1" applyAlignment="1" applyProtection="1">
      <alignment horizontal="center" vertical="center"/>
      <protection/>
    </xf>
    <xf numFmtId="0" fontId="3" fillId="33" borderId="16"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3" fillId="33" borderId="130" xfId="0" applyFont="1" applyFill="1" applyBorder="1" applyAlignment="1" applyProtection="1">
      <alignment horizontal="center" vertical="center"/>
      <protection/>
    </xf>
    <xf numFmtId="0" fontId="3" fillId="33" borderId="135" xfId="0" applyFont="1" applyFill="1" applyBorder="1" applyAlignment="1" applyProtection="1">
      <alignment horizontal="center" vertical="center"/>
      <protection/>
    </xf>
    <xf numFmtId="0" fontId="3" fillId="33" borderId="20" xfId="0" applyFont="1" applyFill="1" applyBorder="1" applyAlignment="1" applyProtection="1">
      <alignment horizontal="center" vertical="center"/>
      <protection/>
    </xf>
    <xf numFmtId="0" fontId="3" fillId="33" borderId="136" xfId="0" applyFont="1" applyFill="1" applyBorder="1" applyAlignment="1" applyProtection="1">
      <alignment horizontal="center" vertical="center"/>
      <protection/>
    </xf>
    <xf numFmtId="0" fontId="24" fillId="33" borderId="17" xfId="0" applyFont="1" applyFill="1" applyBorder="1" applyAlignment="1">
      <alignment horizontal="center" vertical="center"/>
    </xf>
    <xf numFmtId="0" fontId="23" fillId="33" borderId="17" xfId="0" applyFont="1" applyFill="1" applyBorder="1" applyAlignment="1">
      <alignment horizontal="center" vertical="center"/>
    </xf>
    <xf numFmtId="0" fontId="24" fillId="33" borderId="131"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3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30" xfId="0" applyFont="1" applyFill="1" applyBorder="1" applyAlignment="1">
      <alignment horizontal="center" vertical="center"/>
    </xf>
    <xf numFmtId="0" fontId="3" fillId="33" borderId="136"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2" xfId="0" applyFont="1" applyFill="1" applyBorder="1" applyAlignment="1">
      <alignment horizontal="center" vertical="center"/>
    </xf>
    <xf numFmtId="0" fontId="11" fillId="33" borderId="135" xfId="0" applyFont="1" applyFill="1" applyBorder="1" applyAlignment="1" applyProtection="1">
      <alignment horizontal="right" vertical="center"/>
      <protection locked="0"/>
    </xf>
    <xf numFmtId="0" fontId="11" fillId="33" borderId="12" xfId="0" applyFont="1" applyFill="1" applyBorder="1" applyAlignment="1" applyProtection="1">
      <alignment horizontal="right" vertical="center"/>
      <protection locked="0"/>
    </xf>
    <xf numFmtId="0" fontId="11" fillId="33" borderId="20" xfId="0" applyFont="1" applyFill="1" applyBorder="1" applyAlignment="1" applyProtection="1">
      <alignment horizontal="right" vertical="center"/>
      <protection locked="0"/>
    </xf>
    <xf numFmtId="0" fontId="11" fillId="33" borderId="0" xfId="0" applyFont="1" applyFill="1" applyBorder="1" applyAlignment="1" applyProtection="1">
      <alignment horizontal="right" vertical="center"/>
      <protection locked="0"/>
    </xf>
    <xf numFmtId="0" fontId="11" fillId="33" borderId="136" xfId="0" applyFont="1" applyFill="1" applyBorder="1" applyAlignment="1" applyProtection="1">
      <alignment horizontal="right" vertical="center"/>
      <protection locked="0"/>
    </xf>
    <xf numFmtId="0" fontId="11" fillId="33" borderId="11" xfId="0" applyFont="1" applyFill="1" applyBorder="1" applyAlignment="1" applyProtection="1">
      <alignment horizontal="right" vertical="center"/>
      <protection locked="0"/>
    </xf>
    <xf numFmtId="176" fontId="9" fillId="33" borderId="129" xfId="0" applyNumberFormat="1" applyFont="1" applyFill="1" applyBorder="1" applyAlignment="1" applyProtection="1">
      <alignment horizontal="center" vertical="center"/>
      <protection locked="0"/>
    </xf>
    <xf numFmtId="176" fontId="9" fillId="33" borderId="130" xfId="0" applyNumberFormat="1" applyFont="1" applyFill="1" applyBorder="1" applyAlignment="1" applyProtection="1">
      <alignment horizontal="center" vertical="center"/>
      <protection locked="0"/>
    </xf>
    <xf numFmtId="0" fontId="20" fillId="33" borderId="24" xfId="0" applyFont="1" applyFill="1" applyBorder="1" applyAlignment="1" applyProtection="1">
      <alignment horizontal="center" vertical="center"/>
      <protection locked="0"/>
    </xf>
    <xf numFmtId="0" fontId="20" fillId="33" borderId="129" xfId="0" applyFont="1" applyFill="1" applyBorder="1" applyAlignment="1" applyProtection="1">
      <alignment horizontal="center" vertical="center"/>
      <protection locked="0"/>
    </xf>
    <xf numFmtId="0" fontId="20" fillId="33" borderId="130" xfId="0" applyFont="1" applyFill="1" applyBorder="1" applyAlignment="1" applyProtection="1">
      <alignment horizontal="center" vertical="center"/>
      <protection locked="0"/>
    </xf>
    <xf numFmtId="0" fontId="20" fillId="33" borderId="12" xfId="0" applyFont="1" applyFill="1" applyBorder="1" applyAlignment="1" applyProtection="1">
      <alignment horizontal="left" vertical="center"/>
      <protection locked="0"/>
    </xf>
    <xf numFmtId="0" fontId="20" fillId="33" borderId="0" xfId="0" applyFont="1" applyFill="1" applyBorder="1" applyAlignment="1" applyProtection="1">
      <alignment horizontal="left" vertical="center"/>
      <protection locked="0"/>
    </xf>
    <xf numFmtId="0" fontId="20" fillId="33" borderId="11" xfId="0" applyFont="1" applyFill="1" applyBorder="1" applyAlignment="1" applyProtection="1">
      <alignment horizontal="left" vertical="center"/>
      <protection locked="0"/>
    </xf>
    <xf numFmtId="0" fontId="11" fillId="33" borderId="21" xfId="0" applyFont="1" applyFill="1" applyBorder="1" applyAlignment="1" applyProtection="1">
      <alignment horizontal="right" vertical="center"/>
      <protection locked="0"/>
    </xf>
    <xf numFmtId="0" fontId="11" fillId="33" borderId="17" xfId="0" applyFont="1" applyFill="1" applyBorder="1" applyAlignment="1" applyProtection="1">
      <alignment horizontal="right" vertical="center"/>
      <protection locked="0"/>
    </xf>
    <xf numFmtId="0" fontId="9" fillId="33" borderId="22" xfId="0" applyNumberFormat="1" applyFont="1" applyFill="1" applyBorder="1" applyAlignment="1" applyProtection="1">
      <alignment horizontal="center" vertical="center"/>
      <protection/>
    </xf>
    <xf numFmtId="0" fontId="9" fillId="33" borderId="19" xfId="0" applyNumberFormat="1" applyFont="1" applyFill="1" applyBorder="1" applyAlignment="1" applyProtection="1">
      <alignment horizontal="center" vertical="center"/>
      <protection/>
    </xf>
    <xf numFmtId="0" fontId="9" fillId="33" borderId="136" xfId="0" applyNumberFormat="1" applyFont="1" applyFill="1" applyBorder="1" applyAlignment="1" applyProtection="1">
      <alignment horizontal="center" vertical="center"/>
      <protection/>
    </xf>
    <xf numFmtId="0" fontId="9" fillId="33" borderId="11" xfId="0" applyNumberFormat="1" applyFont="1" applyFill="1" applyBorder="1" applyAlignment="1" applyProtection="1">
      <alignment horizontal="center" vertical="center"/>
      <protection/>
    </xf>
    <xf numFmtId="0" fontId="9" fillId="33" borderId="15" xfId="0" applyNumberFormat="1" applyFont="1" applyFill="1" applyBorder="1" applyAlignment="1" applyProtection="1">
      <alignment horizontal="center" vertical="center"/>
      <protection/>
    </xf>
    <xf numFmtId="0" fontId="11" fillId="33" borderId="135" xfId="0" applyFont="1" applyFill="1" applyBorder="1" applyAlignment="1" applyProtection="1">
      <alignment horizontal="center" vertical="center"/>
      <protection locked="0"/>
    </xf>
    <xf numFmtId="0" fontId="11" fillId="33" borderId="20" xfId="0" applyFont="1" applyFill="1" applyBorder="1" applyAlignment="1" applyProtection="1">
      <alignment horizontal="center" vertical="center"/>
      <protection locked="0"/>
    </xf>
    <xf numFmtId="0" fontId="11" fillId="33" borderId="136" xfId="0" applyFont="1" applyFill="1" applyBorder="1" applyAlignment="1" applyProtection="1">
      <alignment horizontal="center" vertical="center"/>
      <protection locked="0"/>
    </xf>
    <xf numFmtId="0" fontId="9" fillId="33" borderId="18"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134" xfId="0" applyFont="1" applyFill="1" applyBorder="1" applyAlignment="1">
      <alignment horizontal="center" vertical="center" wrapText="1"/>
    </xf>
    <xf numFmtId="0" fontId="9" fillId="33" borderId="18" xfId="0" applyFont="1" applyFill="1" applyBorder="1" applyAlignment="1">
      <alignment horizontal="center" vertical="center"/>
    </xf>
    <xf numFmtId="0" fontId="9" fillId="33" borderId="133"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29" xfId="0" applyFont="1" applyFill="1" applyBorder="1" applyAlignment="1">
      <alignment horizontal="center" vertical="center"/>
    </xf>
    <xf numFmtId="0" fontId="23" fillId="33" borderId="137" xfId="0" applyFont="1" applyFill="1" applyBorder="1" applyAlignment="1">
      <alignment horizontal="center" vertical="center"/>
    </xf>
    <xf numFmtId="0" fontId="9" fillId="33" borderId="14" xfId="0" applyFont="1" applyFill="1" applyBorder="1" applyAlignment="1" applyProtection="1">
      <alignment horizontal="center" vertical="center"/>
      <protection locked="0"/>
    </xf>
    <xf numFmtId="0" fontId="9" fillId="33" borderId="15" xfId="0" applyFont="1" applyFill="1" applyBorder="1" applyAlignment="1" applyProtection="1">
      <alignment horizontal="center" vertical="center"/>
      <protection locked="0"/>
    </xf>
    <xf numFmtId="182" fontId="5" fillId="33" borderId="137" xfId="0" applyNumberFormat="1" applyFont="1" applyFill="1" applyBorder="1" applyAlignment="1">
      <alignment horizontal="center" vertical="center"/>
    </xf>
    <xf numFmtId="182" fontId="5" fillId="33" borderId="17" xfId="0" applyNumberFormat="1" applyFont="1" applyFill="1" applyBorder="1" applyAlignment="1">
      <alignment horizontal="center" vertical="center"/>
    </xf>
    <xf numFmtId="182" fontId="5" fillId="33" borderId="131" xfId="0" applyNumberFormat="1" applyFont="1" applyFill="1" applyBorder="1" applyAlignment="1">
      <alignment horizontal="center" vertical="center"/>
    </xf>
    <xf numFmtId="0" fontId="9" fillId="33" borderId="134" xfId="0" applyFont="1" applyFill="1" applyBorder="1" applyAlignment="1" applyProtection="1">
      <alignment horizontal="center" vertical="center"/>
      <protection locked="0"/>
    </xf>
    <xf numFmtId="0" fontId="3" fillId="33" borderId="137" xfId="0"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3" fillId="33" borderId="131" xfId="0" applyFont="1" applyFill="1" applyBorder="1" applyAlignment="1" applyProtection="1">
      <alignment horizontal="center" vertical="center"/>
      <protection/>
    </xf>
    <xf numFmtId="0" fontId="11" fillId="33" borderId="21" xfId="0" applyFont="1" applyFill="1" applyBorder="1" applyAlignment="1" applyProtection="1">
      <alignment horizontal="center" vertical="center"/>
      <protection locked="0"/>
    </xf>
    <xf numFmtId="0" fontId="11" fillId="33" borderId="17" xfId="0" applyFont="1" applyFill="1" applyBorder="1" applyAlignment="1" applyProtection="1">
      <alignment horizontal="center" vertical="center"/>
      <protection locked="0"/>
    </xf>
    <xf numFmtId="0" fontId="11" fillId="33" borderId="134" xfId="0" applyFont="1" applyFill="1" applyBorder="1" applyAlignment="1" applyProtection="1">
      <alignment horizontal="center" vertical="center"/>
      <protection locked="0"/>
    </xf>
    <xf numFmtId="0" fontId="20" fillId="33" borderId="131" xfId="0" applyFont="1" applyFill="1" applyBorder="1" applyAlignment="1" applyProtection="1">
      <alignment horizontal="center" vertical="center"/>
      <protection locked="0"/>
    </xf>
    <xf numFmtId="0" fontId="5" fillId="33" borderId="21" xfId="0" applyFont="1" applyFill="1" applyBorder="1" applyAlignment="1" applyProtection="1">
      <alignment horizontal="center" vertical="center" shrinkToFit="1"/>
      <protection locked="0"/>
    </xf>
    <xf numFmtId="0" fontId="5" fillId="33" borderId="17" xfId="0" applyFont="1" applyFill="1" applyBorder="1" applyAlignment="1" applyProtection="1">
      <alignment horizontal="center" vertical="center" shrinkToFit="1"/>
      <protection locked="0"/>
    </xf>
    <xf numFmtId="0" fontId="5" fillId="33" borderId="134" xfId="0" applyFont="1" applyFill="1" applyBorder="1" applyAlignment="1" applyProtection="1">
      <alignment horizontal="center" vertical="center" shrinkToFit="1"/>
      <protection locked="0"/>
    </xf>
    <xf numFmtId="182" fontId="5" fillId="33" borderId="137" xfId="0" applyNumberFormat="1" applyFont="1" applyFill="1" applyBorder="1" applyAlignment="1">
      <alignment horizontal="center" vertical="center" shrinkToFit="1"/>
    </xf>
    <xf numFmtId="182" fontId="5" fillId="33" borderId="17" xfId="0" applyNumberFormat="1" applyFont="1" applyFill="1" applyBorder="1" applyAlignment="1">
      <alignment horizontal="center" vertical="center" shrinkToFit="1"/>
    </xf>
    <xf numFmtId="182" fontId="5" fillId="33" borderId="131" xfId="0" applyNumberFormat="1" applyFont="1" applyFill="1" applyBorder="1" applyAlignment="1">
      <alignment horizontal="center" vertical="center" shrinkToFit="1"/>
    </xf>
    <xf numFmtId="0" fontId="20" fillId="33" borderId="17" xfId="0" applyFont="1" applyFill="1" applyBorder="1" applyAlignment="1" applyProtection="1">
      <alignment horizontal="left" vertical="center"/>
      <protection locked="0"/>
    </xf>
    <xf numFmtId="176" fontId="9" fillId="33" borderId="131" xfId="0" applyNumberFormat="1" applyFont="1" applyFill="1" applyBorder="1" applyAlignment="1" applyProtection="1">
      <alignment horizontal="center" vertical="center"/>
      <protection locked="0"/>
    </xf>
    <xf numFmtId="0" fontId="16" fillId="33" borderId="26" xfId="0" applyFont="1" applyFill="1" applyBorder="1" applyAlignment="1" applyProtection="1">
      <alignment horizontal="center" vertical="center"/>
      <protection/>
    </xf>
    <xf numFmtId="0" fontId="16" fillId="33" borderId="12" xfId="0" applyFont="1" applyFill="1" applyBorder="1" applyAlignment="1" applyProtection="1">
      <alignment horizontal="center" vertical="center"/>
      <protection/>
    </xf>
    <xf numFmtId="0" fontId="16" fillId="33" borderId="24" xfId="0" applyFont="1" applyFill="1" applyBorder="1" applyAlignment="1" applyProtection="1">
      <alignment horizontal="center" vertical="center"/>
      <protection/>
    </xf>
    <xf numFmtId="0" fontId="16" fillId="33" borderId="10"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0" fontId="16" fillId="33" borderId="129" xfId="0" applyFont="1" applyFill="1" applyBorder="1" applyAlignment="1" applyProtection="1">
      <alignment horizontal="center" vertical="center"/>
      <protection/>
    </xf>
    <xf numFmtId="0" fontId="16" fillId="33" borderId="16" xfId="0" applyFont="1" applyFill="1" applyBorder="1" applyAlignment="1" applyProtection="1">
      <alignment horizontal="center" vertical="center"/>
      <protection/>
    </xf>
    <xf numFmtId="0" fontId="16" fillId="33" borderId="11" xfId="0" applyFont="1" applyFill="1" applyBorder="1" applyAlignment="1" applyProtection="1">
      <alignment horizontal="center" vertical="center"/>
      <protection/>
    </xf>
    <xf numFmtId="0" fontId="16" fillId="33" borderId="130" xfId="0" applyFont="1" applyFill="1" applyBorder="1" applyAlignment="1" applyProtection="1">
      <alignment horizontal="center" vertical="center"/>
      <protection/>
    </xf>
    <xf numFmtId="0" fontId="20" fillId="33" borderId="13" xfId="0" applyFont="1" applyFill="1" applyBorder="1" applyAlignment="1" applyProtection="1">
      <alignment horizontal="center" vertical="center"/>
      <protection locked="0"/>
    </xf>
    <xf numFmtId="0" fontId="20" fillId="33" borderId="14" xfId="0" applyFont="1" applyFill="1" applyBorder="1" applyAlignment="1" applyProtection="1">
      <alignment horizontal="center" vertical="center"/>
      <protection locked="0"/>
    </xf>
    <xf numFmtId="0" fontId="20" fillId="33" borderId="15" xfId="0" applyFont="1" applyFill="1" applyBorder="1" applyAlignment="1" applyProtection="1">
      <alignment horizontal="center" vertical="center"/>
      <protection locked="0"/>
    </xf>
    <xf numFmtId="0" fontId="20" fillId="33" borderId="134" xfId="0" applyFont="1" applyFill="1" applyBorder="1" applyAlignment="1" applyProtection="1">
      <alignment horizontal="center" vertical="center"/>
      <protection locked="0"/>
    </xf>
    <xf numFmtId="0" fontId="16" fillId="33" borderId="137" xfId="0" applyFont="1" applyFill="1" applyBorder="1" applyAlignment="1" applyProtection="1">
      <alignment horizontal="center" vertical="center"/>
      <protection/>
    </xf>
    <xf numFmtId="0" fontId="16" fillId="33" borderId="17" xfId="0" applyFont="1" applyFill="1" applyBorder="1" applyAlignment="1" applyProtection="1">
      <alignment horizontal="center" vertical="center"/>
      <protection/>
    </xf>
    <xf numFmtId="0" fontId="16" fillId="33" borderId="131" xfId="0" applyFont="1" applyFill="1" applyBorder="1" applyAlignment="1" applyProtection="1">
      <alignment horizontal="center" vertical="center"/>
      <protection/>
    </xf>
    <xf numFmtId="0" fontId="11" fillId="33" borderId="26" xfId="0" applyFont="1" applyFill="1" applyBorder="1" applyAlignment="1" applyProtection="1">
      <alignment horizontal="right" vertical="center"/>
      <protection locked="0"/>
    </xf>
    <xf numFmtId="0" fontId="11" fillId="33" borderId="10" xfId="0" applyFont="1" applyFill="1" applyBorder="1" applyAlignment="1" applyProtection="1">
      <alignment horizontal="right" vertical="center"/>
      <protection locked="0"/>
    </xf>
    <xf numFmtId="0" fontId="11" fillId="33" borderId="16" xfId="0" applyFont="1" applyFill="1" applyBorder="1" applyAlignment="1" applyProtection="1">
      <alignment horizontal="right" vertical="center"/>
      <protection locked="0"/>
    </xf>
    <xf numFmtId="0" fontId="11" fillId="33" borderId="137" xfId="0" applyFont="1" applyFill="1" applyBorder="1" applyAlignment="1" applyProtection="1">
      <alignment horizontal="right" vertical="center"/>
      <protection locked="0"/>
    </xf>
    <xf numFmtId="0" fontId="16" fillId="0" borderId="27" xfId="0" applyFont="1" applyBorder="1" applyAlignment="1" applyProtection="1">
      <alignment horizontal="center" vertical="center"/>
      <protection locked="0"/>
    </xf>
    <xf numFmtId="0" fontId="16" fillId="0" borderId="142" xfId="0" applyFont="1" applyBorder="1" applyAlignment="1" applyProtection="1">
      <alignment horizontal="center" vertical="center"/>
      <protection locked="0"/>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5" fillId="0" borderId="12"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26"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137" xfId="0" applyFont="1" applyBorder="1" applyAlignment="1" applyProtection="1">
      <alignment vertical="center"/>
      <protection locked="0"/>
    </xf>
    <xf numFmtId="0" fontId="5" fillId="0" borderId="17" xfId="0" applyFont="1" applyBorder="1" applyAlignment="1" applyProtection="1">
      <alignment vertical="center"/>
      <protection locked="0"/>
    </xf>
    <xf numFmtId="0" fontId="9" fillId="0" borderId="129" xfId="0" applyFont="1" applyBorder="1" applyAlignment="1">
      <alignment horizontal="center" vertical="center"/>
    </xf>
    <xf numFmtId="0" fontId="9" fillId="0" borderId="131" xfId="0" applyFont="1" applyBorder="1" applyAlignment="1">
      <alignment horizontal="center" vertical="center"/>
    </xf>
    <xf numFmtId="0" fontId="5" fillId="0" borderId="16" xfId="0" applyFont="1" applyBorder="1" applyAlignment="1" applyProtection="1">
      <alignment vertical="center"/>
      <protection locked="0"/>
    </xf>
    <xf numFmtId="0" fontId="9" fillId="0" borderId="130" xfId="0" applyFont="1" applyBorder="1" applyAlignment="1">
      <alignment horizontal="center" vertical="center"/>
    </xf>
    <xf numFmtId="0" fontId="20" fillId="0" borderId="27"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3" fillId="0" borderId="0" xfId="0" applyFont="1" applyBorder="1" applyAlignment="1">
      <alignment horizontal="left" vertical="center" wrapText="1"/>
    </xf>
    <xf numFmtId="0" fontId="34" fillId="0" borderId="0" xfId="0" applyFont="1" applyBorder="1" applyAlignment="1">
      <alignment vertical="center"/>
    </xf>
    <xf numFmtId="0" fontId="99" fillId="36" borderId="0" xfId="0" applyFont="1" applyFill="1" applyBorder="1" applyAlignment="1">
      <alignment horizontal="center" vertical="center"/>
    </xf>
    <xf numFmtId="0" fontId="99" fillId="36" borderId="14" xfId="0" applyFont="1" applyFill="1" applyBorder="1" applyAlignment="1">
      <alignment horizontal="center" vertical="center"/>
    </xf>
    <xf numFmtId="0" fontId="9" fillId="0" borderId="26"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0" xfId="0" applyFont="1" applyBorder="1" applyAlignment="1">
      <alignment horizontal="left" vertical="center" wrapText="1"/>
    </xf>
    <xf numFmtId="0" fontId="9" fillId="0" borderId="0" xfId="0" applyFont="1" applyBorder="1" applyAlignment="1">
      <alignment horizontal="left" vertical="center" wrapText="1"/>
    </xf>
    <xf numFmtId="0" fontId="9" fillId="0" borderId="14" xfId="0" applyFont="1" applyBorder="1" applyAlignment="1">
      <alignment horizontal="left" vertical="center" wrapText="1"/>
    </xf>
    <xf numFmtId="0" fontId="9" fillId="0" borderId="16" xfId="0" applyFont="1" applyBorder="1" applyAlignment="1">
      <alignment horizontal="left" vertical="center" wrapText="1"/>
    </xf>
    <xf numFmtId="0" fontId="9" fillId="0" borderId="11" xfId="0" applyFont="1" applyBorder="1" applyAlignment="1">
      <alignment horizontal="left" vertical="center" wrapText="1"/>
    </xf>
    <xf numFmtId="0" fontId="9" fillId="0" borderId="15" xfId="0" applyFont="1" applyBorder="1" applyAlignment="1">
      <alignment horizontal="left" vertical="center" wrapText="1"/>
    </xf>
    <xf numFmtId="0" fontId="20" fillId="0" borderId="148" xfId="0" applyFont="1" applyBorder="1" applyAlignment="1" applyProtection="1">
      <alignment horizontal="center" vertical="center"/>
      <protection/>
    </xf>
    <xf numFmtId="0" fontId="3" fillId="0" borderId="149" xfId="0" applyFont="1" applyBorder="1" applyAlignment="1" applyProtection="1">
      <alignment horizontal="center" vertical="center"/>
      <protection/>
    </xf>
    <xf numFmtId="0" fontId="21" fillId="0" borderId="17" xfId="0" applyFont="1" applyBorder="1" applyAlignment="1">
      <alignment vertical="center" wrapText="1"/>
    </xf>
    <xf numFmtId="0" fontId="7" fillId="0" borderId="22" xfId="0" applyFont="1"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49" fontId="11" fillId="0" borderId="26" xfId="0" applyNumberFormat="1" applyFont="1" applyBorder="1" applyAlignment="1" applyProtection="1">
      <alignment horizontal="center" vertical="center"/>
      <protection locked="0"/>
    </xf>
    <xf numFmtId="49" fontId="11" fillId="0" borderId="12" xfId="0" applyNumberFormat="1" applyFont="1" applyBorder="1" applyAlignment="1" applyProtection="1">
      <alignment horizontal="center" vertical="center"/>
      <protection locked="0"/>
    </xf>
    <xf numFmtId="49" fontId="11" fillId="0" borderId="13" xfId="0" applyNumberFormat="1" applyFont="1" applyBorder="1" applyAlignment="1" applyProtection="1">
      <alignment horizontal="center" vertical="center"/>
      <protection locked="0"/>
    </xf>
    <xf numFmtId="49" fontId="11" fillId="0" borderId="16" xfId="0" applyNumberFormat="1" applyFont="1" applyBorder="1" applyAlignment="1" applyProtection="1">
      <alignment horizontal="center" vertical="center"/>
      <protection locked="0"/>
    </xf>
    <xf numFmtId="49" fontId="11" fillId="0" borderId="11" xfId="0" applyNumberFormat="1" applyFont="1" applyBorder="1" applyAlignment="1" applyProtection="1">
      <alignment horizontal="center" vertical="center"/>
      <protection locked="0"/>
    </xf>
    <xf numFmtId="49" fontId="11" fillId="0" borderId="15" xfId="0" applyNumberFormat="1" applyFont="1" applyBorder="1" applyAlignment="1" applyProtection="1">
      <alignment horizontal="center" vertical="center"/>
      <protection locked="0"/>
    </xf>
    <xf numFmtId="0" fontId="11" fillId="0" borderId="0" xfId="0" applyNumberFormat="1" applyFont="1" applyBorder="1" applyAlignment="1" applyProtection="1">
      <alignment horizontal="center" vertical="center" shrinkToFit="1"/>
      <protection/>
    </xf>
    <xf numFmtId="0" fontId="16" fillId="0" borderId="0" xfId="0" applyNumberFormat="1" applyFont="1" applyAlignment="1" applyProtection="1">
      <alignment horizontal="center" vertical="center" shrinkToFit="1"/>
      <protection/>
    </xf>
    <xf numFmtId="0" fontId="16" fillId="0" borderId="129" xfId="0" applyNumberFormat="1" applyFont="1" applyBorder="1" applyAlignment="1" applyProtection="1">
      <alignment horizontal="center" vertical="center" shrinkToFit="1"/>
      <protection/>
    </xf>
    <xf numFmtId="0" fontId="16" fillId="0" borderId="17" xfId="0" applyNumberFormat="1" applyFont="1" applyBorder="1" applyAlignment="1" applyProtection="1">
      <alignment horizontal="center" vertical="center" shrinkToFit="1"/>
      <protection/>
    </xf>
    <xf numFmtId="0" fontId="16" fillId="0" borderId="131" xfId="0" applyNumberFormat="1" applyFont="1" applyBorder="1" applyAlignment="1" applyProtection="1">
      <alignment horizontal="center" vertical="center" shrinkToFit="1"/>
      <protection/>
    </xf>
    <xf numFmtId="0" fontId="3" fillId="0" borderId="148" xfId="0" applyFont="1" applyBorder="1" applyAlignment="1" applyProtection="1">
      <alignment horizontal="center" vertical="center"/>
      <protection/>
    </xf>
    <xf numFmtId="0" fontId="3" fillId="0" borderId="142" xfId="0" applyFont="1" applyBorder="1" applyAlignment="1" applyProtection="1">
      <alignment horizontal="center" vertical="center"/>
      <protection/>
    </xf>
    <xf numFmtId="0" fontId="3" fillId="0" borderId="22" xfId="0" applyFont="1" applyBorder="1" applyAlignment="1" applyProtection="1">
      <alignment horizontal="center" vertical="center" wrapText="1"/>
      <protection/>
    </xf>
    <xf numFmtId="0" fontId="3" fillId="0" borderId="18"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11" fillId="0" borderId="132" xfId="0" applyNumberFormat="1" applyFont="1" applyBorder="1" applyAlignment="1" applyProtection="1">
      <alignment horizontal="left" vertical="center" indent="1" shrinkToFit="1"/>
      <protection/>
    </xf>
    <xf numFmtId="0" fontId="16" fillId="0" borderId="18" xfId="0" applyNumberFormat="1" applyFont="1" applyBorder="1" applyAlignment="1" applyProtection="1">
      <alignment horizontal="left" vertical="center" indent="1" shrinkToFit="1"/>
      <protection/>
    </xf>
    <xf numFmtId="0" fontId="16" fillId="0" borderId="10" xfId="0" applyNumberFormat="1" applyFont="1" applyBorder="1" applyAlignment="1" applyProtection="1">
      <alignment horizontal="left" vertical="center" indent="1" shrinkToFit="1"/>
      <protection/>
    </xf>
    <xf numFmtId="0" fontId="16" fillId="0" borderId="0" xfId="0" applyNumberFormat="1" applyFont="1" applyAlignment="1" applyProtection="1">
      <alignment horizontal="left" vertical="center" indent="1" shrinkToFit="1"/>
      <protection/>
    </xf>
    <xf numFmtId="0" fontId="16" fillId="0" borderId="137" xfId="0" applyNumberFormat="1" applyFont="1" applyBorder="1" applyAlignment="1" applyProtection="1">
      <alignment horizontal="left" vertical="center" indent="1" shrinkToFit="1"/>
      <protection/>
    </xf>
    <xf numFmtId="0" fontId="16" fillId="0" borderId="17" xfId="0" applyNumberFormat="1" applyFont="1" applyBorder="1" applyAlignment="1" applyProtection="1">
      <alignment horizontal="left" vertical="center" indent="1" shrinkToFit="1"/>
      <protection/>
    </xf>
    <xf numFmtId="0" fontId="3" fillId="0" borderId="27" xfId="0" applyFont="1" applyBorder="1" applyAlignment="1" applyProtection="1">
      <alignment horizontal="center" vertical="center"/>
      <protection/>
    </xf>
    <xf numFmtId="0" fontId="16" fillId="0" borderId="61" xfId="0" applyFont="1" applyBorder="1" applyAlignment="1" applyProtection="1">
      <alignment horizontal="center" vertical="center"/>
      <protection locked="0"/>
    </xf>
    <xf numFmtId="0" fontId="16" fillId="0" borderId="150" xfId="0" applyFont="1" applyBorder="1" applyAlignment="1" applyProtection="1">
      <alignment horizontal="center" vertical="center"/>
      <protection locked="0"/>
    </xf>
    <xf numFmtId="0" fontId="3" fillId="0" borderId="151" xfId="0" applyFont="1" applyBorder="1" applyAlignment="1">
      <alignment horizontal="center" vertical="center"/>
    </xf>
    <xf numFmtId="0" fontId="3" fillId="0" borderId="135" xfId="0" applyFont="1" applyBorder="1" applyAlignment="1">
      <alignment horizontal="center" vertical="center"/>
    </xf>
    <xf numFmtId="0" fontId="11" fillId="0" borderId="86" xfId="0" applyFont="1" applyBorder="1" applyAlignment="1" applyProtection="1">
      <alignment horizontal="center" vertical="center" shrinkToFit="1"/>
      <protection locked="0"/>
    </xf>
    <xf numFmtId="0" fontId="11" fillId="0" borderId="87" xfId="0" applyFont="1" applyBorder="1" applyAlignment="1" applyProtection="1">
      <alignment horizontal="center" vertical="center" shrinkToFit="1"/>
      <protection locked="0"/>
    </xf>
    <xf numFmtId="0" fontId="11" fillId="0" borderId="152" xfId="0" applyFont="1" applyBorder="1" applyAlignment="1" applyProtection="1">
      <alignment horizontal="center" vertical="center" shrinkToFit="1"/>
      <protection locked="0"/>
    </xf>
    <xf numFmtId="0" fontId="11" fillId="0" borderId="153" xfId="0" applyFont="1" applyBorder="1" applyAlignment="1" applyProtection="1">
      <alignment horizontal="center" vertical="center" shrinkToFit="1"/>
      <protection locked="0"/>
    </xf>
    <xf numFmtId="0" fontId="11" fillId="0" borderId="101" xfId="0" applyFont="1" applyBorder="1" applyAlignment="1" applyProtection="1">
      <alignment horizontal="center" vertical="center" shrinkToFit="1"/>
      <protection locked="0"/>
    </xf>
    <xf numFmtId="0" fontId="11" fillId="0" borderId="154" xfId="0" applyFont="1" applyBorder="1" applyAlignment="1" applyProtection="1">
      <alignment horizontal="center" vertical="center" shrinkToFit="1"/>
      <protection locked="0"/>
    </xf>
    <xf numFmtId="0" fontId="16" fillId="0" borderId="100"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37" xfId="0" applyFont="1" applyBorder="1" applyAlignment="1" applyProtection="1">
      <alignment horizontal="center" vertical="center"/>
      <protection locked="0"/>
    </xf>
    <xf numFmtId="0" fontId="3" fillId="0" borderId="134" xfId="0" applyFont="1" applyBorder="1" applyAlignment="1" applyProtection="1">
      <alignment horizontal="center" vertical="center"/>
      <protection locked="0"/>
    </xf>
    <xf numFmtId="0" fontId="20" fillId="0" borderId="63" xfId="0" applyFont="1" applyBorder="1" applyAlignment="1" applyProtection="1">
      <alignment horizontal="center" vertical="center"/>
      <protection/>
    </xf>
    <xf numFmtId="0" fontId="3" fillId="0" borderId="63" xfId="0" applyFont="1" applyBorder="1" applyAlignment="1" applyProtection="1">
      <alignment horizontal="center" vertical="center"/>
      <protection/>
    </xf>
    <xf numFmtId="49" fontId="11" fillId="0" borderId="23" xfId="0" applyNumberFormat="1"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8" xfId="0" applyFont="1" applyBorder="1" applyAlignment="1">
      <alignment horizontal="center" vertical="center"/>
    </xf>
    <xf numFmtId="0" fontId="5" fillId="0" borderId="26"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9" fillId="0" borderId="132"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26"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0" xfId="0" applyFont="1" applyBorder="1" applyAlignment="1">
      <alignment horizontal="left"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9" fillId="0" borderId="137" xfId="0" applyFont="1" applyBorder="1" applyAlignment="1">
      <alignment horizontal="left" vertical="center"/>
    </xf>
    <xf numFmtId="0" fontId="9" fillId="0" borderId="17" xfId="0" applyFont="1" applyBorder="1" applyAlignment="1">
      <alignment horizontal="left" vertical="center"/>
    </xf>
    <xf numFmtId="0" fontId="9" fillId="0" borderId="134" xfId="0" applyFont="1" applyBorder="1" applyAlignment="1">
      <alignment horizontal="left" vertical="center"/>
    </xf>
    <xf numFmtId="0" fontId="9" fillId="0" borderId="16" xfId="0" applyFont="1" applyBorder="1" applyAlignment="1">
      <alignment horizontal="left" vertical="center"/>
    </xf>
    <xf numFmtId="0" fontId="9" fillId="0" borderId="11" xfId="0" applyFont="1" applyBorder="1" applyAlignment="1">
      <alignment horizontal="left" vertical="center"/>
    </xf>
    <xf numFmtId="0" fontId="9" fillId="0" borderId="15" xfId="0" applyFont="1" applyBorder="1" applyAlignment="1">
      <alignment horizontal="left" vertical="center"/>
    </xf>
    <xf numFmtId="0" fontId="9" fillId="0" borderId="134" xfId="0" applyFont="1" applyBorder="1" applyAlignment="1">
      <alignment horizontal="center" vertical="center"/>
    </xf>
    <xf numFmtId="0" fontId="5" fillId="0" borderId="132"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11" fillId="0" borderId="132" xfId="0" applyNumberFormat="1" applyFont="1" applyBorder="1" applyAlignment="1" applyProtection="1">
      <alignment vertical="center" shrinkToFit="1"/>
      <protection/>
    </xf>
    <xf numFmtId="0" fontId="11" fillId="0" borderId="18" xfId="0" applyNumberFormat="1" applyFont="1" applyBorder="1" applyAlignment="1" applyProtection="1">
      <alignment vertical="center" shrinkToFit="1"/>
      <protection/>
    </xf>
    <xf numFmtId="0" fontId="11" fillId="0" borderId="133" xfId="0" applyNumberFormat="1" applyFont="1" applyBorder="1" applyAlignment="1" applyProtection="1">
      <alignment vertical="center" shrinkToFit="1"/>
      <protection/>
    </xf>
    <xf numFmtId="0" fontId="11" fillId="0" borderId="10" xfId="0" applyNumberFormat="1" applyFont="1" applyBorder="1" applyAlignment="1" applyProtection="1">
      <alignment vertical="center" shrinkToFit="1"/>
      <protection/>
    </xf>
    <xf numFmtId="0" fontId="11" fillId="0" borderId="0" xfId="0" applyNumberFormat="1" applyFont="1" applyBorder="1" applyAlignment="1" applyProtection="1">
      <alignment vertical="center" shrinkToFit="1"/>
      <protection/>
    </xf>
    <xf numFmtId="0" fontId="11" fillId="0" borderId="129" xfId="0" applyNumberFormat="1" applyFont="1" applyBorder="1" applyAlignment="1" applyProtection="1">
      <alignment vertical="center" shrinkToFit="1"/>
      <protection/>
    </xf>
    <xf numFmtId="0" fontId="11" fillId="0" borderId="137" xfId="0" applyNumberFormat="1" applyFont="1" applyBorder="1" applyAlignment="1" applyProtection="1">
      <alignment vertical="center" shrinkToFit="1"/>
      <protection/>
    </xf>
    <xf numFmtId="0" fontId="11" fillId="0" borderId="17" xfId="0" applyNumberFormat="1" applyFont="1" applyBorder="1" applyAlignment="1" applyProtection="1">
      <alignment vertical="center" shrinkToFit="1"/>
      <protection/>
    </xf>
    <xf numFmtId="0" fontId="11" fillId="0" borderId="131" xfId="0" applyNumberFormat="1" applyFont="1" applyBorder="1" applyAlignment="1" applyProtection="1">
      <alignment vertical="center" shrinkToFit="1"/>
      <protection/>
    </xf>
    <xf numFmtId="0" fontId="3" fillId="0" borderId="139" xfId="0" applyFont="1" applyBorder="1" applyAlignment="1" applyProtection="1">
      <alignment horizontal="center" vertical="center" wrapText="1" shrinkToFit="1"/>
      <protection/>
    </xf>
    <xf numFmtId="0" fontId="3" fillId="0" borderId="140" xfId="0" applyFont="1" applyBorder="1" applyAlignment="1" applyProtection="1">
      <alignment horizontal="center" vertical="center" shrinkToFit="1"/>
      <protection/>
    </xf>
    <xf numFmtId="0" fontId="3" fillId="0" borderId="155" xfId="0" applyFont="1" applyBorder="1" applyAlignment="1" applyProtection="1">
      <alignment horizontal="center" vertical="center" shrinkToFit="1"/>
      <protection/>
    </xf>
    <xf numFmtId="0" fontId="3" fillId="0" borderId="138" xfId="0" applyFont="1" applyBorder="1" applyAlignment="1" applyProtection="1">
      <alignment horizontal="center" vertical="center" shrinkToFit="1"/>
      <protection/>
    </xf>
    <xf numFmtId="0" fontId="3" fillId="0" borderId="156" xfId="0" applyFont="1" applyBorder="1" applyAlignment="1" applyProtection="1">
      <alignment horizontal="center" vertical="center" shrinkToFit="1"/>
      <protection/>
    </xf>
    <xf numFmtId="0" fontId="3" fillId="0" borderId="144" xfId="0" applyFont="1" applyBorder="1" applyAlignment="1" applyProtection="1">
      <alignment horizontal="center" vertical="center" shrinkToFit="1"/>
      <protection/>
    </xf>
    <xf numFmtId="0" fontId="5" fillId="0" borderId="157" xfId="0" applyFont="1" applyBorder="1" applyAlignment="1" applyProtection="1">
      <alignment horizontal="center" vertical="center"/>
      <protection locked="0"/>
    </xf>
    <xf numFmtId="0" fontId="5" fillId="0" borderId="158" xfId="0" applyFont="1" applyBorder="1" applyAlignment="1" applyProtection="1">
      <alignment horizontal="center" vertical="center"/>
      <protection locked="0"/>
    </xf>
    <xf numFmtId="0" fontId="5" fillId="0" borderId="159" xfId="0" applyFont="1" applyBorder="1" applyAlignment="1" applyProtection="1">
      <alignment horizontal="center" vertical="center"/>
      <protection locked="0"/>
    </xf>
    <xf numFmtId="0" fontId="5" fillId="0" borderId="160" xfId="0" applyFont="1" applyBorder="1" applyAlignment="1" applyProtection="1">
      <alignment horizontal="center" vertical="center"/>
      <protection locked="0"/>
    </xf>
    <xf numFmtId="0" fontId="5" fillId="0" borderId="161" xfId="0" applyFont="1" applyBorder="1" applyAlignment="1" applyProtection="1">
      <alignment horizontal="center" vertical="center"/>
      <protection locked="0"/>
    </xf>
    <xf numFmtId="0" fontId="5" fillId="0" borderId="162" xfId="0" applyFont="1" applyBorder="1" applyAlignment="1" applyProtection="1">
      <alignment horizontal="center" vertical="center"/>
      <protection locked="0"/>
    </xf>
    <xf numFmtId="0" fontId="5" fillId="0" borderId="163" xfId="0" applyFont="1" applyBorder="1" applyAlignment="1" applyProtection="1">
      <alignment horizontal="center" vertical="center"/>
      <protection locked="0"/>
    </xf>
    <xf numFmtId="0" fontId="5" fillId="0" borderId="164" xfId="0" applyFont="1" applyBorder="1" applyAlignment="1" applyProtection="1">
      <alignment horizontal="center" vertical="center"/>
      <protection locked="0"/>
    </xf>
    <xf numFmtId="0" fontId="5" fillId="0" borderId="165" xfId="0" applyFont="1" applyBorder="1" applyAlignment="1" applyProtection="1">
      <alignment horizontal="center" vertical="center"/>
      <protection locked="0"/>
    </xf>
    <xf numFmtId="0" fontId="9" fillId="0" borderId="0" xfId="0" applyFont="1" applyAlignment="1">
      <alignment vertical="center"/>
    </xf>
    <xf numFmtId="0" fontId="9" fillId="0" borderId="0" xfId="0" applyFont="1" applyAlignment="1">
      <alignment vertical="center" wrapText="1"/>
    </xf>
    <xf numFmtId="0" fontId="3" fillId="0" borderId="0" xfId="0" applyFont="1" applyAlignment="1">
      <alignment vertical="center" wrapText="1"/>
    </xf>
    <xf numFmtId="0" fontId="3" fillId="0" borderId="22"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4" xfId="0" applyFont="1" applyBorder="1" applyAlignment="1">
      <alignment vertical="center"/>
    </xf>
    <xf numFmtId="0" fontId="3" fillId="0" borderId="21" xfId="0" applyFont="1" applyBorder="1" applyAlignment="1">
      <alignment vertical="center"/>
    </xf>
    <xf numFmtId="0" fontId="3" fillId="0" borderId="17" xfId="0" applyFont="1" applyBorder="1" applyAlignment="1">
      <alignment vertical="center"/>
    </xf>
    <xf numFmtId="0" fontId="3" fillId="0" borderId="134" xfId="0" applyFont="1" applyBorder="1" applyAlignment="1">
      <alignment vertical="center"/>
    </xf>
    <xf numFmtId="0" fontId="20" fillId="0" borderId="18" xfId="0" applyFont="1" applyBorder="1" applyAlignment="1">
      <alignment horizontal="center"/>
    </xf>
    <xf numFmtId="0" fontId="3" fillId="0" borderId="18" xfId="0" applyFont="1" applyBorder="1" applyAlignment="1">
      <alignment horizontal="center"/>
    </xf>
    <xf numFmtId="0" fontId="9" fillId="0" borderId="11" xfId="0" applyFont="1" applyBorder="1" applyAlignment="1">
      <alignment vertical="center"/>
    </xf>
    <xf numFmtId="0" fontId="9" fillId="0" borderId="166" xfId="0" applyFont="1" applyBorder="1" applyAlignment="1">
      <alignment horizontal="center" vertical="center" wrapText="1"/>
    </xf>
    <xf numFmtId="0" fontId="9" fillId="0" borderId="167" xfId="0" applyFont="1" applyBorder="1" applyAlignment="1">
      <alignment horizontal="center" vertical="center" wrapText="1"/>
    </xf>
    <xf numFmtId="0" fontId="9" fillId="0" borderId="86" xfId="0" applyFont="1" applyBorder="1" applyAlignment="1">
      <alignment horizontal="center" vertical="center" wrapText="1"/>
    </xf>
    <xf numFmtId="0" fontId="9" fillId="0" borderId="101" xfId="0" applyFont="1" applyBorder="1" applyAlignment="1">
      <alignment horizontal="center" vertical="center" wrapText="1"/>
    </xf>
    <xf numFmtId="0" fontId="3" fillId="0" borderId="13" xfId="0" applyFont="1" applyBorder="1" applyAlignment="1" applyProtection="1">
      <alignment horizontal="center" vertical="center"/>
      <protection/>
    </xf>
    <xf numFmtId="49" fontId="11" fillId="0" borderId="168" xfId="0" applyNumberFormat="1" applyFont="1" applyBorder="1" applyAlignment="1" applyProtection="1">
      <alignment horizontal="center" vertical="center"/>
      <protection locked="0"/>
    </xf>
    <xf numFmtId="0" fontId="16" fillId="0" borderId="145" xfId="0" applyFont="1" applyBorder="1" applyAlignment="1" applyProtection="1">
      <alignment horizontal="center" vertical="center"/>
      <protection locked="0"/>
    </xf>
    <xf numFmtId="0" fontId="3" fillId="0" borderId="169" xfId="0" applyFont="1" applyBorder="1" applyAlignment="1">
      <alignment horizontal="center" vertical="center"/>
    </xf>
    <xf numFmtId="0" fontId="3" fillId="0" borderId="167" xfId="0" applyFont="1" applyBorder="1" applyAlignment="1">
      <alignment horizontal="center" vertical="center"/>
    </xf>
    <xf numFmtId="0" fontId="3" fillId="0" borderId="87" xfId="0" applyFont="1" applyBorder="1" applyAlignment="1">
      <alignment horizontal="center" vertical="center"/>
    </xf>
    <xf numFmtId="0" fontId="3" fillId="0" borderId="101" xfId="0" applyFont="1" applyBorder="1" applyAlignment="1">
      <alignment horizontal="center" vertical="center"/>
    </xf>
    <xf numFmtId="0" fontId="9" fillId="0" borderId="13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3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9" xfId="0" applyFont="1" applyBorder="1" applyAlignment="1">
      <alignment horizontal="center" vertical="center" wrapText="1"/>
    </xf>
    <xf numFmtId="0" fontId="9" fillId="0" borderId="130" xfId="0" applyFont="1" applyBorder="1" applyAlignment="1">
      <alignment vertical="center"/>
    </xf>
    <xf numFmtId="0" fontId="15" fillId="0" borderId="17" xfId="0" applyFont="1" applyBorder="1" applyAlignment="1">
      <alignment horizontal="center" vertical="center"/>
    </xf>
    <xf numFmtId="0" fontId="3" fillId="0" borderId="22" xfId="0" applyFont="1" applyBorder="1" applyAlignment="1">
      <alignment vertical="center"/>
    </xf>
    <xf numFmtId="0" fontId="3" fillId="0" borderId="136" xfId="0" applyFont="1" applyBorder="1" applyAlignment="1">
      <alignment vertical="center"/>
    </xf>
    <xf numFmtId="0" fontId="3" fillId="0" borderId="15" xfId="0" applyFont="1" applyBorder="1" applyAlignment="1">
      <alignment vertical="center"/>
    </xf>
    <xf numFmtId="0" fontId="3" fillId="0" borderId="166" xfId="0" applyFont="1" applyBorder="1" applyAlignment="1">
      <alignment horizontal="center" vertical="center" wrapText="1"/>
    </xf>
    <xf numFmtId="0" fontId="3" fillId="0" borderId="169"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17" xfId="0" applyFont="1" applyBorder="1" applyAlignment="1">
      <alignment horizontal="center" vertical="center"/>
    </xf>
    <xf numFmtId="0" fontId="9" fillId="0" borderId="18" xfId="0" applyFont="1" applyBorder="1" applyAlignment="1">
      <alignment vertical="center"/>
    </xf>
    <xf numFmtId="0" fontId="20" fillId="0" borderId="18" xfId="0" applyFont="1" applyBorder="1" applyAlignment="1" applyProtection="1">
      <alignment horizontal="center"/>
      <protection/>
    </xf>
    <xf numFmtId="0" fontId="3" fillId="0" borderId="170" xfId="0" applyFont="1" applyBorder="1" applyAlignment="1">
      <alignment horizontal="center" vertical="center"/>
    </xf>
    <xf numFmtId="49" fontId="1" fillId="0" borderId="171" xfId="0" applyNumberFormat="1" applyFont="1" applyBorder="1" applyAlignment="1">
      <alignment horizontal="center" vertical="center"/>
    </xf>
    <xf numFmtId="0" fontId="31" fillId="0" borderId="25" xfId="0" applyFont="1" applyBorder="1" applyAlignment="1">
      <alignment horizontal="center" vertical="center"/>
    </xf>
    <xf numFmtId="0" fontId="31" fillId="0" borderId="43" xfId="0" applyFont="1" applyBorder="1" applyAlignment="1">
      <alignment horizontal="center" vertical="center"/>
    </xf>
    <xf numFmtId="49" fontId="1" fillId="0" borderId="172" xfId="0" applyNumberFormat="1" applyFont="1" applyBorder="1" applyAlignment="1">
      <alignment horizontal="center" vertical="center"/>
    </xf>
    <xf numFmtId="0" fontId="31" fillId="0" borderId="52" xfId="0" applyFont="1" applyBorder="1" applyAlignment="1">
      <alignment horizontal="center" vertical="center"/>
    </xf>
    <xf numFmtId="0" fontId="31" fillId="0" borderId="53" xfId="0" applyFont="1" applyBorder="1" applyAlignment="1">
      <alignment horizontal="center" vertical="center"/>
    </xf>
    <xf numFmtId="0" fontId="52" fillId="0" borderId="12" xfId="0" applyFont="1" applyBorder="1" applyAlignment="1">
      <alignment horizontal="center" vertical="center"/>
    </xf>
    <xf numFmtId="49" fontId="1" fillId="0" borderId="173" xfId="0" applyNumberFormat="1" applyFont="1" applyBorder="1" applyAlignment="1">
      <alignment horizontal="center" vertical="center"/>
    </xf>
    <xf numFmtId="0" fontId="31" fillId="0" borderId="44" xfId="0" applyFont="1" applyBorder="1" applyAlignment="1">
      <alignment horizontal="center" vertical="center"/>
    </xf>
    <xf numFmtId="0" fontId="31" fillId="0" borderId="46" xfId="0" applyFont="1" applyBorder="1" applyAlignment="1">
      <alignment horizontal="center" vertical="center"/>
    </xf>
    <xf numFmtId="0" fontId="31" fillId="0" borderId="55" xfId="0" applyFont="1" applyBorder="1" applyAlignment="1">
      <alignment horizontal="center" vertical="center"/>
    </xf>
    <xf numFmtId="0" fontId="31" fillId="0" borderId="51" xfId="0" applyFont="1" applyBorder="1" applyAlignment="1">
      <alignment horizontal="center" vertical="center"/>
    </xf>
    <xf numFmtId="49" fontId="1" fillId="0" borderId="174" xfId="0" applyNumberFormat="1" applyFont="1" applyBorder="1" applyAlignment="1">
      <alignment horizontal="center" vertical="center"/>
    </xf>
    <xf numFmtId="0" fontId="31" fillId="0" borderId="48" xfId="0" applyFont="1" applyBorder="1" applyAlignment="1">
      <alignment horizontal="center" vertical="center"/>
    </xf>
    <xf numFmtId="0" fontId="31" fillId="0" borderId="47" xfId="0" applyFont="1" applyBorder="1" applyAlignment="1">
      <alignment horizontal="center" vertical="center"/>
    </xf>
    <xf numFmtId="0" fontId="31" fillId="0" borderId="50" xfId="0" applyFont="1" applyBorder="1" applyAlignment="1">
      <alignment horizontal="center" vertical="center"/>
    </xf>
    <xf numFmtId="0" fontId="31" fillId="0" borderId="42" xfId="0" applyFont="1" applyBorder="1" applyAlignment="1">
      <alignment horizontal="center" vertical="center"/>
    </xf>
    <xf numFmtId="49" fontId="1" fillId="0" borderId="100" xfId="0" applyNumberFormat="1" applyFont="1" applyBorder="1" applyAlignment="1">
      <alignment horizontal="center" vertical="center"/>
    </xf>
    <xf numFmtId="0" fontId="31" fillId="0" borderId="27" xfId="0" applyFont="1" applyBorder="1" applyAlignment="1">
      <alignment horizontal="center" vertical="center"/>
    </xf>
    <xf numFmtId="0" fontId="31" fillId="0" borderId="61" xfId="0" applyFont="1" applyBorder="1" applyAlignment="1">
      <alignment horizontal="center" vertical="center"/>
    </xf>
    <xf numFmtId="0" fontId="31" fillId="0" borderId="62" xfId="0" applyFont="1" applyBorder="1" applyAlignment="1">
      <alignment horizontal="center" vertical="center"/>
    </xf>
    <xf numFmtId="0" fontId="52" fillId="0" borderId="48" xfId="0" applyFont="1" applyBorder="1" applyAlignment="1">
      <alignment vertical="center" shrinkToFit="1"/>
    </xf>
    <xf numFmtId="0" fontId="31" fillId="0" borderId="48" xfId="0" applyFont="1" applyBorder="1" applyAlignment="1">
      <alignment vertical="center" shrinkToFit="1"/>
    </xf>
    <xf numFmtId="0" fontId="31" fillId="0" borderId="56" xfId="0" applyFont="1" applyBorder="1" applyAlignment="1">
      <alignment vertical="center" shrinkToFit="1"/>
    </xf>
    <xf numFmtId="0" fontId="52" fillId="0" borderId="36" xfId="0" applyFont="1" applyBorder="1" applyAlignment="1">
      <alignment horizontal="center" vertical="center" wrapText="1"/>
    </xf>
    <xf numFmtId="0" fontId="52" fillId="0" borderId="37"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39" xfId="0" applyFont="1" applyBorder="1" applyAlignment="1">
      <alignment horizontal="center" vertical="center" wrapText="1"/>
    </xf>
    <xf numFmtId="0" fontId="52" fillId="0" borderId="40" xfId="0" applyFont="1" applyBorder="1" applyAlignment="1">
      <alignment horizontal="center" vertical="center" wrapText="1"/>
    </xf>
    <xf numFmtId="0" fontId="52" fillId="0" borderId="41" xfId="0" applyFont="1" applyBorder="1" applyAlignment="1">
      <alignment horizontal="center" vertical="center" wrapText="1"/>
    </xf>
    <xf numFmtId="49" fontId="1" fillId="0" borderId="44" xfId="0" applyNumberFormat="1" applyFont="1" applyBorder="1" applyAlignment="1">
      <alignment horizontal="center" vertical="center"/>
    </xf>
    <xf numFmtId="49" fontId="1" fillId="0" borderId="55" xfId="0" applyNumberFormat="1" applyFont="1" applyBorder="1" applyAlignment="1">
      <alignment horizontal="center" vertical="center"/>
    </xf>
    <xf numFmtId="49" fontId="1" fillId="0" borderId="48" xfId="0" applyNumberFormat="1" applyFont="1" applyBorder="1" applyAlignment="1">
      <alignment horizontal="center" vertical="center"/>
    </xf>
    <xf numFmtId="49" fontId="1" fillId="0" borderId="50" xfId="0" applyNumberFormat="1" applyFont="1" applyBorder="1" applyAlignment="1">
      <alignment horizontal="center" vertical="center"/>
    </xf>
    <xf numFmtId="0" fontId="51" fillId="0" borderId="26" xfId="0" applyFont="1" applyBorder="1" applyAlignment="1">
      <alignment horizontal="center" vertical="center"/>
    </xf>
    <xf numFmtId="0" fontId="51" fillId="0" borderId="12" xfId="0" applyFont="1" applyBorder="1" applyAlignment="1">
      <alignment horizontal="center" vertical="center"/>
    </xf>
    <xf numFmtId="0" fontId="51" fillId="0" borderId="37" xfId="0" applyFont="1" applyBorder="1" applyAlignment="1">
      <alignment horizontal="center" vertical="center"/>
    </xf>
    <xf numFmtId="0" fontId="51" fillId="0" borderId="16" xfId="0" applyFont="1" applyBorder="1" applyAlignment="1">
      <alignment horizontal="center" vertical="center"/>
    </xf>
    <xf numFmtId="0" fontId="51" fillId="0" borderId="11" xfId="0" applyFont="1" applyBorder="1" applyAlignment="1">
      <alignment horizontal="center" vertical="center"/>
    </xf>
    <xf numFmtId="0" fontId="51" fillId="0" borderId="41" xfId="0" applyFont="1" applyBorder="1" applyAlignment="1">
      <alignment horizontal="center" vertical="center"/>
    </xf>
    <xf numFmtId="0" fontId="51" fillId="0" borderId="46" xfId="0" applyFont="1" applyBorder="1" applyAlignment="1">
      <alignment horizontal="center" vertical="center"/>
    </xf>
    <xf numFmtId="0" fontId="51" fillId="0" borderId="44" xfId="0" applyFont="1" applyBorder="1" applyAlignment="1">
      <alignment horizontal="center" vertical="center"/>
    </xf>
    <xf numFmtId="0" fontId="51" fillId="0" borderId="55" xfId="0" applyFont="1" applyBorder="1" applyAlignment="1">
      <alignment horizontal="center" vertical="center"/>
    </xf>
    <xf numFmtId="0" fontId="51" fillId="0" borderId="44" xfId="0" applyFont="1" applyBorder="1" applyAlignment="1">
      <alignment horizontal="left" vertical="center" indent="1"/>
    </xf>
    <xf numFmtId="0" fontId="51" fillId="0" borderId="45" xfId="0" applyFont="1" applyBorder="1" applyAlignment="1">
      <alignment horizontal="left" vertical="center" indent="1"/>
    </xf>
    <xf numFmtId="0" fontId="51" fillId="0" borderId="52" xfId="0" applyFont="1" applyBorder="1" applyAlignment="1">
      <alignment horizontal="left" vertical="center" indent="1"/>
    </xf>
    <xf numFmtId="0" fontId="51" fillId="0" borderId="54" xfId="0" applyFont="1" applyBorder="1" applyAlignment="1">
      <alignment horizontal="left" vertical="center" indent="1"/>
    </xf>
    <xf numFmtId="0" fontId="51" fillId="0" borderId="51" xfId="0" applyFont="1" applyBorder="1" applyAlignment="1">
      <alignment horizontal="center" vertical="center"/>
    </xf>
    <xf numFmtId="0" fontId="51" fillId="0" borderId="52" xfId="0" applyFont="1" applyBorder="1" applyAlignment="1">
      <alignment horizontal="center" vertical="center"/>
    </xf>
    <xf numFmtId="0" fontId="51" fillId="0" borderId="53" xfId="0" applyFont="1" applyBorder="1" applyAlignment="1">
      <alignment horizontal="center" vertical="center"/>
    </xf>
    <xf numFmtId="0" fontId="38" fillId="0" borderId="100" xfId="0" applyFont="1" applyBorder="1" applyAlignment="1">
      <alignment horizontal="center" vertical="center"/>
    </xf>
    <xf numFmtId="0" fontId="38" fillId="0" borderId="27" xfId="0" applyFont="1" applyBorder="1" applyAlignment="1">
      <alignment horizontal="center" vertical="center"/>
    </xf>
    <xf numFmtId="0" fontId="38" fillId="0" borderId="63" xfId="0" applyFont="1" applyBorder="1" applyAlignment="1">
      <alignment horizontal="center" vertical="center"/>
    </xf>
    <xf numFmtId="0" fontId="43" fillId="0" borderId="100" xfId="0" applyFont="1" applyBorder="1" applyAlignment="1">
      <alignment horizontal="center" vertical="center"/>
    </xf>
    <xf numFmtId="0" fontId="43" fillId="0" borderId="27" xfId="0" applyFont="1" applyBorder="1" applyAlignment="1">
      <alignment horizontal="center" vertical="center"/>
    </xf>
    <xf numFmtId="0" fontId="43" fillId="0" borderId="63" xfId="0" applyFont="1" applyBorder="1" applyAlignment="1">
      <alignment horizontal="center" vertical="center"/>
    </xf>
    <xf numFmtId="0" fontId="4" fillId="0" borderId="100" xfId="0" applyFont="1" applyBorder="1" applyAlignment="1">
      <alignment horizontal="center" vertical="center"/>
    </xf>
    <xf numFmtId="0" fontId="4" fillId="0" borderId="27" xfId="0" applyFont="1" applyBorder="1" applyAlignment="1">
      <alignment horizontal="center" vertical="center"/>
    </xf>
    <xf numFmtId="0" fontId="4" fillId="0" borderId="63" xfId="0" applyFont="1" applyBorder="1" applyAlignment="1">
      <alignment horizontal="center" vertical="center"/>
    </xf>
    <xf numFmtId="0" fontId="38" fillId="0" borderId="23" xfId="0" applyFont="1" applyBorder="1" applyAlignment="1">
      <alignment horizontal="center" vertical="center"/>
    </xf>
    <xf numFmtId="0" fontId="38" fillId="0" borderId="0" xfId="0" applyFont="1" applyAlignment="1">
      <alignment horizontal="left" vertical="top" wrapText="1"/>
    </xf>
    <xf numFmtId="0" fontId="25" fillId="0" borderId="0" xfId="0" applyFont="1" applyAlignment="1">
      <alignment horizontal="right" vertical="center"/>
    </xf>
    <xf numFmtId="0" fontId="39" fillId="0" borderId="0" xfId="0" applyFont="1" applyAlignment="1">
      <alignment horizontal="center" vertical="center"/>
    </xf>
    <xf numFmtId="0" fontId="43" fillId="0" borderId="23" xfId="0" applyFont="1" applyBorder="1" applyAlignment="1">
      <alignment horizontal="center" vertical="center"/>
    </xf>
    <xf numFmtId="0" fontId="43" fillId="0" borderId="23" xfId="0" applyFont="1" applyBorder="1" applyAlignment="1">
      <alignment horizontal="center" vertical="center" wrapText="1"/>
    </xf>
    <xf numFmtId="0" fontId="4" fillId="0" borderId="23"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4" fillId="0" borderId="0" xfId="0" applyFont="1" applyBorder="1" applyAlignment="1">
      <alignment horizontal="left" vertical="center"/>
    </xf>
    <xf numFmtId="0" fontId="39" fillId="0" borderId="0" xfId="0" applyFont="1" applyBorder="1" applyAlignment="1">
      <alignment horizontal="center" vertical="center"/>
    </xf>
    <xf numFmtId="0" fontId="39" fillId="0" borderId="11" xfId="0" applyFont="1" applyBorder="1" applyAlignment="1">
      <alignment horizontal="center" vertical="center"/>
    </xf>
    <xf numFmtId="0" fontId="38" fillId="0" borderId="0" xfId="0" applyFont="1" applyAlignment="1">
      <alignment vertical="center" wrapText="1"/>
    </xf>
    <xf numFmtId="0" fontId="0" fillId="0" borderId="0" xfId="0" applyFont="1" applyAlignment="1">
      <alignment vertical="center" wrapText="1"/>
    </xf>
    <xf numFmtId="0" fontId="16" fillId="0" borderId="152" xfId="0" applyFont="1" applyBorder="1" applyAlignment="1">
      <alignment horizontal="center" vertical="center" shrinkToFit="1"/>
    </xf>
    <xf numFmtId="0" fontId="16" fillId="0" borderId="153" xfId="0" applyFont="1" applyBorder="1" applyAlignment="1">
      <alignment horizontal="center" vertical="center" shrinkToFit="1"/>
    </xf>
    <xf numFmtId="0" fontId="16" fillId="0" borderId="175" xfId="0" applyFont="1" applyBorder="1" applyAlignment="1">
      <alignment horizontal="center" vertical="center" shrinkToFit="1"/>
    </xf>
    <xf numFmtId="0" fontId="16" fillId="0" borderId="176" xfId="0" applyFont="1" applyBorder="1" applyAlignment="1">
      <alignment horizontal="center" vertical="center" shrinkToFit="1"/>
    </xf>
    <xf numFmtId="0" fontId="16" fillId="0" borderId="154" xfId="0" applyFont="1" applyBorder="1" applyAlignment="1">
      <alignment horizontal="center" vertical="center" shrinkToFit="1"/>
    </xf>
    <xf numFmtId="0" fontId="16" fillId="0" borderId="177" xfId="0" applyFont="1" applyBorder="1" applyAlignment="1">
      <alignment horizontal="center" vertical="center" shrinkToFit="1"/>
    </xf>
    <xf numFmtId="0" fontId="3" fillId="0" borderId="0" xfId="0" applyFont="1" applyBorder="1" applyAlignment="1">
      <alignment horizontal="center" vertical="center" shrinkToFit="1"/>
    </xf>
    <xf numFmtId="0" fontId="16" fillId="0" borderId="0"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6" xfId="0" applyFont="1" applyBorder="1" applyAlignment="1">
      <alignment horizontal="distributed" vertical="distributed" wrapText="1"/>
    </xf>
    <xf numFmtId="0" fontId="3" fillId="0" borderId="13" xfId="0" applyFont="1" applyBorder="1" applyAlignment="1">
      <alignment horizontal="distributed" vertical="distributed" wrapText="1"/>
    </xf>
    <xf numFmtId="0" fontId="3" fillId="0" borderId="10" xfId="0" applyFont="1" applyBorder="1" applyAlignment="1">
      <alignment horizontal="distributed" vertical="distributed" wrapText="1"/>
    </xf>
    <xf numFmtId="0" fontId="3" fillId="0" borderId="14" xfId="0" applyFont="1" applyBorder="1" applyAlignment="1">
      <alignment horizontal="distributed" vertical="distributed" wrapText="1"/>
    </xf>
    <xf numFmtId="0" fontId="3" fillId="0" borderId="16" xfId="0" applyFont="1" applyBorder="1" applyAlignment="1">
      <alignment horizontal="distributed" vertical="distributed" wrapText="1"/>
    </xf>
    <xf numFmtId="0" fontId="3" fillId="0" borderId="15" xfId="0" applyFont="1" applyBorder="1" applyAlignment="1">
      <alignment horizontal="distributed" vertical="distributed" wrapText="1"/>
    </xf>
    <xf numFmtId="0" fontId="16" fillId="0" borderId="23" xfId="0" applyFont="1" applyBorder="1" applyAlignment="1">
      <alignment vertical="center" shrinkToFit="1"/>
    </xf>
    <xf numFmtId="0" fontId="3" fillId="0" borderId="18" xfId="0" applyFont="1" applyBorder="1" applyAlignment="1">
      <alignment vertical="center" shrinkToFit="1"/>
    </xf>
    <xf numFmtId="0" fontId="3" fillId="0" borderId="0" xfId="0" applyFont="1" applyBorder="1" applyAlignment="1">
      <alignment vertical="center" shrinkToFit="1"/>
    </xf>
    <xf numFmtId="0" fontId="9" fillId="0" borderId="0" xfId="0" applyFont="1" applyBorder="1" applyAlignment="1">
      <alignment horizontal="distributed" vertical="center"/>
    </xf>
    <xf numFmtId="0" fontId="3" fillId="0" borderId="26"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5" xfId="0" applyFont="1" applyBorder="1" applyAlignment="1">
      <alignment horizontal="center" vertical="center" shrinkToFit="1"/>
    </xf>
    <xf numFmtId="0" fontId="16" fillId="0" borderId="23" xfId="0" applyFont="1" applyBorder="1" applyAlignment="1">
      <alignment vertical="center" wrapText="1"/>
    </xf>
    <xf numFmtId="0" fontId="16" fillId="0" borderId="0" xfId="0" applyFont="1" applyBorder="1" applyAlignment="1">
      <alignment vertical="center" wrapText="1" shrinkToFit="1"/>
    </xf>
    <xf numFmtId="0" fontId="16" fillId="0" borderId="0" xfId="0" applyFont="1" applyBorder="1" applyAlignment="1">
      <alignment vertical="center" shrinkToFit="1"/>
    </xf>
    <xf numFmtId="0" fontId="3" fillId="0" borderId="1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19" xfId="0" applyFont="1" applyBorder="1" applyAlignment="1">
      <alignment horizontal="center" vertical="center"/>
    </xf>
    <xf numFmtId="0" fontId="3" fillId="0" borderId="13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20" fillId="0" borderId="25" xfId="0" applyFont="1" applyBorder="1" applyAlignment="1" applyProtection="1">
      <alignment horizontal="center" vertical="center"/>
      <protection/>
    </xf>
    <xf numFmtId="0" fontId="20" fillId="0" borderId="48" xfId="0" applyFont="1" applyBorder="1" applyAlignment="1" applyProtection="1">
      <alignment horizontal="center" vertical="center"/>
      <protection/>
    </xf>
    <xf numFmtId="0" fontId="9" fillId="0" borderId="167" xfId="0" applyFont="1" applyBorder="1" applyAlignment="1">
      <alignment horizontal="center" vertical="center"/>
    </xf>
    <xf numFmtId="0" fontId="9" fillId="0" borderId="175" xfId="0" applyFont="1" applyBorder="1" applyAlignment="1">
      <alignment horizontal="center" vertical="center" wrapText="1"/>
    </xf>
    <xf numFmtId="0" fontId="9" fillId="0" borderId="177" xfId="0" applyFont="1" applyBorder="1" applyAlignment="1">
      <alignment horizontal="center" vertical="center"/>
    </xf>
    <xf numFmtId="0" fontId="9" fillId="0" borderId="86" xfId="0" applyFont="1" applyBorder="1" applyAlignment="1">
      <alignment horizontal="center" vertical="center"/>
    </xf>
    <xf numFmtId="0" fontId="9" fillId="0" borderId="101" xfId="0" applyFont="1" applyBorder="1" applyAlignment="1">
      <alignment horizontal="center" vertical="center"/>
    </xf>
    <xf numFmtId="0" fontId="16" fillId="0" borderId="25" xfId="0" applyFont="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3" fillId="0" borderId="176" xfId="0" applyFont="1" applyBorder="1" applyAlignment="1">
      <alignment horizontal="center" vertical="center"/>
    </xf>
    <xf numFmtId="0" fontId="3" fillId="0" borderId="177" xfId="0" applyFont="1" applyBorder="1" applyAlignment="1">
      <alignment horizontal="center" vertical="center"/>
    </xf>
    <xf numFmtId="0" fontId="16" fillId="0" borderId="46" xfId="0" applyFont="1" applyBorder="1" applyAlignment="1" applyProtection="1">
      <alignment horizontal="center" vertical="center"/>
      <protection locked="0"/>
    </xf>
    <xf numFmtId="0" fontId="16" fillId="0" borderId="44" xfId="0" applyFont="1" applyBorder="1" applyAlignment="1" applyProtection="1">
      <alignment horizontal="center" vertical="center"/>
      <protection locked="0"/>
    </xf>
    <xf numFmtId="0" fontId="16" fillId="0" borderId="47" xfId="0" applyFont="1" applyBorder="1" applyAlignment="1" applyProtection="1">
      <alignment horizontal="center" vertical="center"/>
      <protection locked="0"/>
    </xf>
    <xf numFmtId="0" fontId="20" fillId="0" borderId="44" xfId="0" applyFont="1" applyBorder="1" applyAlignment="1" applyProtection="1">
      <alignment horizontal="center" vertical="center"/>
      <protection/>
    </xf>
    <xf numFmtId="0" fontId="3" fillId="0" borderId="166" xfId="0" applyFont="1" applyBorder="1" applyAlignment="1">
      <alignment horizontal="center" vertical="center"/>
    </xf>
    <xf numFmtId="0" fontId="3" fillId="0" borderId="175" xfId="0" applyFont="1" applyBorder="1" applyAlignment="1">
      <alignment horizontal="center" vertical="center"/>
    </xf>
    <xf numFmtId="0" fontId="3" fillId="0" borderId="86" xfId="0" applyFont="1" applyBorder="1" applyAlignment="1">
      <alignment horizontal="center" vertical="center"/>
    </xf>
    <xf numFmtId="0" fontId="20" fillId="0" borderId="45" xfId="0" applyFont="1" applyBorder="1" applyAlignment="1" applyProtection="1">
      <alignment horizontal="center" vertical="center"/>
      <protection/>
    </xf>
    <xf numFmtId="0" fontId="20" fillId="0" borderId="56" xfId="0" applyFont="1" applyBorder="1" applyAlignment="1" applyProtection="1">
      <alignment horizontal="center" vertical="center"/>
      <protection/>
    </xf>
    <xf numFmtId="0" fontId="11" fillId="0" borderId="36" xfId="0" applyNumberFormat="1" applyFont="1" applyBorder="1" applyAlignment="1" applyProtection="1">
      <alignment vertical="center"/>
      <protection locked="0"/>
    </xf>
    <xf numFmtId="0" fontId="11" fillId="0" borderId="13" xfId="0" applyFont="1" applyBorder="1" applyAlignment="1" applyProtection="1">
      <alignment vertical="center"/>
      <protection locked="0"/>
    </xf>
    <xf numFmtId="0" fontId="11" fillId="0" borderId="38" xfId="0" applyNumberFormat="1" applyFont="1" applyBorder="1" applyAlignment="1" applyProtection="1">
      <alignment vertical="center"/>
      <protection locked="0"/>
    </xf>
    <xf numFmtId="0" fontId="11" fillId="0" borderId="14" xfId="0" applyFont="1" applyBorder="1" applyAlignment="1" applyProtection="1">
      <alignment vertical="center"/>
      <protection locked="0"/>
    </xf>
    <xf numFmtId="0" fontId="11" fillId="0" borderId="40" xfId="0" applyFont="1" applyBorder="1" applyAlignment="1" applyProtection="1">
      <alignment vertical="center"/>
      <protection locked="0"/>
    </xf>
    <xf numFmtId="0" fontId="11" fillId="0" borderId="15" xfId="0" applyFont="1" applyBorder="1" applyAlignment="1" applyProtection="1">
      <alignment vertical="center"/>
      <protection locked="0"/>
    </xf>
    <xf numFmtId="0" fontId="20" fillId="0" borderId="49" xfId="0" applyFont="1" applyBorder="1" applyAlignment="1" applyProtection="1">
      <alignment horizontal="center" vertical="center"/>
      <protection/>
    </xf>
    <xf numFmtId="0" fontId="16" fillId="0" borderId="173" xfId="0" applyFont="1" applyBorder="1" applyAlignment="1" applyProtection="1">
      <alignment horizontal="center" vertical="center"/>
      <protection locked="0"/>
    </xf>
    <xf numFmtId="0" fontId="16" fillId="0" borderId="174" xfId="0" applyFont="1" applyBorder="1" applyAlignment="1" applyProtection="1">
      <alignment horizontal="center" vertical="center"/>
      <protection locked="0"/>
    </xf>
    <xf numFmtId="0" fontId="11" fillId="0" borderId="26" xfId="0" applyNumberFormat="1"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37" xfId="0" applyFont="1" applyBorder="1" applyAlignment="1" applyProtection="1">
      <alignment horizontal="center" vertical="center"/>
      <protection locked="0"/>
    </xf>
    <xf numFmtId="0" fontId="11" fillId="0" borderId="10" xfId="0" applyNumberFormat="1"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1" fillId="0" borderId="100" xfId="0" applyFont="1" applyBorder="1" applyAlignment="1" applyProtection="1">
      <alignment horizontal="left" vertical="center" indent="1"/>
      <protection/>
    </xf>
    <xf numFmtId="0" fontId="11" fillId="0" borderId="27" xfId="0" applyFont="1" applyBorder="1" applyAlignment="1" applyProtection="1">
      <alignment horizontal="left" vertical="center" indent="1"/>
      <protection/>
    </xf>
    <xf numFmtId="0" fontId="11" fillId="0" borderId="148" xfId="0" applyFont="1" applyBorder="1" applyAlignment="1" applyProtection="1">
      <alignment horizontal="left" vertical="center" indent="1"/>
      <protection/>
    </xf>
    <xf numFmtId="0" fontId="16" fillId="0" borderId="42" xfId="0" applyFont="1" applyBorder="1" applyAlignment="1" applyProtection="1">
      <alignment horizontal="center" vertical="center"/>
      <protection locked="0"/>
    </xf>
    <xf numFmtId="0" fontId="16" fillId="0" borderId="171" xfId="0" applyFont="1" applyBorder="1" applyAlignment="1" applyProtection="1">
      <alignment horizontal="center" vertical="center"/>
      <protection locked="0"/>
    </xf>
    <xf numFmtId="0" fontId="21" fillId="0" borderId="18" xfId="0" applyFont="1" applyBorder="1" applyAlignment="1">
      <alignment vertical="center"/>
    </xf>
    <xf numFmtId="0" fontId="3" fillId="0" borderId="133" xfId="0" applyFont="1" applyBorder="1" applyAlignment="1">
      <alignment vertical="center"/>
    </xf>
    <xf numFmtId="0" fontId="21" fillId="0" borderId="0" xfId="0" applyFont="1" applyBorder="1" applyAlignment="1">
      <alignment vertical="center"/>
    </xf>
    <xf numFmtId="0" fontId="3" fillId="0" borderId="129" xfId="0" applyFont="1" applyBorder="1" applyAlignment="1">
      <alignment vertical="center"/>
    </xf>
    <xf numFmtId="0" fontId="9" fillId="0" borderId="27" xfId="0" applyFont="1" applyBorder="1" applyAlignment="1">
      <alignment vertical="center" wrapText="1"/>
    </xf>
    <xf numFmtId="0" fontId="9" fillId="0" borderId="27" xfId="0" applyFont="1" applyBorder="1" applyAlignment="1">
      <alignment vertical="center"/>
    </xf>
    <xf numFmtId="0" fontId="9" fillId="0" borderId="148" xfId="0" applyFont="1" applyBorder="1" applyAlignment="1">
      <alignment vertical="center"/>
    </xf>
    <xf numFmtId="0" fontId="9" fillId="0" borderId="142" xfId="0" applyFont="1" applyBorder="1" applyAlignment="1">
      <alignment vertical="center"/>
    </xf>
    <xf numFmtId="0" fontId="9" fillId="0" borderId="149" xfId="0" applyFont="1" applyBorder="1" applyAlignment="1">
      <alignment vertical="center"/>
    </xf>
    <xf numFmtId="0" fontId="3" fillId="0" borderId="17" xfId="0" applyFont="1" applyBorder="1" applyAlignment="1">
      <alignment vertical="center" wrapText="1"/>
    </xf>
    <xf numFmtId="0" fontId="21"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2" xfId="0" applyNumberFormat="1" applyFont="1" applyBorder="1" applyAlignment="1" applyProtection="1">
      <alignment horizontal="center" vertical="center"/>
      <protection/>
    </xf>
    <xf numFmtId="0" fontId="3" fillId="0" borderId="10" xfId="0" applyNumberFormat="1" applyFont="1" applyBorder="1" applyAlignment="1" applyProtection="1">
      <alignment horizontal="center" vertical="center"/>
      <protection/>
    </xf>
    <xf numFmtId="0" fontId="16" fillId="0" borderId="178" xfId="0" applyFont="1" applyBorder="1" applyAlignment="1" applyProtection="1">
      <alignment horizontal="center" vertical="center"/>
      <protection locked="0"/>
    </xf>
    <xf numFmtId="0" fontId="16" fillId="0" borderId="179" xfId="0" applyFont="1" applyBorder="1" applyAlignment="1" applyProtection="1">
      <alignment horizontal="center" vertical="center"/>
      <protection locked="0"/>
    </xf>
    <xf numFmtId="0" fontId="11" fillId="0" borderId="132" xfId="0" applyNumberFormat="1" applyFont="1" applyBorder="1" applyAlignment="1" applyProtection="1">
      <alignment vertical="center" shrinkToFit="1"/>
      <protection locked="0"/>
    </xf>
    <xf numFmtId="0" fontId="11" fillId="0" borderId="18" xfId="0" applyNumberFormat="1" applyFont="1" applyBorder="1" applyAlignment="1" applyProtection="1">
      <alignment vertical="center" shrinkToFit="1"/>
      <protection locked="0"/>
    </xf>
    <xf numFmtId="0" fontId="11" fillId="0" borderId="133" xfId="0" applyNumberFormat="1" applyFont="1" applyBorder="1" applyAlignment="1" applyProtection="1">
      <alignment vertical="center" shrinkToFit="1"/>
      <protection locked="0"/>
    </xf>
    <xf numFmtId="0" fontId="11" fillId="0" borderId="10" xfId="0" applyNumberFormat="1" applyFont="1" applyBorder="1" applyAlignment="1" applyProtection="1">
      <alignment vertical="center" shrinkToFit="1"/>
      <protection locked="0"/>
    </xf>
    <xf numFmtId="0" fontId="11" fillId="0" borderId="0" xfId="0" applyNumberFormat="1" applyFont="1" applyBorder="1" applyAlignment="1" applyProtection="1">
      <alignment vertical="center" shrinkToFit="1"/>
      <protection locked="0"/>
    </xf>
    <xf numFmtId="0" fontId="11" fillId="0" borderId="129" xfId="0" applyNumberFormat="1" applyFont="1" applyBorder="1" applyAlignment="1" applyProtection="1">
      <alignment vertical="center" shrinkToFit="1"/>
      <protection locked="0"/>
    </xf>
    <xf numFmtId="0" fontId="11" fillId="0" borderId="137" xfId="0" applyNumberFormat="1" applyFont="1" applyBorder="1" applyAlignment="1" applyProtection="1">
      <alignment vertical="center" shrinkToFit="1"/>
      <protection locked="0"/>
    </xf>
    <xf numFmtId="0" fontId="11" fillId="0" borderId="17" xfId="0" applyNumberFormat="1" applyFont="1" applyBorder="1" applyAlignment="1" applyProtection="1">
      <alignment vertical="center" shrinkToFit="1"/>
      <protection locked="0"/>
    </xf>
    <xf numFmtId="0" fontId="11" fillId="0" borderId="131" xfId="0" applyNumberFormat="1" applyFont="1" applyBorder="1" applyAlignment="1" applyProtection="1">
      <alignment vertical="center" shrinkToFit="1"/>
      <protection locked="0"/>
    </xf>
    <xf numFmtId="0" fontId="5" fillId="0" borderId="100" xfId="0" applyFont="1" applyBorder="1" applyAlignment="1">
      <alignment horizontal="center" vertical="center"/>
    </xf>
    <xf numFmtId="0" fontId="5" fillId="0" borderId="27" xfId="0" applyFont="1" applyBorder="1" applyAlignment="1">
      <alignment horizontal="center" vertical="center"/>
    </xf>
    <xf numFmtId="0" fontId="5" fillId="0" borderId="145" xfId="0" applyFont="1" applyBorder="1" applyAlignment="1">
      <alignment horizontal="center" vertical="center"/>
    </xf>
    <xf numFmtId="0" fontId="5" fillId="0" borderId="142" xfId="0" applyFont="1" applyBorder="1" applyAlignment="1">
      <alignment horizontal="center" vertical="center"/>
    </xf>
    <xf numFmtId="0" fontId="9" fillId="0" borderId="27" xfId="0" applyFont="1" applyBorder="1" applyAlignment="1">
      <alignment horizontal="center" vertical="center"/>
    </xf>
    <xf numFmtId="0" fontId="9" fillId="0" borderId="142" xfId="0" applyFont="1" applyBorder="1" applyAlignment="1">
      <alignment horizontal="center" vertical="center"/>
    </xf>
    <xf numFmtId="0" fontId="9" fillId="0" borderId="18"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14" xfId="0" applyFont="1" applyBorder="1" applyAlignment="1">
      <alignment vertical="center" wrapText="1"/>
    </xf>
    <xf numFmtId="0" fontId="3" fillId="0" borderId="11" xfId="0" applyFont="1" applyBorder="1" applyAlignment="1">
      <alignment vertical="center" wrapText="1"/>
    </xf>
    <xf numFmtId="0" fontId="3" fillId="0" borderId="15" xfId="0" applyFont="1" applyBorder="1" applyAlignment="1">
      <alignment vertical="center" wrapText="1"/>
    </xf>
    <xf numFmtId="0" fontId="3" fillId="0" borderId="137" xfId="0" applyFont="1" applyBorder="1" applyAlignment="1">
      <alignment vertical="center"/>
    </xf>
    <xf numFmtId="0" fontId="9" fillId="0" borderId="180" xfId="0" applyFont="1" applyBorder="1" applyAlignment="1">
      <alignment vertical="center" wrapText="1"/>
    </xf>
    <xf numFmtId="0" fontId="9" fillId="0" borderId="180" xfId="0" applyFont="1" applyBorder="1" applyAlignment="1">
      <alignment vertical="center"/>
    </xf>
    <xf numFmtId="0" fontId="9" fillId="0" borderId="181" xfId="0" applyFont="1" applyBorder="1" applyAlignment="1">
      <alignment vertical="center"/>
    </xf>
    <xf numFmtId="0" fontId="9" fillId="0" borderId="180" xfId="0" applyFont="1" applyBorder="1" applyAlignment="1">
      <alignment horizontal="center" vertical="center"/>
    </xf>
    <xf numFmtId="0" fontId="5" fillId="0" borderId="182" xfId="0" applyFont="1" applyBorder="1" applyAlignment="1">
      <alignment horizontal="center" vertical="center"/>
    </xf>
    <xf numFmtId="0" fontId="5" fillId="0" borderId="180" xfId="0" applyFont="1" applyBorder="1" applyAlignment="1">
      <alignment horizontal="center" vertical="center"/>
    </xf>
    <xf numFmtId="0" fontId="3" fillId="0" borderId="22"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39" xfId="0" applyFont="1" applyBorder="1" applyAlignment="1" applyProtection="1">
      <alignment horizontal="center" vertical="center" wrapText="1" shrinkToFit="1"/>
      <protection locked="0"/>
    </xf>
    <xf numFmtId="0" fontId="3" fillId="0" borderId="140" xfId="0" applyFont="1" applyBorder="1" applyAlignment="1">
      <alignment horizontal="center" vertical="center" shrinkToFit="1"/>
    </xf>
    <xf numFmtId="0" fontId="3" fillId="0" borderId="155" xfId="0" applyFont="1" applyBorder="1" applyAlignment="1">
      <alignment horizontal="center" vertical="center" shrinkToFit="1"/>
    </xf>
    <xf numFmtId="0" fontId="3" fillId="0" borderId="138" xfId="0" applyFont="1" applyBorder="1" applyAlignment="1">
      <alignment horizontal="center" vertical="center" shrinkToFit="1"/>
    </xf>
    <xf numFmtId="0" fontId="3" fillId="0" borderId="156" xfId="0" applyFont="1" applyBorder="1" applyAlignment="1">
      <alignment horizontal="center" vertical="center" shrinkToFit="1"/>
    </xf>
    <xf numFmtId="0" fontId="3" fillId="0" borderId="144" xfId="0" applyFont="1" applyBorder="1" applyAlignment="1">
      <alignment horizontal="center" vertical="center" shrinkToFit="1"/>
    </xf>
    <xf numFmtId="0" fontId="11" fillId="0" borderId="0" xfId="0" applyNumberFormat="1" applyFont="1" applyBorder="1" applyAlignment="1" applyProtection="1">
      <alignment horizontal="center" vertical="center" shrinkToFit="1"/>
      <protection locked="0"/>
    </xf>
    <xf numFmtId="0" fontId="16" fillId="0" borderId="0" xfId="0" applyNumberFormat="1" applyFont="1" applyAlignment="1" applyProtection="1">
      <alignment horizontal="center" vertical="center" shrinkToFit="1"/>
      <protection locked="0"/>
    </xf>
    <xf numFmtId="0" fontId="16" fillId="0" borderId="129" xfId="0" applyNumberFormat="1" applyFont="1" applyBorder="1" applyAlignment="1" applyProtection="1">
      <alignment horizontal="center" vertical="center" shrinkToFit="1"/>
      <protection locked="0"/>
    </xf>
    <xf numFmtId="0" fontId="16" fillId="0" borderId="17" xfId="0" applyNumberFormat="1" applyFont="1" applyBorder="1" applyAlignment="1" applyProtection="1">
      <alignment horizontal="center" vertical="center" shrinkToFit="1"/>
      <protection locked="0"/>
    </xf>
    <xf numFmtId="0" fontId="16" fillId="0" borderId="131" xfId="0" applyNumberFormat="1" applyFont="1" applyBorder="1" applyAlignment="1" applyProtection="1">
      <alignment horizontal="center" vertical="center" shrinkToFit="1"/>
      <protection locked="0"/>
    </xf>
    <xf numFmtId="0" fontId="11" fillId="0" borderId="132" xfId="0" applyFont="1" applyBorder="1" applyAlignment="1" applyProtection="1">
      <alignment horizontal="left" vertical="center" indent="1" shrinkToFit="1"/>
      <protection locked="0"/>
    </xf>
    <xf numFmtId="0" fontId="16" fillId="0" borderId="18" xfId="0" applyFont="1" applyBorder="1" applyAlignment="1" applyProtection="1">
      <alignment horizontal="left" vertical="center" indent="1" shrinkToFit="1"/>
      <protection locked="0"/>
    </xf>
    <xf numFmtId="0" fontId="16" fillId="0" borderId="133" xfId="0" applyFont="1" applyBorder="1" applyAlignment="1" applyProtection="1">
      <alignment horizontal="left" vertical="center" indent="1" shrinkToFit="1"/>
      <protection locked="0"/>
    </xf>
    <xf numFmtId="0" fontId="16" fillId="0" borderId="10" xfId="0" applyFont="1" applyBorder="1" applyAlignment="1" applyProtection="1">
      <alignment horizontal="left" vertical="center" indent="1" shrinkToFit="1"/>
      <protection locked="0"/>
    </xf>
    <xf numFmtId="0" fontId="16" fillId="0" borderId="0" xfId="0" applyFont="1" applyAlignment="1" applyProtection="1">
      <alignment horizontal="left" vertical="center" indent="1" shrinkToFit="1"/>
      <protection locked="0"/>
    </xf>
    <xf numFmtId="0" fontId="16" fillId="0" borderId="129" xfId="0" applyFont="1" applyBorder="1" applyAlignment="1" applyProtection="1">
      <alignment horizontal="left" vertical="center" indent="1" shrinkToFit="1"/>
      <protection locked="0"/>
    </xf>
    <xf numFmtId="0" fontId="16" fillId="0" borderId="137" xfId="0" applyFont="1" applyBorder="1" applyAlignment="1" applyProtection="1">
      <alignment horizontal="left" vertical="center" indent="1" shrinkToFit="1"/>
      <protection locked="0"/>
    </xf>
    <xf numFmtId="0" fontId="16" fillId="0" borderId="17" xfId="0" applyFont="1" applyBorder="1" applyAlignment="1" applyProtection="1">
      <alignment horizontal="left" vertical="center" indent="1" shrinkToFit="1"/>
      <protection locked="0"/>
    </xf>
    <xf numFmtId="0" fontId="16" fillId="0" borderId="131" xfId="0" applyFont="1" applyBorder="1" applyAlignment="1" applyProtection="1">
      <alignment horizontal="left" vertical="center" indent="1" shrinkToFit="1"/>
      <protection locked="0"/>
    </xf>
    <xf numFmtId="0" fontId="3" fillId="0" borderId="132" xfId="0" applyFont="1" applyBorder="1" applyAlignment="1">
      <alignment vertical="center"/>
    </xf>
    <xf numFmtId="0" fontId="3" fillId="0" borderId="16" xfId="0" applyFont="1" applyBorder="1" applyAlignment="1">
      <alignment vertical="center"/>
    </xf>
    <xf numFmtId="0" fontId="9" fillId="0" borderId="12"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34" xfId="0" applyFont="1" applyBorder="1" applyAlignment="1">
      <alignment vertical="center" wrapText="1"/>
    </xf>
    <xf numFmtId="0" fontId="3" fillId="0" borderId="183" xfId="0" applyFont="1" applyBorder="1" applyAlignment="1">
      <alignment horizontal="center" vertical="center"/>
    </xf>
    <xf numFmtId="0" fontId="3" fillId="0" borderId="58" xfId="0" applyFont="1" applyBorder="1" applyAlignment="1">
      <alignment horizontal="center" vertical="center"/>
    </xf>
    <xf numFmtId="0" fontId="3" fillId="0" borderId="60" xfId="0" applyFont="1" applyBorder="1" applyAlignment="1">
      <alignment horizontal="center" vertical="center"/>
    </xf>
    <xf numFmtId="49" fontId="3" fillId="0" borderId="0" xfId="0" applyNumberFormat="1" applyFont="1" applyAlignment="1">
      <alignment vertical="center"/>
    </xf>
    <xf numFmtId="0" fontId="7" fillId="0" borderId="17" xfId="0" applyFont="1" applyBorder="1" applyAlignment="1">
      <alignment horizontal="center" vertical="center"/>
    </xf>
    <xf numFmtId="0" fontId="3" fillId="0" borderId="133" xfId="0" applyFont="1" applyBorder="1" applyAlignment="1">
      <alignment horizontal="center" vertical="center"/>
    </xf>
    <xf numFmtId="0" fontId="3" fillId="0" borderId="129" xfId="0" applyFont="1" applyBorder="1" applyAlignment="1">
      <alignment horizontal="center" vertical="center"/>
    </xf>
    <xf numFmtId="0" fontId="3" fillId="0" borderId="151" xfId="0" applyFont="1" applyBorder="1" applyAlignment="1">
      <alignment vertical="center"/>
    </xf>
    <xf numFmtId="0" fontId="3" fillId="0" borderId="27" xfId="0" applyFont="1" applyBorder="1" applyAlignment="1">
      <alignment vertical="center"/>
    </xf>
    <xf numFmtId="0" fontId="11" fillId="0" borderId="27" xfId="0" applyFont="1" applyBorder="1" applyAlignment="1" applyProtection="1">
      <alignment horizontal="center" vertical="center"/>
      <protection locked="0"/>
    </xf>
    <xf numFmtId="0" fontId="3" fillId="0" borderId="87" xfId="0" applyFont="1" applyBorder="1" applyAlignment="1">
      <alignment vertical="center"/>
    </xf>
    <xf numFmtId="0" fontId="11" fillId="0" borderId="87" xfId="0" applyFont="1" applyBorder="1" applyAlignment="1" applyProtection="1">
      <alignment horizontal="center" vertical="center"/>
      <protection locked="0"/>
    </xf>
    <xf numFmtId="0" fontId="11" fillId="0" borderId="101" xfId="0" applyFont="1" applyBorder="1" applyAlignment="1" applyProtection="1">
      <alignment horizontal="center" vertical="center"/>
      <protection locked="0"/>
    </xf>
    <xf numFmtId="0" fontId="9" fillId="0" borderId="148" xfId="0" applyFont="1" applyBorder="1" applyAlignment="1">
      <alignment horizontal="center" vertical="center"/>
    </xf>
    <xf numFmtId="0" fontId="3" fillId="0" borderId="19" xfId="0" applyFont="1" applyBorder="1" applyAlignment="1">
      <alignment horizontal="center"/>
    </xf>
    <xf numFmtId="0" fontId="3" fillId="0" borderId="135" xfId="0" applyFont="1" applyBorder="1" applyAlignment="1">
      <alignment vertical="center"/>
    </xf>
    <xf numFmtId="0" fontId="3" fillId="0" borderId="37" xfId="0" applyFont="1" applyBorder="1" applyAlignment="1">
      <alignment vertical="center"/>
    </xf>
    <xf numFmtId="0" fontId="3" fillId="0" borderId="39" xfId="0" applyFont="1" applyBorder="1" applyAlignment="1">
      <alignment vertical="center"/>
    </xf>
    <xf numFmtId="0" fontId="3" fillId="0" borderId="41" xfId="0" applyFont="1" applyBorder="1" applyAlignment="1">
      <alignment vertical="center"/>
    </xf>
    <xf numFmtId="0" fontId="4" fillId="0" borderId="22" xfId="0" applyFont="1" applyBorder="1" applyAlignment="1">
      <alignment horizontal="center" vertical="center" wrapText="1"/>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3" fillId="0" borderId="184" xfId="0" applyFont="1" applyBorder="1" applyAlignment="1">
      <alignment vertical="center"/>
    </xf>
    <xf numFmtId="0" fontId="3" fillId="0" borderId="40" xfId="0" applyFont="1" applyBorder="1" applyAlignment="1">
      <alignment vertical="center"/>
    </xf>
    <xf numFmtId="0" fontId="7" fillId="0" borderId="0" xfId="0" applyFont="1" applyAlignment="1">
      <alignment vertical="center"/>
    </xf>
    <xf numFmtId="0" fontId="7" fillId="0" borderId="17" xfId="0" applyFont="1" applyBorder="1" applyAlignment="1">
      <alignment vertical="center"/>
    </xf>
    <xf numFmtId="0" fontId="4" fillId="0" borderId="139" xfId="0" applyFont="1" applyBorder="1" applyAlignment="1" applyProtection="1">
      <alignment horizontal="center" vertical="center" wrapText="1" shrinkToFit="1"/>
      <protection locked="0"/>
    </xf>
    <xf numFmtId="0" fontId="4" fillId="0" borderId="140" xfId="0" applyFont="1" applyBorder="1" applyAlignment="1">
      <alignment horizontal="center" vertical="center" shrinkToFit="1"/>
    </xf>
    <xf numFmtId="0" fontId="4" fillId="0" borderId="155" xfId="0" applyFont="1" applyBorder="1" applyAlignment="1">
      <alignment horizontal="center" vertical="center" shrinkToFit="1"/>
    </xf>
    <xf numFmtId="0" fontId="4" fillId="0" borderId="138" xfId="0" applyFont="1" applyBorder="1" applyAlignment="1">
      <alignment horizontal="center" vertical="center" shrinkToFit="1"/>
    </xf>
    <xf numFmtId="0" fontId="4" fillId="0" borderId="156" xfId="0" applyFont="1" applyBorder="1" applyAlignment="1">
      <alignment horizontal="center" vertical="center" shrinkToFit="1"/>
    </xf>
    <xf numFmtId="0" fontId="4" fillId="0" borderId="144" xfId="0" applyFont="1" applyBorder="1" applyAlignment="1">
      <alignment horizontal="center" vertical="center" shrinkToFit="1"/>
    </xf>
    <xf numFmtId="0" fontId="11" fillId="0" borderId="142" xfId="0" applyFont="1" applyBorder="1" applyAlignment="1" applyProtection="1">
      <alignment horizontal="center" vertical="center"/>
      <protection locked="0"/>
    </xf>
    <xf numFmtId="0" fontId="4" fillId="0" borderId="22"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14" xfId="0" applyFont="1" applyBorder="1" applyAlignment="1">
      <alignment vertical="center"/>
    </xf>
    <xf numFmtId="0" fontId="4" fillId="0" borderId="21" xfId="0" applyFont="1" applyBorder="1" applyAlignment="1">
      <alignment vertical="center"/>
    </xf>
    <xf numFmtId="0" fontId="4" fillId="0" borderId="17" xfId="0" applyFont="1" applyBorder="1" applyAlignment="1">
      <alignment vertical="center"/>
    </xf>
    <xf numFmtId="0" fontId="4" fillId="0" borderId="134" xfId="0" applyFont="1" applyBorder="1" applyAlignment="1">
      <alignment vertical="center"/>
    </xf>
    <xf numFmtId="0" fontId="3" fillId="0" borderId="185" xfId="0" applyFont="1" applyBorder="1" applyAlignment="1">
      <alignment vertical="center"/>
    </xf>
    <xf numFmtId="0" fontId="11" fillId="0" borderId="185" xfId="0" applyFont="1" applyBorder="1" applyAlignment="1" applyProtection="1">
      <alignment horizontal="center" vertical="center"/>
      <protection locked="0"/>
    </xf>
    <xf numFmtId="0" fontId="11" fillId="0" borderId="186" xfId="0" applyFont="1" applyBorder="1" applyAlignment="1" applyProtection="1">
      <alignment horizontal="center" vertical="center"/>
      <protection locked="0"/>
    </xf>
    <xf numFmtId="0" fontId="5" fillId="0" borderId="10" xfId="0" applyFont="1" applyBorder="1" applyAlignment="1">
      <alignment vertical="center"/>
    </xf>
    <xf numFmtId="0" fontId="5" fillId="0" borderId="137" xfId="0" applyFont="1" applyBorder="1" applyAlignment="1">
      <alignment vertical="center"/>
    </xf>
    <xf numFmtId="0" fontId="5" fillId="0" borderId="17" xfId="0" applyFont="1" applyBorder="1" applyAlignment="1">
      <alignment vertical="center"/>
    </xf>
    <xf numFmtId="0" fontId="3" fillId="0" borderId="131" xfId="0" applyFont="1" applyBorder="1" applyAlignment="1">
      <alignment vertical="center"/>
    </xf>
    <xf numFmtId="0" fontId="7" fillId="0" borderId="21" xfId="0" applyFont="1" applyBorder="1" applyAlignment="1">
      <alignment horizontal="center" vertical="center"/>
    </xf>
    <xf numFmtId="0" fontId="9" fillId="0" borderId="149" xfId="0" applyFont="1" applyBorder="1" applyAlignment="1">
      <alignment horizontal="center" vertical="center"/>
    </xf>
    <xf numFmtId="0" fontId="7" fillId="0" borderId="0" xfId="0" applyFont="1" applyAlignment="1">
      <alignment horizontal="left" vertical="center"/>
    </xf>
    <xf numFmtId="0" fontId="4" fillId="0" borderId="0" xfId="0" applyFont="1" applyAlignment="1">
      <alignment horizontal="left" vertical="center"/>
    </xf>
    <xf numFmtId="0" fontId="5" fillId="0" borderId="20" xfId="0" applyFont="1" applyBorder="1" applyAlignment="1">
      <alignment horizontal="center" vertical="center" wrapText="1"/>
    </xf>
    <xf numFmtId="0" fontId="0" fillId="0" borderId="0" xfId="0" applyFont="1" applyAlignment="1">
      <alignment horizontal="center" vertical="center"/>
    </xf>
    <xf numFmtId="0" fontId="0" fillId="0" borderId="129" xfId="0" applyFont="1" applyBorder="1" applyAlignment="1">
      <alignment horizontal="center" vertical="center"/>
    </xf>
    <xf numFmtId="0" fontId="0" fillId="0" borderId="20" xfId="0" applyFont="1" applyBorder="1" applyAlignment="1">
      <alignment horizontal="center" vertical="center"/>
    </xf>
    <xf numFmtId="0" fontId="7" fillId="0" borderId="0" xfId="0" applyFont="1" applyBorder="1" applyAlignment="1">
      <alignment vertical="center"/>
    </xf>
    <xf numFmtId="0" fontId="4" fillId="0" borderId="0" xfId="0" applyFont="1" applyFill="1" applyAlignment="1">
      <alignment horizontal="left" vertical="center"/>
    </xf>
    <xf numFmtId="0" fontId="3" fillId="0" borderId="22"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3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2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1"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29" xfId="0" applyFont="1" applyFill="1" applyBorder="1" applyAlignment="1">
      <alignment horizontal="center" vertical="center"/>
    </xf>
    <xf numFmtId="0" fontId="4" fillId="0" borderId="131" xfId="0" applyFont="1" applyFill="1" applyBorder="1" applyAlignment="1">
      <alignment horizontal="center" vertical="center"/>
    </xf>
    <xf numFmtId="0" fontId="3" fillId="0" borderId="131" xfId="0" applyFont="1" applyBorder="1" applyAlignment="1">
      <alignment horizontal="center" vertical="center"/>
    </xf>
    <xf numFmtId="0" fontId="0" fillId="0" borderId="18" xfId="0" applyFont="1" applyBorder="1" applyAlignment="1">
      <alignment horizontal="center" vertical="center"/>
    </xf>
    <xf numFmtId="0" fontId="0" fillId="0" borderId="133"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131" xfId="0" applyFont="1" applyBorder="1" applyAlignment="1">
      <alignment horizontal="center" vertical="center"/>
    </xf>
    <xf numFmtId="0" fontId="0" fillId="0" borderId="21" xfId="0" applyFont="1" applyBorder="1" applyAlignment="1">
      <alignment horizontal="center" vertical="center"/>
    </xf>
    <xf numFmtId="0" fontId="4" fillId="0" borderId="187" xfId="0" applyFont="1" applyFill="1" applyBorder="1" applyAlignment="1">
      <alignment horizontal="center" vertical="center"/>
    </xf>
    <xf numFmtId="0" fontId="4" fillId="0" borderId="188"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3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2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31"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3" fillId="0" borderId="189" xfId="0" applyFont="1" applyFill="1" applyBorder="1" applyAlignment="1">
      <alignment horizontal="center" vertical="center"/>
    </xf>
    <xf numFmtId="0" fontId="3" fillId="0" borderId="187" xfId="0" applyFont="1" applyFill="1" applyBorder="1" applyAlignment="1">
      <alignment horizontal="center" vertical="center"/>
    </xf>
    <xf numFmtId="0" fontId="3" fillId="0" borderId="19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0" xfId="0" applyFont="1" applyFill="1" applyBorder="1" applyAlignment="1">
      <alignment horizontal="center" vertical="center"/>
    </xf>
    <xf numFmtId="0" fontId="4" fillId="0" borderId="13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91" xfId="0" applyFont="1" applyFill="1" applyBorder="1" applyAlignment="1">
      <alignment horizontal="center" vertical="center"/>
    </xf>
    <xf numFmtId="0" fontId="4" fillId="0" borderId="192"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93"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6">
    <dxf>
      <font>
        <color auto="1"/>
      </font>
    </dxf>
    <dxf>
      <font>
        <color indexed="10"/>
      </font>
    </dxf>
    <dxf>
      <font>
        <color auto="1"/>
      </font>
    </dxf>
    <dxf>
      <font>
        <color indexed="9"/>
      </font>
    </dxf>
    <dxf>
      <font>
        <u val="none"/>
        <color indexed="9"/>
      </font>
      <fill>
        <patternFill>
          <bgColor indexed="9"/>
        </patternFill>
      </fill>
    </dxf>
    <dxf>
      <font>
        <color indexed="10"/>
      </font>
    </dxf>
    <dxf>
      <font>
        <color auto="1"/>
      </font>
    </dxf>
    <dxf>
      <font>
        <color indexed="10"/>
      </font>
    </dxf>
    <dxf>
      <font>
        <color auto="1"/>
      </font>
    </dxf>
    <dxf>
      <font>
        <color indexed="10"/>
      </font>
    </dxf>
    <dxf>
      <font>
        <color auto="1"/>
      </font>
    </dxf>
    <dxf>
      <font>
        <color indexed="10"/>
      </font>
    </dxf>
    <dxf>
      <font>
        <color rgb="FFFF0000"/>
      </font>
      <border/>
    </dxf>
    <dxf>
      <font>
        <color auto="1"/>
      </font>
      <border/>
    </dxf>
    <dxf>
      <font>
        <u val="none"/>
        <color rgb="FFFFFFFF"/>
      </font>
      <fill>
        <patternFill>
          <bgColor rgb="FFFFFFFF"/>
        </patternFill>
      </fill>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38100</xdr:colOff>
      <xdr:row>29</xdr:row>
      <xdr:rowOff>85725</xdr:rowOff>
    </xdr:from>
    <xdr:to>
      <xdr:col>34</xdr:col>
      <xdr:colOff>123825</xdr:colOff>
      <xdr:row>33</xdr:row>
      <xdr:rowOff>95250</xdr:rowOff>
    </xdr:to>
    <xdr:sp>
      <xdr:nvSpPr>
        <xdr:cNvPr id="1" name="AutoShape 8"/>
        <xdr:cNvSpPr>
          <a:spLocks/>
        </xdr:cNvSpPr>
      </xdr:nvSpPr>
      <xdr:spPr>
        <a:xfrm>
          <a:off x="3629025" y="3676650"/>
          <a:ext cx="70485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64</xdr:row>
      <xdr:rowOff>9525</xdr:rowOff>
    </xdr:from>
    <xdr:to>
      <xdr:col>35</xdr:col>
      <xdr:colOff>9525</xdr:colOff>
      <xdr:row>69</xdr:row>
      <xdr:rowOff>161925</xdr:rowOff>
    </xdr:to>
    <xdr:sp>
      <xdr:nvSpPr>
        <xdr:cNvPr id="1" name="AutoShape 94"/>
        <xdr:cNvSpPr>
          <a:spLocks/>
        </xdr:cNvSpPr>
      </xdr:nvSpPr>
      <xdr:spPr>
        <a:xfrm>
          <a:off x="6648450" y="10077450"/>
          <a:ext cx="190500" cy="962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57150</xdr:colOff>
      <xdr:row>87</xdr:row>
      <xdr:rowOff>28575</xdr:rowOff>
    </xdr:from>
    <xdr:to>
      <xdr:col>19</xdr:col>
      <xdr:colOff>9525</xdr:colOff>
      <xdr:row>87</xdr:row>
      <xdr:rowOff>152400</xdr:rowOff>
    </xdr:to>
    <xdr:sp>
      <xdr:nvSpPr>
        <xdr:cNvPr id="2" name="AutoShape 100"/>
        <xdr:cNvSpPr>
          <a:spLocks/>
        </xdr:cNvSpPr>
      </xdr:nvSpPr>
      <xdr:spPr>
        <a:xfrm rot="16200000">
          <a:off x="2228850" y="13658850"/>
          <a:ext cx="1657350" cy="123825"/>
        </a:xfrm>
        <a:prstGeom prst="leftBrace">
          <a:avLst>
            <a:gd name="adj" fmla="val -3595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9525</xdr:colOff>
      <xdr:row>61</xdr:row>
      <xdr:rowOff>0</xdr:rowOff>
    </xdr:from>
    <xdr:to>
      <xdr:col>21</xdr:col>
      <xdr:colOff>180975</xdr:colOff>
      <xdr:row>64</xdr:row>
      <xdr:rowOff>0</xdr:rowOff>
    </xdr:to>
    <xdr:sp>
      <xdr:nvSpPr>
        <xdr:cNvPr id="3" name="AutoShape 94"/>
        <xdr:cNvSpPr>
          <a:spLocks/>
        </xdr:cNvSpPr>
      </xdr:nvSpPr>
      <xdr:spPr>
        <a:xfrm flipH="1">
          <a:off x="4248150" y="9610725"/>
          <a:ext cx="171450" cy="457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114300</xdr:colOff>
      <xdr:row>87</xdr:row>
      <xdr:rowOff>76200</xdr:rowOff>
    </xdr:from>
    <xdr:to>
      <xdr:col>42</xdr:col>
      <xdr:colOff>180975</xdr:colOff>
      <xdr:row>87</xdr:row>
      <xdr:rowOff>152400</xdr:rowOff>
    </xdr:to>
    <xdr:sp>
      <xdr:nvSpPr>
        <xdr:cNvPr id="4" name="AutoShape 100"/>
        <xdr:cNvSpPr>
          <a:spLocks/>
        </xdr:cNvSpPr>
      </xdr:nvSpPr>
      <xdr:spPr>
        <a:xfrm rot="16200000">
          <a:off x="7124700" y="13706475"/>
          <a:ext cx="1152525" cy="76200"/>
        </a:xfrm>
        <a:prstGeom prst="leftBrace">
          <a:avLst>
            <a:gd name="adj" fmla="val -3218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0</xdr:rowOff>
    </xdr:from>
    <xdr:to>
      <xdr:col>0</xdr:col>
      <xdr:colOff>180975</xdr:colOff>
      <xdr:row>18</xdr:row>
      <xdr:rowOff>152400</xdr:rowOff>
    </xdr:to>
    <xdr:sp>
      <xdr:nvSpPr>
        <xdr:cNvPr id="5" name="AutoShape 94"/>
        <xdr:cNvSpPr>
          <a:spLocks/>
        </xdr:cNvSpPr>
      </xdr:nvSpPr>
      <xdr:spPr>
        <a:xfrm flipH="1">
          <a:off x="0" y="2609850"/>
          <a:ext cx="180975" cy="457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66675</xdr:colOff>
      <xdr:row>10</xdr:row>
      <xdr:rowOff>9525</xdr:rowOff>
    </xdr:from>
    <xdr:to>
      <xdr:col>0</xdr:col>
      <xdr:colOff>180975</xdr:colOff>
      <xdr:row>15</xdr:row>
      <xdr:rowOff>152400</xdr:rowOff>
    </xdr:to>
    <xdr:sp>
      <xdr:nvSpPr>
        <xdr:cNvPr id="6" name="直線矢印コネクタ 6"/>
        <xdr:cNvSpPr>
          <a:spLocks/>
        </xdr:cNvSpPr>
      </xdr:nvSpPr>
      <xdr:spPr>
        <a:xfrm flipH="1">
          <a:off x="66675" y="1704975"/>
          <a:ext cx="114300" cy="9048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0</xdr:colOff>
      <xdr:row>73</xdr:row>
      <xdr:rowOff>0</xdr:rowOff>
    </xdr:from>
    <xdr:to>
      <xdr:col>47</xdr:col>
      <xdr:colOff>123825</xdr:colOff>
      <xdr:row>78</xdr:row>
      <xdr:rowOff>95250</xdr:rowOff>
    </xdr:to>
    <xdr:sp>
      <xdr:nvSpPr>
        <xdr:cNvPr id="1" name="AutoShape 22"/>
        <xdr:cNvSpPr>
          <a:spLocks/>
        </xdr:cNvSpPr>
      </xdr:nvSpPr>
      <xdr:spPr>
        <a:xfrm>
          <a:off x="5829300" y="9124950"/>
          <a:ext cx="247650" cy="714375"/>
        </a:xfrm>
        <a:prstGeom prst="rightBrace">
          <a:avLst/>
        </a:prstGeom>
        <a:noFill/>
        <a:ln w="19050" cmpd="sng">
          <a:solidFill>
            <a:srgbClr val="0000FF"/>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48</xdr:col>
      <xdr:colOff>9525</xdr:colOff>
      <xdr:row>73</xdr:row>
      <xdr:rowOff>47625</xdr:rowOff>
    </xdr:from>
    <xdr:to>
      <xdr:col>55</xdr:col>
      <xdr:colOff>123825</xdr:colOff>
      <xdr:row>84</xdr:row>
      <xdr:rowOff>95250</xdr:rowOff>
    </xdr:to>
    <xdr:sp>
      <xdr:nvSpPr>
        <xdr:cNvPr id="2" name="Rectangle 74"/>
        <xdr:cNvSpPr>
          <a:spLocks/>
        </xdr:cNvSpPr>
      </xdr:nvSpPr>
      <xdr:spPr>
        <a:xfrm>
          <a:off x="6086475" y="9172575"/>
          <a:ext cx="981075" cy="1409700"/>
        </a:xfrm>
        <a:prstGeom prst="rect">
          <a:avLst/>
        </a:prstGeom>
        <a:solidFill>
          <a:srgbClr val="FFFFFF"/>
        </a:solidFill>
        <a:ln w="15875" cmpd="sng">
          <a:solidFill>
            <a:srgbClr val="0000FF"/>
          </a:solidFill>
          <a:headEnd type="none"/>
          <a:tailEnd type="none"/>
        </a:ln>
      </xdr:spPr>
      <xdr:txBody>
        <a:bodyPr vertOverflow="clip" wrap="square" lIns="74295" tIns="8890" rIns="74295" bIns="8890" anchor="ctr"/>
        <a:p>
          <a:pPr algn="l">
            <a:defRPr/>
          </a:pPr>
          <a:r>
            <a:rPr lang="en-US" cap="none" sz="800" b="1" i="0" u="sng" baseline="0">
              <a:solidFill>
                <a:srgbClr val="000000"/>
              </a:solidFill>
            </a:rPr>
            <a:t>①監理技術者等と</a:t>
          </a:r>
          <a:r>
            <a:rPr lang="en-US" cap="none" sz="800" b="1" i="0" u="sng" baseline="0">
              <a:solidFill>
                <a:srgbClr val="000000"/>
              </a:solidFill>
            </a:rPr>
            <a:t> </a:t>
          </a:r>
          <a:r>
            <a:rPr lang="en-US" cap="none" sz="800" b="1" i="0" u="sng" baseline="0">
              <a:solidFill>
                <a:srgbClr val="000000"/>
              </a:solidFill>
            </a:rPr>
            <a:t>②１級相当技術者はどちらかでの加点であり、</a:t>
          </a:r>
          <a:r>
            <a:rPr lang="en-US" cap="none" sz="800" b="1" i="0" u="sng" baseline="0">
              <a:solidFill>
                <a:srgbClr val="000000"/>
              </a:solidFill>
            </a:rPr>
            <a:t>ダブルカウントするものではありません。</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41</xdr:col>
      <xdr:colOff>28575</xdr:colOff>
      <xdr:row>55</xdr:row>
      <xdr:rowOff>95250</xdr:rowOff>
    </xdr:from>
    <xdr:ext cx="3829050" cy="962025"/>
    <xdr:sp>
      <xdr:nvSpPr>
        <xdr:cNvPr id="1" name="Oval 3"/>
        <xdr:cNvSpPr>
          <a:spLocks/>
        </xdr:cNvSpPr>
      </xdr:nvSpPr>
      <xdr:spPr>
        <a:xfrm>
          <a:off x="5105400" y="12668250"/>
          <a:ext cx="3829050" cy="962025"/>
        </a:xfrm>
        <a:prstGeom prst="ellipse">
          <a:avLst/>
        </a:prstGeom>
        <a:solidFill>
          <a:srgbClr val="DBEEF4"/>
        </a:solidFill>
        <a:ln w="19050"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00"/>
              </a:solidFill>
            </a:rPr>
            <a:t>技能士等については、２級の場合、合格後３年以上の実務経験を要する。ただし、平成１５年度以前の２級合格者は、合格後１年以上の実務経験を要する。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7999799847602844"/>
    <pageSetUpPr fitToPage="1"/>
  </sheetPr>
  <dimension ref="A1:BN71"/>
  <sheetViews>
    <sheetView showGridLines="0" tabSelected="1" view="pageBreakPreview" zoomScale="89" zoomScaleSheetLayoutView="89" zoomScalePageLayoutView="0" workbookViewId="0" topLeftCell="A1">
      <selection activeCell="Z40" sqref="Z40"/>
    </sheetView>
  </sheetViews>
  <sheetFormatPr defaultColWidth="1.625" defaultRowHeight="9.75" customHeight="1"/>
  <cols>
    <col min="1" max="1" width="1.625" style="21" customWidth="1"/>
    <col min="2" max="56" width="1.625" style="18" customWidth="1"/>
    <col min="57" max="16384" width="1.625" style="21" customWidth="1"/>
  </cols>
  <sheetData>
    <row r="1" spans="50:65" ht="9.75" customHeight="1">
      <c r="AX1" s="337" t="s">
        <v>429</v>
      </c>
      <c r="AY1" s="337"/>
      <c r="AZ1" s="337"/>
      <c r="BA1" s="337"/>
      <c r="BB1" s="337"/>
      <c r="BC1" s="337"/>
      <c r="BD1" s="337"/>
      <c r="BE1" s="337"/>
      <c r="BF1" s="337"/>
      <c r="BG1" s="337"/>
      <c r="BH1" s="337"/>
      <c r="BI1" s="337"/>
      <c r="BJ1" s="337"/>
      <c r="BK1" s="337"/>
      <c r="BL1" s="337"/>
      <c r="BM1" s="337"/>
    </row>
    <row r="2" spans="50:65" ht="9.75" customHeight="1">
      <c r="AX2" s="337"/>
      <c r="AY2" s="337"/>
      <c r="AZ2" s="337"/>
      <c r="BA2" s="337"/>
      <c r="BB2" s="337"/>
      <c r="BC2" s="337"/>
      <c r="BD2" s="337"/>
      <c r="BE2" s="337"/>
      <c r="BF2" s="337"/>
      <c r="BG2" s="337"/>
      <c r="BH2" s="337"/>
      <c r="BI2" s="337"/>
      <c r="BJ2" s="337"/>
      <c r="BK2" s="337"/>
      <c r="BL2" s="337"/>
      <c r="BM2" s="337"/>
    </row>
    <row r="7" spans="53:64" ht="9.75" customHeight="1">
      <c r="BA7" s="330" t="s">
        <v>144</v>
      </c>
      <c r="BB7" s="276"/>
      <c r="BC7" s="276"/>
      <c r="BD7" s="276"/>
      <c r="BE7" s="276"/>
      <c r="BF7" s="276"/>
      <c r="BG7" s="276"/>
      <c r="BH7" s="276"/>
      <c r="BI7" s="276"/>
      <c r="BJ7" s="276"/>
      <c r="BK7" s="276"/>
      <c r="BL7" s="276"/>
    </row>
    <row r="8" spans="3:64" ht="9.75" customHeight="1">
      <c r="C8" s="327"/>
      <c r="D8" s="327"/>
      <c r="E8" s="327"/>
      <c r="F8" s="327"/>
      <c r="G8" s="327"/>
      <c r="H8" s="327"/>
      <c r="I8" s="327"/>
      <c r="J8" s="327"/>
      <c r="K8" s="327"/>
      <c r="L8" s="328"/>
      <c r="M8" s="328"/>
      <c r="N8" s="328"/>
      <c r="O8" s="328"/>
      <c r="BA8" s="318"/>
      <c r="BB8" s="318"/>
      <c r="BC8" s="318"/>
      <c r="BD8" s="318"/>
      <c r="BE8" s="318"/>
      <c r="BF8" s="318"/>
      <c r="BG8" s="318"/>
      <c r="BH8" s="318"/>
      <c r="BI8" s="318"/>
      <c r="BJ8" s="318"/>
      <c r="BK8" s="318"/>
      <c r="BL8" s="318"/>
    </row>
    <row r="9" spans="3:64" ht="9.75" customHeight="1">
      <c r="C9" s="327"/>
      <c r="D9" s="327"/>
      <c r="E9" s="327"/>
      <c r="F9" s="327"/>
      <c r="G9" s="327"/>
      <c r="H9" s="327"/>
      <c r="I9" s="327"/>
      <c r="J9" s="327"/>
      <c r="K9" s="327"/>
      <c r="L9" s="328"/>
      <c r="M9" s="328"/>
      <c r="N9" s="328"/>
      <c r="O9" s="328"/>
      <c r="AQ9" s="331" t="s">
        <v>408</v>
      </c>
      <c r="AR9" s="332"/>
      <c r="AS9" s="332"/>
      <c r="AT9" s="332"/>
      <c r="AU9" s="332"/>
      <c r="AV9" s="332"/>
      <c r="AW9" s="332"/>
      <c r="AX9" s="332"/>
      <c r="AY9" s="332"/>
      <c r="AZ9" s="332"/>
      <c r="BA9" s="332"/>
      <c r="BB9" s="332"/>
      <c r="BC9" s="332"/>
      <c r="BD9" s="332"/>
      <c r="BE9" s="332"/>
      <c r="BF9" s="332"/>
      <c r="BG9" s="335" t="s">
        <v>136</v>
      </c>
      <c r="BH9" s="336"/>
      <c r="BI9" s="292"/>
      <c r="BJ9" s="293"/>
      <c r="BK9" s="293"/>
      <c r="BL9" s="294"/>
    </row>
    <row r="10" spans="3:64" ht="9.75" customHeight="1">
      <c r="C10" s="327"/>
      <c r="D10" s="327"/>
      <c r="E10" s="327"/>
      <c r="F10" s="327"/>
      <c r="G10" s="327"/>
      <c r="H10" s="327"/>
      <c r="I10" s="327"/>
      <c r="J10" s="327"/>
      <c r="K10" s="327"/>
      <c r="L10" s="328"/>
      <c r="M10" s="328"/>
      <c r="N10" s="328"/>
      <c r="O10" s="328"/>
      <c r="AQ10" s="333"/>
      <c r="AR10" s="334"/>
      <c r="AS10" s="334"/>
      <c r="AT10" s="334"/>
      <c r="AU10" s="334"/>
      <c r="AV10" s="334"/>
      <c r="AW10" s="334"/>
      <c r="AX10" s="334"/>
      <c r="AY10" s="334"/>
      <c r="AZ10" s="334"/>
      <c r="BA10" s="334"/>
      <c r="BB10" s="334"/>
      <c r="BC10" s="334"/>
      <c r="BD10" s="334"/>
      <c r="BE10" s="334"/>
      <c r="BF10" s="334"/>
      <c r="BG10" s="316" t="s">
        <v>135</v>
      </c>
      <c r="BH10" s="317"/>
      <c r="BI10" s="295"/>
      <c r="BJ10" s="296"/>
      <c r="BK10" s="296"/>
      <c r="BL10" s="297"/>
    </row>
    <row r="11" spans="43:64" ht="9.75" customHeight="1">
      <c r="AQ11" s="331" t="s">
        <v>409</v>
      </c>
      <c r="AR11" s="332"/>
      <c r="AS11" s="332"/>
      <c r="AT11" s="332"/>
      <c r="AU11" s="332"/>
      <c r="AV11" s="332"/>
      <c r="AW11" s="332"/>
      <c r="AX11" s="332"/>
      <c r="AY11" s="332"/>
      <c r="AZ11" s="332"/>
      <c r="BA11" s="332"/>
      <c r="BB11" s="332"/>
      <c r="BC11" s="332"/>
      <c r="BD11" s="332"/>
      <c r="BE11" s="332"/>
      <c r="BF11" s="332"/>
      <c r="BG11" s="335" t="s">
        <v>136</v>
      </c>
      <c r="BH11" s="336"/>
      <c r="BI11" s="292"/>
      <c r="BJ11" s="293"/>
      <c r="BK11" s="293"/>
      <c r="BL11" s="294"/>
    </row>
    <row r="12" spans="43:64" ht="9.75" customHeight="1">
      <c r="AQ12" s="333"/>
      <c r="AR12" s="334"/>
      <c r="AS12" s="334"/>
      <c r="AT12" s="334"/>
      <c r="AU12" s="334"/>
      <c r="AV12" s="334"/>
      <c r="AW12" s="334"/>
      <c r="AX12" s="334"/>
      <c r="AY12" s="334"/>
      <c r="AZ12" s="334"/>
      <c r="BA12" s="334"/>
      <c r="BB12" s="334"/>
      <c r="BC12" s="334"/>
      <c r="BD12" s="334"/>
      <c r="BE12" s="334"/>
      <c r="BF12" s="334"/>
      <c r="BG12" s="316" t="s">
        <v>135</v>
      </c>
      <c r="BH12" s="317"/>
      <c r="BI12" s="295"/>
      <c r="BJ12" s="296"/>
      <c r="BK12" s="296"/>
      <c r="BL12" s="297"/>
    </row>
    <row r="13" spans="57:64" ht="9.75" customHeight="1">
      <c r="BE13" s="23"/>
      <c r="BF13" s="23"/>
      <c r="BG13" s="23"/>
      <c r="BH13" s="23"/>
      <c r="BI13" s="23"/>
      <c r="BJ13" s="23"/>
      <c r="BK13" s="23"/>
      <c r="BL13" s="23"/>
    </row>
    <row r="14" spans="1:66" ht="9.75" customHeight="1">
      <c r="A14" s="265" t="s">
        <v>163</v>
      </c>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6"/>
    </row>
    <row r="15" spans="1:66" ht="9.75" customHeight="1">
      <c r="A15" s="265"/>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6"/>
    </row>
    <row r="16" spans="1:66" ht="9.75" customHeight="1">
      <c r="A16" s="265"/>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265"/>
      <c r="BL16" s="265"/>
      <c r="BM16" s="265"/>
      <c r="BN16" s="266"/>
    </row>
    <row r="19" spans="3:64" ht="9.75" customHeight="1">
      <c r="C19" s="298" t="s">
        <v>410</v>
      </c>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c r="AW19" s="299"/>
      <c r="AX19" s="299"/>
      <c r="AY19" s="299"/>
      <c r="AZ19" s="299"/>
      <c r="BA19" s="299"/>
      <c r="BB19" s="299"/>
      <c r="BC19" s="299"/>
      <c r="BD19" s="299"/>
      <c r="BE19" s="299"/>
      <c r="BF19" s="299"/>
      <c r="BG19" s="299"/>
      <c r="BH19" s="299"/>
      <c r="BI19" s="299"/>
      <c r="BJ19" s="299"/>
      <c r="BK19" s="299"/>
      <c r="BL19" s="299"/>
    </row>
    <row r="20" spans="3:64" ht="9.75" customHeight="1">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299"/>
      <c r="AM20" s="299"/>
      <c r="AN20" s="299"/>
      <c r="AO20" s="299"/>
      <c r="AP20" s="299"/>
      <c r="AQ20" s="299"/>
      <c r="AR20" s="299"/>
      <c r="AS20" s="299"/>
      <c r="AT20" s="299"/>
      <c r="AU20" s="299"/>
      <c r="AV20" s="299"/>
      <c r="AW20" s="299"/>
      <c r="AX20" s="299"/>
      <c r="AY20" s="299"/>
      <c r="AZ20" s="299"/>
      <c r="BA20" s="299"/>
      <c r="BB20" s="299"/>
      <c r="BC20" s="299"/>
      <c r="BD20" s="299"/>
      <c r="BE20" s="299"/>
      <c r="BF20" s="299"/>
      <c r="BG20" s="299"/>
      <c r="BH20" s="299"/>
      <c r="BI20" s="299"/>
      <c r="BJ20" s="299"/>
      <c r="BK20" s="299"/>
      <c r="BL20" s="299"/>
    </row>
    <row r="21" spans="3:64" ht="9.75" customHeight="1">
      <c r="C21" s="32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299"/>
      <c r="AP21" s="299"/>
      <c r="AQ21" s="299"/>
      <c r="AR21" s="299"/>
      <c r="AS21" s="299"/>
      <c r="AT21" s="299"/>
      <c r="AU21" s="299"/>
      <c r="AV21" s="299"/>
      <c r="AW21" s="299"/>
      <c r="AX21" s="299"/>
      <c r="AY21" s="299"/>
      <c r="AZ21" s="299"/>
      <c r="BA21" s="299"/>
      <c r="BB21" s="299"/>
      <c r="BC21" s="299"/>
      <c r="BD21" s="299"/>
      <c r="BE21" s="299"/>
      <c r="BF21" s="299"/>
      <c r="BG21" s="299"/>
      <c r="BH21" s="299"/>
      <c r="BI21" s="299"/>
      <c r="BJ21" s="299"/>
      <c r="BK21" s="299"/>
      <c r="BL21" s="299"/>
    </row>
    <row r="22" spans="3:64" ht="9.75" customHeight="1">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299"/>
      <c r="AX22" s="299"/>
      <c r="AY22" s="299"/>
      <c r="AZ22" s="299"/>
      <c r="BA22" s="299"/>
      <c r="BB22" s="299"/>
      <c r="BC22" s="299"/>
      <c r="BD22" s="299"/>
      <c r="BE22" s="299"/>
      <c r="BF22" s="299"/>
      <c r="BG22" s="299"/>
      <c r="BH22" s="299"/>
      <c r="BI22" s="299"/>
      <c r="BJ22" s="299"/>
      <c r="BK22" s="299"/>
      <c r="BL22" s="299"/>
    </row>
    <row r="23" spans="3:65" ht="9.75" customHeight="1">
      <c r="C23" s="315" t="s">
        <v>403</v>
      </c>
      <c r="D23" s="315"/>
      <c r="E23" s="315"/>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O23" s="315"/>
      <c r="AP23" s="315"/>
      <c r="AQ23" s="315"/>
      <c r="AR23" s="315"/>
      <c r="AS23" s="315"/>
      <c r="AT23" s="315"/>
      <c r="AU23" s="315"/>
      <c r="AV23" s="315"/>
      <c r="AW23" s="315"/>
      <c r="AX23" s="315"/>
      <c r="AY23" s="315"/>
      <c r="AZ23" s="315"/>
      <c r="BA23" s="315"/>
      <c r="BB23" s="315"/>
      <c r="BC23" s="315"/>
      <c r="BD23" s="315"/>
      <c r="BE23" s="315"/>
      <c r="BF23" s="315"/>
      <c r="BG23" s="315"/>
      <c r="BH23" s="315"/>
      <c r="BI23" s="315"/>
      <c r="BJ23" s="315"/>
      <c r="BK23" s="315"/>
      <c r="BL23" s="315"/>
      <c r="BM23" s="315"/>
    </row>
    <row r="24" spans="3:65" ht="9.75" customHeight="1">
      <c r="C24" s="315"/>
      <c r="D24" s="315"/>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5"/>
      <c r="AM24" s="315"/>
      <c r="AN24" s="315"/>
      <c r="AO24" s="315"/>
      <c r="AP24" s="315"/>
      <c r="AQ24" s="315"/>
      <c r="AR24" s="315"/>
      <c r="AS24" s="315"/>
      <c r="AT24" s="315"/>
      <c r="AU24" s="315"/>
      <c r="AV24" s="315"/>
      <c r="AW24" s="315"/>
      <c r="AX24" s="315"/>
      <c r="AY24" s="315"/>
      <c r="AZ24" s="315"/>
      <c r="BA24" s="315"/>
      <c r="BB24" s="315"/>
      <c r="BC24" s="315"/>
      <c r="BD24" s="315"/>
      <c r="BE24" s="315"/>
      <c r="BF24" s="315"/>
      <c r="BG24" s="315"/>
      <c r="BH24" s="315"/>
      <c r="BI24" s="315"/>
      <c r="BJ24" s="315"/>
      <c r="BK24" s="315"/>
      <c r="BL24" s="315"/>
      <c r="BM24" s="315"/>
    </row>
    <row r="25" spans="3:65" ht="9.75" customHeight="1">
      <c r="C25" s="338" t="s">
        <v>404</v>
      </c>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38"/>
      <c r="AS25" s="338"/>
      <c r="AT25" s="338"/>
      <c r="AU25" s="338"/>
      <c r="AV25" s="338"/>
      <c r="AW25" s="338"/>
      <c r="AX25" s="338"/>
      <c r="AY25" s="338"/>
      <c r="AZ25" s="338"/>
      <c r="BA25" s="338"/>
      <c r="BB25" s="338"/>
      <c r="BC25" s="338"/>
      <c r="BD25" s="338"/>
      <c r="BE25" s="338"/>
      <c r="BF25" s="338"/>
      <c r="BG25" s="338"/>
      <c r="BH25" s="338"/>
      <c r="BI25" s="338"/>
      <c r="BJ25" s="338"/>
      <c r="BK25" s="338"/>
      <c r="BL25" s="338"/>
      <c r="BM25" s="338"/>
    </row>
    <row r="26" spans="3:65" ht="9.75" customHeight="1">
      <c r="C26" s="338"/>
      <c r="D26" s="338"/>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338"/>
      <c r="AS26" s="338"/>
      <c r="AT26" s="338"/>
      <c r="AU26" s="338"/>
      <c r="AV26" s="338"/>
      <c r="AW26" s="338"/>
      <c r="AX26" s="338"/>
      <c r="AY26" s="338"/>
      <c r="AZ26" s="338"/>
      <c r="BA26" s="338"/>
      <c r="BB26" s="338"/>
      <c r="BC26" s="338"/>
      <c r="BD26" s="338"/>
      <c r="BE26" s="338"/>
      <c r="BF26" s="338"/>
      <c r="BG26" s="338"/>
      <c r="BH26" s="338"/>
      <c r="BI26" s="338"/>
      <c r="BJ26" s="338"/>
      <c r="BK26" s="338"/>
      <c r="BL26" s="338"/>
      <c r="BM26" s="338"/>
    </row>
    <row r="27" spans="3:65" ht="9.75" customHeight="1">
      <c r="C27" s="338" t="s">
        <v>405</v>
      </c>
      <c r="D27" s="338"/>
      <c r="E27" s="338"/>
      <c r="F27" s="338"/>
      <c r="G27" s="338"/>
      <c r="H27" s="338"/>
      <c r="I27" s="338"/>
      <c r="J27" s="338"/>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338"/>
      <c r="AP27" s="338"/>
      <c r="AQ27" s="338"/>
      <c r="AR27" s="338"/>
      <c r="AS27" s="338"/>
      <c r="AT27" s="338"/>
      <c r="AU27" s="338"/>
      <c r="AV27" s="338"/>
      <c r="AW27" s="338"/>
      <c r="AX27" s="338"/>
      <c r="AY27" s="338"/>
      <c r="AZ27" s="338"/>
      <c r="BA27" s="338"/>
      <c r="BB27" s="338"/>
      <c r="BC27" s="338"/>
      <c r="BD27" s="338"/>
      <c r="BE27" s="338"/>
      <c r="BF27" s="338"/>
      <c r="BG27" s="338"/>
      <c r="BH27" s="338"/>
      <c r="BI27" s="338"/>
      <c r="BJ27" s="338"/>
      <c r="BK27" s="338"/>
      <c r="BL27" s="338"/>
      <c r="BM27" s="338"/>
    </row>
    <row r="28" spans="3:65" ht="9.75" customHeight="1">
      <c r="C28" s="338"/>
      <c r="D28" s="338"/>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8"/>
      <c r="AR28" s="338"/>
      <c r="AS28" s="338"/>
      <c r="AT28" s="338"/>
      <c r="AU28" s="338"/>
      <c r="AV28" s="338"/>
      <c r="AW28" s="338"/>
      <c r="AX28" s="338"/>
      <c r="AY28" s="338"/>
      <c r="AZ28" s="338"/>
      <c r="BA28" s="338"/>
      <c r="BB28" s="338"/>
      <c r="BC28" s="338"/>
      <c r="BD28" s="338"/>
      <c r="BE28" s="338"/>
      <c r="BF28" s="338"/>
      <c r="BG28" s="338"/>
      <c r="BH28" s="338"/>
      <c r="BI28" s="338"/>
      <c r="BJ28" s="338"/>
      <c r="BK28" s="338"/>
      <c r="BL28" s="338"/>
      <c r="BM28" s="338"/>
    </row>
    <row r="30" spans="2:65" ht="9.75" customHeight="1">
      <c r="B30" s="300" t="s">
        <v>25</v>
      </c>
      <c r="C30" s="301"/>
      <c r="D30" s="301"/>
      <c r="E30" s="301"/>
      <c r="F30" s="301"/>
      <c r="G30" s="301"/>
      <c r="H30" s="301"/>
      <c r="I30" s="301"/>
      <c r="J30" s="301"/>
      <c r="K30" s="301"/>
      <c r="L30" s="302"/>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5"/>
      <c r="BF30" s="25"/>
      <c r="BG30" s="25"/>
      <c r="BH30" s="25"/>
      <c r="BI30" s="25"/>
      <c r="BJ30" s="25"/>
      <c r="BK30" s="25"/>
      <c r="BL30" s="25"/>
      <c r="BM30" s="26"/>
    </row>
    <row r="31" spans="2:65" ht="9.75" customHeight="1">
      <c r="B31" s="303"/>
      <c r="C31" s="280"/>
      <c r="D31" s="280"/>
      <c r="E31" s="280"/>
      <c r="F31" s="280"/>
      <c r="G31" s="280"/>
      <c r="H31" s="280"/>
      <c r="I31" s="280"/>
      <c r="J31" s="280"/>
      <c r="K31" s="280"/>
      <c r="L31" s="304"/>
      <c r="M31" s="27"/>
      <c r="N31" s="27"/>
      <c r="O31" s="27"/>
      <c r="P31" s="308" t="s">
        <v>160</v>
      </c>
      <c r="Q31" s="309"/>
      <c r="R31" s="309"/>
      <c r="S31" s="309"/>
      <c r="T31" s="309"/>
      <c r="U31" s="309"/>
      <c r="V31" s="309"/>
      <c r="W31" s="309"/>
      <c r="X31" s="27"/>
      <c r="Y31" s="27"/>
      <c r="Z31" s="27"/>
      <c r="AA31" s="27"/>
      <c r="AB31" s="27"/>
      <c r="AC31" s="27"/>
      <c r="AD31" s="27"/>
      <c r="AE31" s="308" t="s">
        <v>28</v>
      </c>
      <c r="AF31" s="309"/>
      <c r="AG31" s="309"/>
      <c r="AH31" s="309"/>
      <c r="AI31" s="27"/>
      <c r="AJ31" s="27"/>
      <c r="AK31" s="27"/>
      <c r="AL31" s="27"/>
      <c r="AM31" s="27"/>
      <c r="AN31" s="310"/>
      <c r="AO31" s="310"/>
      <c r="AP31" s="310"/>
      <c r="AQ31" s="310"/>
      <c r="AR31" s="310"/>
      <c r="AS31" s="310"/>
      <c r="AT31" s="310"/>
      <c r="AU31" s="27"/>
      <c r="AV31" s="27"/>
      <c r="AW31" s="27"/>
      <c r="AX31" s="27"/>
      <c r="AY31" s="27"/>
      <c r="AZ31" s="27"/>
      <c r="BA31" s="27"/>
      <c r="BB31" s="27"/>
      <c r="BC31" s="27"/>
      <c r="BD31" s="27"/>
      <c r="BE31" s="28"/>
      <c r="BF31" s="28"/>
      <c r="BG31" s="28"/>
      <c r="BH31" s="28"/>
      <c r="BI31" s="28"/>
      <c r="BJ31" s="28"/>
      <c r="BK31" s="28"/>
      <c r="BL31" s="28"/>
      <c r="BM31" s="29"/>
    </row>
    <row r="32" spans="2:65" ht="9.75" customHeight="1">
      <c r="B32" s="303"/>
      <c r="C32" s="280"/>
      <c r="D32" s="280"/>
      <c r="E32" s="280"/>
      <c r="F32" s="280"/>
      <c r="G32" s="280"/>
      <c r="H32" s="280"/>
      <c r="I32" s="280"/>
      <c r="J32" s="280"/>
      <c r="K32" s="280"/>
      <c r="L32" s="304"/>
      <c r="M32" s="27"/>
      <c r="N32" s="27"/>
      <c r="O32" s="27"/>
      <c r="P32" s="311"/>
      <c r="Q32" s="311"/>
      <c r="R32" s="311"/>
      <c r="S32" s="311"/>
      <c r="T32" s="311"/>
      <c r="U32" s="27"/>
      <c r="V32" s="27"/>
      <c r="W32" s="27"/>
      <c r="X32" s="27"/>
      <c r="Y32" s="30" t="s">
        <v>27</v>
      </c>
      <c r="Z32" s="27"/>
      <c r="AA32" s="27"/>
      <c r="AB32" s="27"/>
      <c r="AC32" s="27"/>
      <c r="AD32" s="27"/>
      <c r="AE32" s="27"/>
      <c r="AF32" s="27"/>
      <c r="AG32" s="27"/>
      <c r="AH32" s="27"/>
      <c r="AI32" s="27"/>
      <c r="AJ32" s="27"/>
      <c r="AK32" s="27"/>
      <c r="AL32" s="30" t="s">
        <v>30</v>
      </c>
      <c r="AM32" s="27"/>
      <c r="AN32" s="310"/>
      <c r="AO32" s="310"/>
      <c r="AP32" s="310"/>
      <c r="AQ32" s="310"/>
      <c r="AR32" s="310"/>
      <c r="AS32" s="310"/>
      <c r="AT32" s="310"/>
      <c r="AU32" s="30" t="s">
        <v>31</v>
      </c>
      <c r="AV32" s="27"/>
      <c r="AW32" s="27"/>
      <c r="AX32" s="27"/>
      <c r="AY32" s="27"/>
      <c r="AZ32" s="27"/>
      <c r="BA32" s="27"/>
      <c r="BB32" s="27"/>
      <c r="BC32" s="27"/>
      <c r="BD32" s="27"/>
      <c r="BE32" s="28"/>
      <c r="BF32" s="28"/>
      <c r="BG32" s="28"/>
      <c r="BH32" s="28"/>
      <c r="BI32" s="28"/>
      <c r="BJ32" s="28"/>
      <c r="BK32" s="28"/>
      <c r="BL32" s="28"/>
      <c r="BM32" s="29"/>
    </row>
    <row r="33" spans="2:65" ht="9.75" customHeight="1">
      <c r="B33" s="303"/>
      <c r="C33" s="280"/>
      <c r="D33" s="280"/>
      <c r="E33" s="280"/>
      <c r="F33" s="280"/>
      <c r="G33" s="280"/>
      <c r="H33" s="280"/>
      <c r="I33" s="280"/>
      <c r="J33" s="280"/>
      <c r="K33" s="280"/>
      <c r="L33" s="304"/>
      <c r="M33" s="27"/>
      <c r="N33" s="27"/>
      <c r="O33" s="27"/>
      <c r="P33" s="311"/>
      <c r="Q33" s="311"/>
      <c r="R33" s="311"/>
      <c r="S33" s="311"/>
      <c r="T33" s="311"/>
      <c r="U33" s="313" t="s">
        <v>26</v>
      </c>
      <c r="V33" s="314"/>
      <c r="W33" s="314"/>
      <c r="X33" s="27"/>
      <c r="Y33" s="27"/>
      <c r="Z33" s="27"/>
      <c r="AA33" s="27"/>
      <c r="AB33" s="27"/>
      <c r="AC33" s="27"/>
      <c r="AD33" s="27"/>
      <c r="AE33" s="308" t="s">
        <v>29</v>
      </c>
      <c r="AF33" s="309"/>
      <c r="AG33" s="309"/>
      <c r="AH33" s="309"/>
      <c r="AI33" s="27"/>
      <c r="AJ33" s="27"/>
      <c r="AK33" s="27"/>
      <c r="AL33" s="27"/>
      <c r="AM33" s="27"/>
      <c r="AN33" s="310"/>
      <c r="AO33" s="310"/>
      <c r="AP33" s="310"/>
      <c r="AQ33" s="310"/>
      <c r="AR33" s="310"/>
      <c r="AS33" s="310"/>
      <c r="AT33" s="310"/>
      <c r="AU33" s="27"/>
      <c r="AV33" s="27"/>
      <c r="AW33" s="27"/>
      <c r="AX33" s="27"/>
      <c r="AY33" s="27"/>
      <c r="AZ33" s="27"/>
      <c r="BA33" s="27"/>
      <c r="BB33" s="27"/>
      <c r="BC33" s="27"/>
      <c r="BD33" s="27"/>
      <c r="BE33" s="28"/>
      <c r="BF33" s="28"/>
      <c r="BG33" s="28"/>
      <c r="BH33" s="28"/>
      <c r="BI33" s="28"/>
      <c r="BJ33" s="28"/>
      <c r="BK33" s="28"/>
      <c r="BL33" s="28"/>
      <c r="BM33" s="29"/>
    </row>
    <row r="34" spans="2:65" ht="9.75" customHeight="1">
      <c r="B34" s="305"/>
      <c r="C34" s="306"/>
      <c r="D34" s="306"/>
      <c r="E34" s="306"/>
      <c r="F34" s="306"/>
      <c r="G34" s="306"/>
      <c r="H34" s="306"/>
      <c r="I34" s="306"/>
      <c r="J34" s="306"/>
      <c r="K34" s="306"/>
      <c r="L34" s="307"/>
      <c r="M34" s="31"/>
      <c r="N34" s="31"/>
      <c r="O34" s="31"/>
      <c r="P34" s="312"/>
      <c r="Q34" s="312"/>
      <c r="R34" s="312"/>
      <c r="S34" s="312"/>
      <c r="T34" s="312"/>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2"/>
      <c r="BF34" s="32"/>
      <c r="BG34" s="32"/>
      <c r="BH34" s="32"/>
      <c r="BI34" s="32"/>
      <c r="BJ34" s="32"/>
      <c r="BK34" s="32"/>
      <c r="BL34" s="32"/>
      <c r="BM34" s="33"/>
    </row>
    <row r="35" spans="2:65" ht="9.75" customHeight="1">
      <c r="B35" s="19"/>
      <c r="C35" s="20"/>
      <c r="D35" s="20"/>
      <c r="E35" s="20"/>
      <c r="F35" s="20"/>
      <c r="G35" s="20"/>
      <c r="H35" s="20"/>
      <c r="I35" s="20"/>
      <c r="J35" s="20"/>
      <c r="K35" s="20"/>
      <c r="L35" s="20"/>
      <c r="M35" s="20"/>
      <c r="N35" s="20"/>
      <c r="O35" s="20"/>
      <c r="P35" s="20"/>
      <c r="Q35" s="20"/>
      <c r="R35" s="20"/>
      <c r="S35" s="20"/>
      <c r="T35" s="20"/>
      <c r="U35" s="20"/>
      <c r="V35" s="20"/>
      <c r="W35" s="20"/>
      <c r="X35" s="20"/>
      <c r="BE35" s="23"/>
      <c r="BF35" s="23"/>
      <c r="BG35" s="23"/>
      <c r="BH35" s="23"/>
      <c r="BI35" s="23"/>
      <c r="BJ35" s="23"/>
      <c r="BK35" s="23"/>
      <c r="BL35" s="23"/>
      <c r="BM35" s="34"/>
    </row>
    <row r="36" spans="2:65" ht="9.75" customHeight="1">
      <c r="B36" s="35"/>
      <c r="H36" s="1" t="s">
        <v>54</v>
      </c>
      <c r="I36" s="36"/>
      <c r="J36" s="1" t="s">
        <v>53</v>
      </c>
      <c r="K36" s="36"/>
      <c r="L36" s="36" t="s">
        <v>52</v>
      </c>
      <c r="M36" s="36"/>
      <c r="N36" s="36" t="s">
        <v>51</v>
      </c>
      <c r="O36" s="36"/>
      <c r="P36" s="36" t="s">
        <v>292</v>
      </c>
      <c r="Q36" s="36"/>
      <c r="R36" s="36" t="s">
        <v>50</v>
      </c>
      <c r="S36" s="36"/>
      <c r="T36" s="36" t="s">
        <v>49</v>
      </c>
      <c r="U36" s="36"/>
      <c r="V36" s="1" t="s">
        <v>48</v>
      </c>
      <c r="W36" s="36"/>
      <c r="X36" s="1" t="s">
        <v>47</v>
      </c>
      <c r="Y36" s="36"/>
      <c r="Z36" s="36" t="s">
        <v>293</v>
      </c>
      <c r="AA36" s="36"/>
      <c r="AB36" s="36" t="s">
        <v>46</v>
      </c>
      <c r="AC36" s="36"/>
      <c r="AD36" s="36" t="s">
        <v>45</v>
      </c>
      <c r="AE36" s="36"/>
      <c r="AF36" s="1" t="s">
        <v>349</v>
      </c>
      <c r="AG36" s="36"/>
      <c r="AH36" s="37" t="s">
        <v>294</v>
      </c>
      <c r="AI36" s="36"/>
      <c r="AJ36" s="36" t="s">
        <v>44</v>
      </c>
      <c r="AK36" s="36"/>
      <c r="AL36" s="36" t="s">
        <v>295</v>
      </c>
      <c r="AM36" s="36"/>
      <c r="AN36" s="36" t="s">
        <v>43</v>
      </c>
      <c r="AO36" s="36"/>
      <c r="AP36" s="36" t="s">
        <v>42</v>
      </c>
      <c r="AQ36" s="36"/>
      <c r="AR36" s="36" t="s">
        <v>41</v>
      </c>
      <c r="AS36" s="36"/>
      <c r="AT36" s="36" t="s">
        <v>40</v>
      </c>
      <c r="AU36" s="36"/>
      <c r="AV36" s="36" t="s">
        <v>39</v>
      </c>
      <c r="AW36" s="36"/>
      <c r="AX36" s="36" t="s">
        <v>38</v>
      </c>
      <c r="AY36" s="36"/>
      <c r="AZ36" s="36" t="s">
        <v>37</v>
      </c>
      <c r="BA36" s="36"/>
      <c r="BB36" s="36" t="s">
        <v>36</v>
      </c>
      <c r="BC36" s="36"/>
      <c r="BD36" s="36" t="s">
        <v>35</v>
      </c>
      <c r="BE36" s="36"/>
      <c r="BF36" s="36" t="s">
        <v>34</v>
      </c>
      <c r="BG36" s="36"/>
      <c r="BH36" s="36" t="s">
        <v>33</v>
      </c>
      <c r="BI36" s="36"/>
      <c r="BJ36" s="36" t="s">
        <v>32</v>
      </c>
      <c r="BK36" s="36"/>
      <c r="BL36" s="36" t="s">
        <v>352</v>
      </c>
      <c r="BM36" s="34"/>
    </row>
    <row r="37" spans="2:65" ht="9.75" customHeight="1">
      <c r="B37" s="35"/>
      <c r="BD37" s="23"/>
      <c r="BE37" s="23"/>
      <c r="BF37" s="23"/>
      <c r="BG37" s="23"/>
      <c r="BH37" s="23"/>
      <c r="BI37" s="23"/>
      <c r="BJ37" s="23"/>
      <c r="BK37" s="23"/>
      <c r="BL37" s="23"/>
      <c r="BM37" s="34"/>
    </row>
    <row r="38" spans="2:65" ht="9.75" customHeight="1">
      <c r="B38" s="285" t="s">
        <v>137</v>
      </c>
      <c r="C38" s="286"/>
      <c r="D38" s="286"/>
      <c r="E38" s="286"/>
      <c r="F38" s="286"/>
      <c r="H38" s="289"/>
      <c r="I38" s="40"/>
      <c r="J38" s="289"/>
      <c r="K38" s="40"/>
      <c r="L38" s="289"/>
      <c r="M38" s="40"/>
      <c r="N38" s="289"/>
      <c r="O38" s="40"/>
      <c r="P38" s="289"/>
      <c r="Q38" s="40"/>
      <c r="R38" s="289"/>
      <c r="S38" s="40"/>
      <c r="T38" s="289"/>
      <c r="U38" s="40"/>
      <c r="V38" s="289"/>
      <c r="W38" s="40"/>
      <c r="X38" s="289"/>
      <c r="Y38" s="40"/>
      <c r="Z38" s="289"/>
      <c r="AA38" s="40"/>
      <c r="AB38" s="289"/>
      <c r="AC38" s="40"/>
      <c r="AD38" s="289"/>
      <c r="AE38" s="40"/>
      <c r="AF38" s="289"/>
      <c r="AG38" s="40"/>
      <c r="AH38" s="289"/>
      <c r="AI38" s="40"/>
      <c r="AJ38" s="289"/>
      <c r="AK38" s="40"/>
      <c r="AL38" s="289"/>
      <c r="AM38" s="40"/>
      <c r="AN38" s="289"/>
      <c r="AO38" s="40"/>
      <c r="AP38" s="289"/>
      <c r="AQ38" s="40"/>
      <c r="AR38" s="289"/>
      <c r="AS38" s="40"/>
      <c r="AT38" s="289"/>
      <c r="AU38" s="40"/>
      <c r="AV38" s="289"/>
      <c r="AW38" s="40"/>
      <c r="AX38" s="289"/>
      <c r="AY38" s="40"/>
      <c r="AZ38" s="289"/>
      <c r="BA38" s="40"/>
      <c r="BB38" s="289"/>
      <c r="BC38" s="40"/>
      <c r="BD38" s="289"/>
      <c r="BE38" s="41"/>
      <c r="BF38" s="289"/>
      <c r="BG38" s="41"/>
      <c r="BH38" s="289"/>
      <c r="BI38" s="41"/>
      <c r="BJ38" s="289"/>
      <c r="BK38" s="41"/>
      <c r="BL38" s="289"/>
      <c r="BM38" s="34"/>
    </row>
    <row r="39" spans="2:65" ht="9.75" customHeight="1">
      <c r="B39" s="285"/>
      <c r="C39" s="286"/>
      <c r="D39" s="286"/>
      <c r="E39" s="286"/>
      <c r="F39" s="286"/>
      <c r="H39" s="290"/>
      <c r="I39" s="40"/>
      <c r="J39" s="290"/>
      <c r="K39" s="40"/>
      <c r="L39" s="290"/>
      <c r="M39" s="40"/>
      <c r="N39" s="290"/>
      <c r="O39" s="40"/>
      <c r="P39" s="290"/>
      <c r="Q39" s="40"/>
      <c r="R39" s="290"/>
      <c r="S39" s="40"/>
      <c r="T39" s="290"/>
      <c r="U39" s="40"/>
      <c r="V39" s="290"/>
      <c r="W39" s="40"/>
      <c r="X39" s="290"/>
      <c r="Y39" s="40"/>
      <c r="Z39" s="290"/>
      <c r="AA39" s="40"/>
      <c r="AB39" s="290"/>
      <c r="AC39" s="40"/>
      <c r="AD39" s="290"/>
      <c r="AE39" s="40"/>
      <c r="AF39" s="290"/>
      <c r="AG39" s="40"/>
      <c r="AH39" s="290"/>
      <c r="AI39" s="40"/>
      <c r="AJ39" s="290"/>
      <c r="AK39" s="40"/>
      <c r="AL39" s="290"/>
      <c r="AM39" s="40"/>
      <c r="AN39" s="290"/>
      <c r="AO39" s="40"/>
      <c r="AP39" s="290"/>
      <c r="AQ39" s="40"/>
      <c r="AR39" s="290"/>
      <c r="AS39" s="40"/>
      <c r="AT39" s="290"/>
      <c r="AU39" s="40"/>
      <c r="AV39" s="290"/>
      <c r="AW39" s="40"/>
      <c r="AX39" s="290"/>
      <c r="AY39" s="40"/>
      <c r="AZ39" s="290"/>
      <c r="BA39" s="40"/>
      <c r="BB39" s="290"/>
      <c r="BC39" s="40"/>
      <c r="BD39" s="290"/>
      <c r="BE39" s="41"/>
      <c r="BF39" s="290"/>
      <c r="BG39" s="41"/>
      <c r="BH39" s="290"/>
      <c r="BI39" s="41"/>
      <c r="BJ39" s="290"/>
      <c r="BK39" s="41"/>
      <c r="BL39" s="290"/>
      <c r="BM39" s="34"/>
    </row>
    <row r="40" spans="2:65" ht="9.75" customHeight="1">
      <c r="B40" s="38"/>
      <c r="C40" s="39"/>
      <c r="D40" s="39"/>
      <c r="E40" s="39"/>
      <c r="F40" s="39"/>
      <c r="H40" s="16"/>
      <c r="I40" s="40"/>
      <c r="J40" s="16"/>
      <c r="K40" s="40"/>
      <c r="L40" s="16"/>
      <c r="M40" s="40"/>
      <c r="N40" s="16"/>
      <c r="O40" s="40"/>
      <c r="P40" s="16"/>
      <c r="Q40" s="40"/>
      <c r="R40" s="16"/>
      <c r="S40" s="40"/>
      <c r="T40" s="16"/>
      <c r="U40" s="40"/>
      <c r="V40" s="16"/>
      <c r="W40" s="40"/>
      <c r="X40" s="16"/>
      <c r="Y40" s="40"/>
      <c r="Z40" s="16"/>
      <c r="AA40" s="40"/>
      <c r="AB40" s="16"/>
      <c r="AC40" s="40"/>
      <c r="AD40" s="16"/>
      <c r="AE40" s="40"/>
      <c r="AF40" s="16"/>
      <c r="AG40" s="40"/>
      <c r="AH40" s="16"/>
      <c r="AI40" s="40"/>
      <c r="AJ40" s="16"/>
      <c r="AK40" s="40"/>
      <c r="AL40" s="16"/>
      <c r="AM40" s="40"/>
      <c r="AN40" s="16"/>
      <c r="AO40" s="40"/>
      <c r="AP40" s="16"/>
      <c r="AQ40" s="40"/>
      <c r="AR40" s="16"/>
      <c r="AS40" s="40"/>
      <c r="AT40" s="16"/>
      <c r="AU40" s="40"/>
      <c r="AV40" s="16"/>
      <c r="AW40" s="40"/>
      <c r="AX40" s="16"/>
      <c r="AY40" s="40"/>
      <c r="AZ40" s="16"/>
      <c r="BA40" s="40"/>
      <c r="BB40" s="16"/>
      <c r="BC40" s="40"/>
      <c r="BD40" s="16"/>
      <c r="BE40" s="41"/>
      <c r="BF40" s="16"/>
      <c r="BG40" s="41"/>
      <c r="BH40" s="16"/>
      <c r="BI40" s="41"/>
      <c r="BJ40" s="16"/>
      <c r="BK40" s="41"/>
      <c r="BL40" s="16"/>
      <c r="BM40" s="34"/>
    </row>
    <row r="41" spans="2:65" ht="9.75" customHeight="1">
      <c r="B41" s="291"/>
      <c r="C41" s="288"/>
      <c r="D41" s="288"/>
      <c r="E41" s="288"/>
      <c r="F41" s="288"/>
      <c r="H41" s="16"/>
      <c r="I41" s="40"/>
      <c r="J41" s="16"/>
      <c r="K41" s="40"/>
      <c r="L41" s="16"/>
      <c r="M41" s="40"/>
      <c r="N41" s="16"/>
      <c r="O41" s="40"/>
      <c r="P41" s="16"/>
      <c r="Q41" s="40"/>
      <c r="R41" s="16"/>
      <c r="S41" s="40"/>
      <c r="T41" s="16"/>
      <c r="U41" s="40"/>
      <c r="V41" s="16"/>
      <c r="W41" s="40"/>
      <c r="X41" s="16"/>
      <c r="Y41" s="40"/>
      <c r="Z41" s="16"/>
      <c r="AA41" s="40"/>
      <c r="AB41" s="16"/>
      <c r="AC41" s="40"/>
      <c r="AD41" s="16"/>
      <c r="AE41" s="40"/>
      <c r="AF41" s="16"/>
      <c r="AG41" s="40"/>
      <c r="AH41" s="16"/>
      <c r="AI41" s="40"/>
      <c r="AJ41" s="16"/>
      <c r="AK41" s="40"/>
      <c r="AL41" s="16"/>
      <c r="AM41" s="40"/>
      <c r="AN41" s="16"/>
      <c r="AO41" s="40"/>
      <c r="AP41" s="16"/>
      <c r="AQ41" s="40"/>
      <c r="AR41" s="16"/>
      <c r="AS41" s="40"/>
      <c r="AT41" s="16"/>
      <c r="AU41" s="40"/>
      <c r="AV41" s="16"/>
      <c r="AW41" s="40"/>
      <c r="AX41" s="16"/>
      <c r="AY41" s="40"/>
      <c r="AZ41" s="16"/>
      <c r="BA41" s="40"/>
      <c r="BB41" s="16"/>
      <c r="BC41" s="40"/>
      <c r="BD41" s="16"/>
      <c r="BE41" s="41"/>
      <c r="BF41" s="16"/>
      <c r="BG41" s="41"/>
      <c r="BH41" s="16"/>
      <c r="BI41" s="41"/>
      <c r="BJ41" s="16"/>
      <c r="BK41" s="41"/>
      <c r="BL41" s="16"/>
      <c r="BM41" s="34"/>
    </row>
    <row r="42" spans="2:65" ht="9.75" customHeight="1">
      <c r="B42" s="285" t="s">
        <v>181</v>
      </c>
      <c r="C42" s="286"/>
      <c r="D42" s="286"/>
      <c r="E42" s="286"/>
      <c r="F42" s="286"/>
      <c r="H42" s="289"/>
      <c r="I42" s="40"/>
      <c r="J42" s="289"/>
      <c r="K42" s="42"/>
      <c r="L42" s="279"/>
      <c r="M42" s="42"/>
      <c r="N42" s="279"/>
      <c r="O42" s="42"/>
      <c r="P42" s="279"/>
      <c r="Q42" s="42"/>
      <c r="R42" s="279"/>
      <c r="S42" s="42"/>
      <c r="T42" s="279"/>
      <c r="U42" s="42"/>
      <c r="V42" s="279"/>
      <c r="W42" s="42"/>
      <c r="X42" s="279"/>
      <c r="Y42" s="42"/>
      <c r="Z42" s="279"/>
      <c r="AA42" s="42"/>
      <c r="AB42" s="279"/>
      <c r="AC42" s="42"/>
      <c r="AD42" s="279"/>
      <c r="AE42" s="42"/>
      <c r="AF42" s="279"/>
      <c r="AG42" s="42"/>
      <c r="AH42" s="279"/>
      <c r="AI42" s="42"/>
      <c r="AJ42" s="279"/>
      <c r="AK42" s="42"/>
      <c r="AL42" s="279"/>
      <c r="AM42" s="42"/>
      <c r="AN42" s="279"/>
      <c r="AO42" s="42"/>
      <c r="AP42" s="279"/>
      <c r="AQ42" s="42"/>
      <c r="AR42" s="279"/>
      <c r="AS42" s="42"/>
      <c r="AT42" s="279"/>
      <c r="AU42" s="42"/>
      <c r="AV42" s="279"/>
      <c r="AW42" s="42"/>
      <c r="AX42" s="279"/>
      <c r="AY42" s="42"/>
      <c r="AZ42" s="279"/>
      <c r="BA42" s="42"/>
      <c r="BB42" s="279"/>
      <c r="BC42" s="42"/>
      <c r="BD42" s="279"/>
      <c r="BE42" s="43"/>
      <c r="BF42" s="279"/>
      <c r="BG42" s="43"/>
      <c r="BH42" s="279"/>
      <c r="BI42" s="43"/>
      <c r="BJ42" s="43"/>
      <c r="BK42" s="43"/>
      <c r="BL42" s="279"/>
      <c r="BM42" s="34"/>
    </row>
    <row r="43" spans="2:65" ht="9.75" customHeight="1">
      <c r="B43" s="285"/>
      <c r="C43" s="286"/>
      <c r="D43" s="286"/>
      <c r="E43" s="286"/>
      <c r="F43" s="286"/>
      <c r="H43" s="290"/>
      <c r="I43" s="40"/>
      <c r="J43" s="290"/>
      <c r="K43" s="42"/>
      <c r="L43" s="279"/>
      <c r="M43" s="42"/>
      <c r="N43" s="279"/>
      <c r="O43" s="42"/>
      <c r="P43" s="279"/>
      <c r="Q43" s="42"/>
      <c r="R43" s="279"/>
      <c r="S43" s="42"/>
      <c r="T43" s="279"/>
      <c r="U43" s="42"/>
      <c r="V43" s="279"/>
      <c r="W43" s="42"/>
      <c r="X43" s="279"/>
      <c r="Y43" s="42"/>
      <c r="Z43" s="279"/>
      <c r="AA43" s="42"/>
      <c r="AB43" s="279"/>
      <c r="AC43" s="42"/>
      <c r="AD43" s="279"/>
      <c r="AE43" s="42"/>
      <c r="AF43" s="279"/>
      <c r="AG43" s="42"/>
      <c r="AH43" s="279"/>
      <c r="AI43" s="42"/>
      <c r="AJ43" s="279"/>
      <c r="AK43" s="42"/>
      <c r="AL43" s="279"/>
      <c r="AM43" s="42"/>
      <c r="AN43" s="279"/>
      <c r="AO43" s="42"/>
      <c r="AP43" s="279"/>
      <c r="AQ43" s="42"/>
      <c r="AR43" s="279"/>
      <c r="AS43" s="42"/>
      <c r="AT43" s="279"/>
      <c r="AU43" s="42"/>
      <c r="AV43" s="279"/>
      <c r="AW43" s="42"/>
      <c r="AX43" s="279"/>
      <c r="AY43" s="42"/>
      <c r="AZ43" s="279"/>
      <c r="BA43" s="42"/>
      <c r="BB43" s="279"/>
      <c r="BC43" s="42"/>
      <c r="BD43" s="279"/>
      <c r="BE43" s="43"/>
      <c r="BF43" s="279"/>
      <c r="BG43" s="43"/>
      <c r="BH43" s="279"/>
      <c r="BI43" s="43"/>
      <c r="BJ43" s="43"/>
      <c r="BK43" s="43"/>
      <c r="BL43" s="279"/>
      <c r="BM43" s="34"/>
    </row>
    <row r="44" spans="2:65" ht="9.75" customHeight="1">
      <c r="B44" s="287"/>
      <c r="C44" s="288"/>
      <c r="D44" s="288"/>
      <c r="E44" s="288"/>
      <c r="F44" s="288"/>
      <c r="H44" s="2"/>
      <c r="I44" s="42"/>
      <c r="J44" s="2"/>
      <c r="K44" s="42"/>
      <c r="L44" s="2"/>
      <c r="M44" s="42"/>
      <c r="N44" s="2"/>
      <c r="O44" s="42"/>
      <c r="P44" s="2"/>
      <c r="Q44" s="42"/>
      <c r="R44" s="2"/>
      <c r="S44" s="42"/>
      <c r="T44" s="2"/>
      <c r="U44" s="42"/>
      <c r="V44" s="2"/>
      <c r="W44" s="42"/>
      <c r="X44" s="2"/>
      <c r="Y44" s="42"/>
      <c r="Z44" s="2"/>
      <c r="AA44" s="42"/>
      <c r="AB44" s="2"/>
      <c r="AC44" s="42"/>
      <c r="AD44" s="2"/>
      <c r="AE44" s="42"/>
      <c r="AF44" s="2"/>
      <c r="AG44" s="42"/>
      <c r="AH44" s="2"/>
      <c r="AI44" s="42"/>
      <c r="AJ44" s="2"/>
      <c r="AK44" s="42"/>
      <c r="AL44" s="2"/>
      <c r="AM44" s="42"/>
      <c r="AN44" s="2"/>
      <c r="AO44" s="42"/>
      <c r="AP44" s="2"/>
      <c r="AQ44" s="42"/>
      <c r="AR44" s="2"/>
      <c r="AS44" s="42"/>
      <c r="AT44" s="2"/>
      <c r="AU44" s="42"/>
      <c r="AV44" s="2"/>
      <c r="AW44" s="42"/>
      <c r="AX44" s="2"/>
      <c r="AY44" s="42"/>
      <c r="AZ44" s="2"/>
      <c r="BA44" s="42"/>
      <c r="BB44" s="2"/>
      <c r="BC44" s="42"/>
      <c r="BD44" s="2"/>
      <c r="BE44" s="43"/>
      <c r="BF44" s="2"/>
      <c r="BG44" s="43"/>
      <c r="BH44" s="2"/>
      <c r="BI44" s="43"/>
      <c r="BJ44" s="43"/>
      <c r="BK44" s="43"/>
      <c r="BL44" s="2"/>
      <c r="BM44" s="34"/>
    </row>
    <row r="45" spans="2:65" ht="9.75" customHeight="1">
      <c r="B45" s="44"/>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45"/>
      <c r="BF45" s="45"/>
      <c r="BG45" s="45"/>
      <c r="BH45" s="45"/>
      <c r="BI45" s="45"/>
      <c r="BJ45" s="45"/>
      <c r="BK45" s="45"/>
      <c r="BL45" s="45"/>
      <c r="BM45" s="46"/>
    </row>
    <row r="47" spans="3:20" ht="9.75" customHeight="1">
      <c r="C47" s="280" t="s">
        <v>359</v>
      </c>
      <c r="D47" s="280"/>
      <c r="E47" s="280"/>
      <c r="F47" s="282"/>
      <c r="G47" s="282"/>
      <c r="H47" s="282"/>
      <c r="I47" s="283" t="s">
        <v>55</v>
      </c>
      <c r="J47" s="283"/>
      <c r="K47" s="282"/>
      <c r="L47" s="282"/>
      <c r="M47" s="282"/>
      <c r="N47" s="283" t="s">
        <v>56</v>
      </c>
      <c r="O47" s="283"/>
      <c r="P47" s="282"/>
      <c r="Q47" s="282"/>
      <c r="R47" s="282"/>
      <c r="S47" s="280" t="s">
        <v>57</v>
      </c>
      <c r="T47" s="280"/>
    </row>
    <row r="48" spans="3:20" ht="9.75" customHeight="1">
      <c r="C48" s="281"/>
      <c r="D48" s="281"/>
      <c r="E48" s="281"/>
      <c r="F48" s="282"/>
      <c r="G48" s="282"/>
      <c r="H48" s="282"/>
      <c r="I48" s="284"/>
      <c r="J48" s="284"/>
      <c r="K48" s="282"/>
      <c r="L48" s="282"/>
      <c r="M48" s="282"/>
      <c r="N48" s="283"/>
      <c r="O48" s="283"/>
      <c r="P48" s="282"/>
      <c r="Q48" s="282"/>
      <c r="R48" s="282"/>
      <c r="S48" s="280"/>
      <c r="T48" s="280"/>
    </row>
    <row r="50" spans="3:20" ht="9.75" customHeight="1">
      <c r="C50" s="274" t="s">
        <v>58</v>
      </c>
      <c r="D50" s="274"/>
      <c r="E50" s="274"/>
      <c r="F50" s="274"/>
      <c r="G50" s="274"/>
      <c r="H50" s="274"/>
      <c r="I50" s="274"/>
      <c r="J50" s="275" t="s">
        <v>296</v>
      </c>
      <c r="K50" s="276"/>
      <c r="L50" s="276"/>
      <c r="M50" s="276"/>
      <c r="N50" s="276"/>
      <c r="O50" s="276"/>
      <c r="P50" s="276"/>
      <c r="Q50" s="276"/>
      <c r="R50" s="276"/>
      <c r="S50" s="277" t="s">
        <v>59</v>
      </c>
      <c r="T50" s="277"/>
    </row>
    <row r="51" spans="3:20" ht="9.75" customHeight="1">
      <c r="C51" s="274"/>
      <c r="D51" s="274"/>
      <c r="E51" s="274"/>
      <c r="F51" s="274"/>
      <c r="G51" s="274"/>
      <c r="H51" s="274"/>
      <c r="I51" s="274"/>
      <c r="J51" s="276"/>
      <c r="K51" s="276"/>
      <c r="L51" s="276"/>
      <c r="M51" s="276"/>
      <c r="N51" s="276"/>
      <c r="O51" s="276"/>
      <c r="P51" s="276"/>
      <c r="Q51" s="276"/>
      <c r="R51" s="276"/>
      <c r="S51" s="277"/>
      <c r="T51" s="277"/>
    </row>
    <row r="52" spans="4:20" ht="9.75" customHeight="1">
      <c r="D52" s="277"/>
      <c r="E52" s="277"/>
      <c r="F52" s="277"/>
      <c r="G52" s="277"/>
      <c r="H52" s="277"/>
      <c r="I52" s="277"/>
      <c r="J52" s="277"/>
      <c r="K52" s="277"/>
      <c r="L52" s="277"/>
      <c r="M52" s="277"/>
      <c r="N52" s="277"/>
      <c r="O52" s="277"/>
      <c r="P52" s="277"/>
      <c r="Q52" s="277"/>
      <c r="R52" s="278"/>
      <c r="S52" s="277"/>
      <c r="T52" s="277"/>
    </row>
    <row r="53" spans="4:64" ht="9.75" customHeight="1">
      <c r="D53" s="277"/>
      <c r="E53" s="277"/>
      <c r="F53" s="277"/>
      <c r="G53" s="277"/>
      <c r="H53" s="277"/>
      <c r="I53" s="277"/>
      <c r="J53" s="277"/>
      <c r="K53" s="277"/>
      <c r="L53" s="277"/>
      <c r="M53" s="277"/>
      <c r="N53" s="277"/>
      <c r="O53" s="277"/>
      <c r="P53" s="277"/>
      <c r="Q53" s="277"/>
      <c r="R53" s="278"/>
      <c r="S53" s="277"/>
      <c r="T53" s="277"/>
      <c r="X53" s="268" t="s">
        <v>60</v>
      </c>
      <c r="Y53" s="268"/>
      <c r="Z53" s="268"/>
      <c r="AA53" s="268"/>
      <c r="AB53" s="268"/>
      <c r="AC53" s="268"/>
      <c r="AD53" s="268"/>
      <c r="AE53" s="267"/>
      <c r="AF53" s="267"/>
      <c r="AG53" s="267"/>
      <c r="AH53" s="267"/>
      <c r="AI53" s="267"/>
      <c r="AJ53" s="267"/>
      <c r="AK53" s="267"/>
      <c r="AL53" s="267"/>
      <c r="AM53" s="267"/>
      <c r="AN53" s="267"/>
      <c r="AO53" s="17"/>
      <c r="AP53" s="17"/>
      <c r="AQ53" s="17"/>
      <c r="AR53" s="17"/>
      <c r="AS53" s="17"/>
      <c r="AT53" s="17"/>
      <c r="AU53" s="17"/>
      <c r="AV53" s="17"/>
      <c r="AW53" s="17"/>
      <c r="AX53" s="17"/>
      <c r="AY53" s="17"/>
      <c r="AZ53" s="17"/>
      <c r="BA53" s="17"/>
      <c r="BB53" s="17"/>
      <c r="BC53" s="17"/>
      <c r="BD53" s="17"/>
      <c r="BE53" s="47"/>
      <c r="BF53" s="47"/>
      <c r="BG53" s="47"/>
      <c r="BH53" s="47"/>
      <c r="BI53" s="47"/>
      <c r="BJ53" s="47"/>
      <c r="BK53" s="47"/>
      <c r="BL53" s="47"/>
    </row>
    <row r="54" spans="24:64" ht="9.75" customHeight="1">
      <c r="X54" s="268"/>
      <c r="Y54" s="268"/>
      <c r="Z54" s="268"/>
      <c r="AA54" s="268"/>
      <c r="AB54" s="268"/>
      <c r="AC54" s="268"/>
      <c r="AD54" s="268"/>
      <c r="AE54" s="267"/>
      <c r="AF54" s="267"/>
      <c r="AG54" s="267"/>
      <c r="AH54" s="267"/>
      <c r="AI54" s="267"/>
      <c r="AJ54" s="267"/>
      <c r="AK54" s="267"/>
      <c r="AL54" s="267"/>
      <c r="AM54" s="267"/>
      <c r="AN54" s="267"/>
      <c r="AO54" s="17"/>
      <c r="AP54" s="17"/>
      <c r="AQ54" s="17"/>
      <c r="AR54" s="17"/>
      <c r="AS54" s="17"/>
      <c r="AT54" s="17"/>
      <c r="AU54" s="17"/>
      <c r="AV54" s="17"/>
      <c r="AW54" s="17"/>
      <c r="AX54" s="17"/>
      <c r="AY54" s="17"/>
      <c r="AZ54" s="17"/>
      <c r="BA54" s="17"/>
      <c r="BB54" s="17"/>
      <c r="BC54" s="17"/>
      <c r="BD54" s="17"/>
      <c r="BE54" s="47"/>
      <c r="BF54" s="47"/>
      <c r="BG54" s="47"/>
      <c r="BH54" s="47"/>
      <c r="BI54" s="47"/>
      <c r="BJ54" s="47"/>
      <c r="BK54" s="47"/>
      <c r="BL54" s="47"/>
    </row>
    <row r="55" spans="24:64" ht="9.75" customHeight="1">
      <c r="X55" s="268" t="s">
        <v>61</v>
      </c>
      <c r="Y55" s="268"/>
      <c r="Z55" s="268"/>
      <c r="AA55" s="268"/>
      <c r="AB55" s="268"/>
      <c r="AC55" s="268"/>
      <c r="AD55" s="268"/>
      <c r="AE55" s="269"/>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c r="BB55" s="270"/>
      <c r="BC55" s="270"/>
      <c r="BD55" s="270"/>
      <c r="BE55" s="270"/>
      <c r="BF55" s="270"/>
      <c r="BG55" s="270"/>
      <c r="BH55" s="270"/>
      <c r="BI55" s="270"/>
      <c r="BJ55" s="270"/>
      <c r="BK55" s="270"/>
      <c r="BL55" s="270"/>
    </row>
    <row r="56" spans="24:64" ht="9.75" customHeight="1">
      <c r="X56" s="268"/>
      <c r="Y56" s="268"/>
      <c r="Z56" s="268"/>
      <c r="AA56" s="268"/>
      <c r="AB56" s="268"/>
      <c r="AC56" s="268"/>
      <c r="AD56" s="268"/>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0"/>
    </row>
    <row r="57" spans="24:64" ht="9.75" customHeight="1">
      <c r="X57" s="268"/>
      <c r="Y57" s="268"/>
      <c r="Z57" s="268"/>
      <c r="AA57" s="268"/>
      <c r="AB57" s="268"/>
      <c r="AC57" s="268"/>
      <c r="AD57" s="268"/>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row>
    <row r="58" spans="24:64" ht="9.75" customHeight="1">
      <c r="X58" s="268" t="s">
        <v>62</v>
      </c>
      <c r="Y58" s="268"/>
      <c r="Z58" s="268"/>
      <c r="AA58" s="268"/>
      <c r="AB58" s="268"/>
      <c r="AC58" s="268"/>
      <c r="AD58" s="268"/>
      <c r="AE58" s="271"/>
      <c r="AF58" s="272"/>
      <c r="AG58" s="272"/>
      <c r="AH58" s="272"/>
      <c r="AI58" s="272"/>
      <c r="AJ58" s="272"/>
      <c r="AK58" s="272"/>
      <c r="AL58" s="272"/>
      <c r="AM58" s="272"/>
      <c r="AN58" s="272"/>
      <c r="AO58" s="272"/>
      <c r="AP58" s="272"/>
      <c r="AQ58" s="272"/>
      <c r="AR58" s="272"/>
      <c r="AS58" s="272"/>
      <c r="AT58" s="272"/>
      <c r="AU58" s="272"/>
      <c r="AV58" s="272"/>
      <c r="AW58" s="272"/>
      <c r="AX58" s="272"/>
      <c r="AY58" s="272"/>
      <c r="AZ58" s="272"/>
      <c r="BA58" s="272"/>
      <c r="BB58" s="272"/>
      <c r="BC58" s="272"/>
      <c r="BD58" s="272"/>
      <c r="BE58" s="272"/>
      <c r="BF58" s="272"/>
      <c r="BG58" s="272"/>
      <c r="BH58" s="272"/>
      <c r="BI58" s="272"/>
      <c r="BJ58" s="272"/>
      <c r="BK58" s="272"/>
      <c r="BL58" s="272"/>
    </row>
    <row r="59" spans="24:64" ht="9.75" customHeight="1">
      <c r="X59" s="268"/>
      <c r="Y59" s="268"/>
      <c r="Z59" s="268"/>
      <c r="AA59" s="268"/>
      <c r="AB59" s="268"/>
      <c r="AC59" s="268"/>
      <c r="AD59" s="268"/>
      <c r="AE59" s="272"/>
      <c r="AF59" s="272"/>
      <c r="AG59" s="272"/>
      <c r="AH59" s="272"/>
      <c r="AI59" s="272"/>
      <c r="AJ59" s="272"/>
      <c r="AK59" s="272"/>
      <c r="AL59" s="272"/>
      <c r="AM59" s="272"/>
      <c r="AN59" s="272"/>
      <c r="AO59" s="272"/>
      <c r="AP59" s="272"/>
      <c r="AQ59" s="272"/>
      <c r="AR59" s="272"/>
      <c r="AS59" s="272"/>
      <c r="AT59" s="272"/>
      <c r="AU59" s="272"/>
      <c r="AV59" s="272"/>
      <c r="AW59" s="272"/>
      <c r="AX59" s="272"/>
      <c r="AY59" s="272"/>
      <c r="AZ59" s="272"/>
      <c r="BA59" s="272"/>
      <c r="BB59" s="272"/>
      <c r="BC59" s="272"/>
      <c r="BD59" s="272"/>
      <c r="BE59" s="272"/>
      <c r="BF59" s="272"/>
      <c r="BG59" s="272"/>
      <c r="BH59" s="272"/>
      <c r="BI59" s="272"/>
      <c r="BJ59" s="272"/>
      <c r="BK59" s="272"/>
      <c r="BL59" s="272"/>
    </row>
    <row r="60" spans="24:64" ht="9.75" customHeight="1">
      <c r="X60" s="268"/>
      <c r="Y60" s="268"/>
      <c r="Z60" s="268"/>
      <c r="AA60" s="268"/>
      <c r="AB60" s="268"/>
      <c r="AC60" s="268"/>
      <c r="AD60" s="268"/>
      <c r="AE60" s="272"/>
      <c r="AF60" s="272"/>
      <c r="AG60" s="272"/>
      <c r="AH60" s="272"/>
      <c r="AI60" s="272"/>
      <c r="AJ60" s="272"/>
      <c r="AK60" s="272"/>
      <c r="AL60" s="272"/>
      <c r="AM60" s="272"/>
      <c r="AN60" s="272"/>
      <c r="AO60" s="272"/>
      <c r="AP60" s="272"/>
      <c r="AQ60" s="272"/>
      <c r="AR60" s="272"/>
      <c r="AS60" s="272"/>
      <c r="AT60" s="272"/>
      <c r="AU60" s="272"/>
      <c r="AV60" s="272"/>
      <c r="AW60" s="272"/>
      <c r="AX60" s="272"/>
      <c r="AY60" s="272"/>
      <c r="AZ60" s="272"/>
      <c r="BA60" s="272"/>
      <c r="BB60" s="272"/>
      <c r="BC60" s="272"/>
      <c r="BD60" s="272"/>
      <c r="BE60" s="272"/>
      <c r="BF60" s="272"/>
      <c r="BG60" s="272"/>
      <c r="BH60" s="272"/>
      <c r="BI60" s="272"/>
      <c r="BJ60" s="272"/>
      <c r="BK60" s="272"/>
      <c r="BL60" s="272"/>
    </row>
    <row r="61" spans="24:64" ht="9.75" customHeight="1">
      <c r="X61" s="268" t="s">
        <v>63</v>
      </c>
      <c r="Y61" s="268"/>
      <c r="Z61" s="268"/>
      <c r="AA61" s="268"/>
      <c r="AB61" s="268"/>
      <c r="AC61" s="268"/>
      <c r="AD61" s="268"/>
      <c r="AE61" s="271"/>
      <c r="AF61" s="272"/>
      <c r="AG61" s="272"/>
      <c r="AH61" s="272"/>
      <c r="AI61" s="272"/>
      <c r="AJ61" s="272"/>
      <c r="AK61" s="272"/>
      <c r="AL61" s="272"/>
      <c r="AM61" s="272"/>
      <c r="AN61" s="272"/>
      <c r="AO61" s="272"/>
      <c r="AP61" s="272"/>
      <c r="AQ61" s="272"/>
      <c r="AR61" s="272"/>
      <c r="AS61" s="272"/>
      <c r="AT61" s="272"/>
      <c r="AU61" s="272"/>
      <c r="AV61" s="272"/>
      <c r="AW61" s="272"/>
      <c r="AX61" s="272"/>
      <c r="AY61" s="272"/>
      <c r="AZ61" s="272"/>
      <c r="BA61" s="272"/>
      <c r="BB61" s="272"/>
      <c r="BC61" s="272"/>
      <c r="BD61" s="272"/>
      <c r="BE61" s="272"/>
      <c r="BF61" s="272"/>
      <c r="BG61" s="47"/>
      <c r="BH61" s="47"/>
      <c r="BI61" s="47"/>
      <c r="BJ61" s="47"/>
      <c r="BK61" s="47"/>
      <c r="BL61" s="47"/>
    </row>
    <row r="62" spans="24:64" ht="9.75" customHeight="1">
      <c r="X62" s="268"/>
      <c r="Y62" s="268"/>
      <c r="Z62" s="268"/>
      <c r="AA62" s="268"/>
      <c r="AB62" s="268"/>
      <c r="AC62" s="268"/>
      <c r="AD62" s="268"/>
      <c r="AE62" s="272"/>
      <c r="AF62" s="272"/>
      <c r="AG62" s="272"/>
      <c r="AH62" s="272"/>
      <c r="AI62" s="272"/>
      <c r="AJ62" s="272"/>
      <c r="AK62" s="272"/>
      <c r="AL62" s="272"/>
      <c r="AM62" s="272"/>
      <c r="AN62" s="272"/>
      <c r="AO62" s="272"/>
      <c r="AP62" s="272"/>
      <c r="AQ62" s="272"/>
      <c r="AR62" s="272"/>
      <c r="AS62" s="272"/>
      <c r="AT62" s="272"/>
      <c r="AU62" s="272"/>
      <c r="AV62" s="272"/>
      <c r="AW62" s="272"/>
      <c r="AX62" s="272"/>
      <c r="AY62" s="272"/>
      <c r="AZ62" s="272"/>
      <c r="BA62" s="272"/>
      <c r="BB62" s="272"/>
      <c r="BC62" s="272"/>
      <c r="BD62" s="272"/>
      <c r="BE62" s="272"/>
      <c r="BF62" s="272"/>
      <c r="BG62" s="325"/>
      <c r="BH62" s="326"/>
      <c r="BI62" s="47"/>
      <c r="BJ62" s="47"/>
      <c r="BK62" s="47"/>
      <c r="BL62" s="47"/>
    </row>
    <row r="63" spans="24:64" ht="9.75" customHeight="1">
      <c r="X63" s="268"/>
      <c r="Y63" s="268"/>
      <c r="Z63" s="268"/>
      <c r="AA63" s="268"/>
      <c r="AB63" s="268"/>
      <c r="AC63" s="268"/>
      <c r="AD63" s="268"/>
      <c r="AE63" s="272"/>
      <c r="AF63" s="272"/>
      <c r="AG63" s="272"/>
      <c r="AH63" s="272"/>
      <c r="AI63" s="272"/>
      <c r="AJ63" s="272"/>
      <c r="AK63" s="272"/>
      <c r="AL63" s="272"/>
      <c r="AM63" s="272"/>
      <c r="AN63" s="272"/>
      <c r="AO63" s="272"/>
      <c r="AP63" s="272"/>
      <c r="AQ63" s="272"/>
      <c r="AR63" s="272"/>
      <c r="AS63" s="272"/>
      <c r="AT63" s="272"/>
      <c r="AU63" s="272"/>
      <c r="AV63" s="272"/>
      <c r="AW63" s="272"/>
      <c r="AX63" s="272"/>
      <c r="AY63" s="272"/>
      <c r="AZ63" s="272"/>
      <c r="BA63" s="272"/>
      <c r="BB63" s="272"/>
      <c r="BC63" s="272"/>
      <c r="BD63" s="272"/>
      <c r="BE63" s="272"/>
      <c r="BF63" s="272"/>
      <c r="BG63" s="326"/>
      <c r="BH63" s="326"/>
      <c r="BI63" s="47"/>
      <c r="BJ63" s="47"/>
      <c r="BK63" s="47"/>
      <c r="BL63" s="47"/>
    </row>
    <row r="64" spans="24:64" ht="9.75" customHeight="1">
      <c r="X64" s="268" t="s">
        <v>64</v>
      </c>
      <c r="Y64" s="268"/>
      <c r="Z64" s="268"/>
      <c r="AA64" s="268"/>
      <c r="AB64" s="268"/>
      <c r="AC64" s="268"/>
      <c r="AD64" s="268"/>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73"/>
      <c r="BF64" s="273"/>
      <c r="BG64" s="160"/>
      <c r="BH64" s="47"/>
      <c r="BI64" s="47"/>
      <c r="BJ64" s="47"/>
      <c r="BK64" s="47"/>
      <c r="BL64" s="47"/>
    </row>
    <row r="65" spans="24:64" ht="9.75" customHeight="1">
      <c r="X65" s="268"/>
      <c r="Y65" s="268"/>
      <c r="Z65" s="268"/>
      <c r="AA65" s="268"/>
      <c r="AB65" s="268"/>
      <c r="AC65" s="268"/>
      <c r="AD65" s="268"/>
      <c r="AE65" s="267"/>
      <c r="AF65" s="267"/>
      <c r="AG65" s="267"/>
      <c r="AH65" s="267"/>
      <c r="AI65" s="267"/>
      <c r="AJ65" s="267"/>
      <c r="AK65" s="267"/>
      <c r="AL65" s="267"/>
      <c r="AM65" s="267"/>
      <c r="AN65" s="267"/>
      <c r="AO65" s="267"/>
      <c r="AP65" s="267"/>
      <c r="AQ65" s="267"/>
      <c r="AR65" s="267"/>
      <c r="AS65" s="267"/>
      <c r="AT65" s="267"/>
      <c r="AU65" s="267"/>
      <c r="AV65" s="267"/>
      <c r="AW65" s="267"/>
      <c r="AX65" s="267"/>
      <c r="AY65" s="267"/>
      <c r="AZ65" s="267"/>
      <c r="BA65" s="267"/>
      <c r="BB65" s="267"/>
      <c r="BC65" s="267"/>
      <c r="BD65" s="267"/>
      <c r="BE65" s="273"/>
      <c r="BF65" s="273"/>
      <c r="BG65" s="47"/>
      <c r="BH65" s="47"/>
      <c r="BI65" s="47"/>
      <c r="BJ65" s="47"/>
      <c r="BK65" s="47"/>
      <c r="BL65" s="47"/>
    </row>
    <row r="66" spans="3:64" ht="9.75" customHeight="1">
      <c r="C66" s="327" t="s">
        <v>407</v>
      </c>
      <c r="D66" s="327"/>
      <c r="E66" s="327"/>
      <c r="F66" s="327"/>
      <c r="G66" s="327"/>
      <c r="H66" s="327"/>
      <c r="I66" s="327"/>
      <c r="J66" s="327"/>
      <c r="K66" s="327"/>
      <c r="L66" s="327"/>
      <c r="M66" s="327"/>
      <c r="N66" s="327"/>
      <c r="O66" s="327"/>
      <c r="P66" s="327"/>
      <c r="Q66" s="327"/>
      <c r="R66" s="327"/>
      <c r="S66" s="327"/>
      <c r="T66" s="327"/>
      <c r="U66" s="327"/>
      <c r="V66" s="327"/>
      <c r="X66" s="268"/>
      <c r="Y66" s="268"/>
      <c r="Z66" s="268"/>
      <c r="AA66" s="268"/>
      <c r="AB66" s="268"/>
      <c r="AC66" s="268"/>
      <c r="AD66" s="268"/>
      <c r="AE66" s="267"/>
      <c r="AF66" s="267"/>
      <c r="AG66" s="267"/>
      <c r="AH66" s="267"/>
      <c r="AI66" s="267"/>
      <c r="AJ66" s="267"/>
      <c r="AK66" s="267"/>
      <c r="AL66" s="267"/>
      <c r="AM66" s="267"/>
      <c r="AN66" s="267"/>
      <c r="AO66" s="267"/>
      <c r="AP66" s="267"/>
      <c r="AQ66" s="267"/>
      <c r="AR66" s="267"/>
      <c r="AS66" s="267"/>
      <c r="AT66" s="267"/>
      <c r="AU66" s="267"/>
      <c r="AV66" s="267"/>
      <c r="AW66" s="267"/>
      <c r="AX66" s="267"/>
      <c r="AY66" s="267"/>
      <c r="AZ66" s="267"/>
      <c r="BA66" s="267"/>
      <c r="BB66" s="267"/>
      <c r="BC66" s="267"/>
      <c r="BD66" s="267"/>
      <c r="BE66" s="273"/>
      <c r="BF66" s="273"/>
      <c r="BG66" s="47"/>
      <c r="BH66" s="47"/>
      <c r="BI66" s="47"/>
      <c r="BJ66" s="47"/>
      <c r="BK66" s="47"/>
      <c r="BL66" s="47"/>
    </row>
    <row r="67" spans="3:22" ht="9.75" customHeight="1">
      <c r="C67" s="327"/>
      <c r="D67" s="327"/>
      <c r="E67" s="327"/>
      <c r="F67" s="327"/>
      <c r="G67" s="327"/>
      <c r="H67" s="327"/>
      <c r="I67" s="327"/>
      <c r="J67" s="327"/>
      <c r="K67" s="327"/>
      <c r="L67" s="327"/>
      <c r="M67" s="327"/>
      <c r="N67" s="327"/>
      <c r="O67" s="327"/>
      <c r="P67" s="327"/>
      <c r="Q67" s="327"/>
      <c r="R67" s="327"/>
      <c r="S67" s="327"/>
      <c r="T67" s="327"/>
      <c r="U67" s="327"/>
      <c r="V67" s="327"/>
    </row>
    <row r="68" spans="4:58" ht="9.75" customHeight="1">
      <c r="D68" s="319" t="s">
        <v>139</v>
      </c>
      <c r="E68" s="319"/>
      <c r="F68" s="319"/>
      <c r="G68" s="319"/>
      <c r="H68" s="319"/>
      <c r="I68" s="319"/>
      <c r="J68" s="319"/>
      <c r="K68" s="271"/>
      <c r="L68" s="271"/>
      <c r="M68" s="271"/>
      <c r="N68" s="271"/>
      <c r="O68" s="271"/>
      <c r="P68" s="271"/>
      <c r="Q68" s="271"/>
      <c r="R68" s="271"/>
      <c r="S68" s="271"/>
      <c r="T68" s="271"/>
      <c r="U68" s="271"/>
      <c r="V68" s="271"/>
      <c r="W68" s="271"/>
      <c r="X68" s="271"/>
      <c r="Y68" s="271"/>
      <c r="Z68" s="271"/>
      <c r="AA68" s="271"/>
      <c r="AB68" s="271"/>
      <c r="AC68" s="271"/>
      <c r="AD68" s="319" t="s">
        <v>64</v>
      </c>
      <c r="AE68" s="276"/>
      <c r="AF68" s="276"/>
      <c r="AG68" s="276"/>
      <c r="AH68" s="276"/>
      <c r="AI68" s="276"/>
      <c r="AJ68" s="267"/>
      <c r="AK68" s="273"/>
      <c r="AL68" s="273"/>
      <c r="AM68" s="273"/>
      <c r="AN68" s="273"/>
      <c r="AO68" s="273"/>
      <c r="AP68" s="273"/>
      <c r="AQ68" s="273"/>
      <c r="AR68" s="273"/>
      <c r="AS68" s="273"/>
      <c r="AT68" s="273"/>
      <c r="AU68" s="273"/>
      <c r="AV68" s="273"/>
      <c r="AW68" s="273"/>
      <c r="AX68" s="273"/>
      <c r="AY68" s="273"/>
      <c r="AZ68" s="273"/>
      <c r="BA68" s="273"/>
      <c r="BB68" s="273"/>
      <c r="BC68" s="273"/>
      <c r="BD68" s="273"/>
      <c r="BE68" s="273"/>
      <c r="BF68" s="273"/>
    </row>
    <row r="69" spans="4:58" ht="9.75" customHeight="1">
      <c r="D69" s="319"/>
      <c r="E69" s="319"/>
      <c r="F69" s="319"/>
      <c r="G69" s="319"/>
      <c r="H69" s="319"/>
      <c r="I69" s="319"/>
      <c r="J69" s="319"/>
      <c r="K69" s="271"/>
      <c r="L69" s="271"/>
      <c r="M69" s="271"/>
      <c r="N69" s="271"/>
      <c r="O69" s="271"/>
      <c r="P69" s="271"/>
      <c r="Q69" s="271"/>
      <c r="R69" s="271"/>
      <c r="S69" s="271"/>
      <c r="T69" s="271"/>
      <c r="U69" s="271"/>
      <c r="V69" s="271"/>
      <c r="W69" s="271"/>
      <c r="X69" s="271"/>
      <c r="Y69" s="271"/>
      <c r="Z69" s="271"/>
      <c r="AA69" s="271"/>
      <c r="AB69" s="271"/>
      <c r="AC69" s="271"/>
      <c r="AD69" s="276"/>
      <c r="AE69" s="276"/>
      <c r="AF69" s="276"/>
      <c r="AG69" s="276"/>
      <c r="AH69" s="276"/>
      <c r="AI69" s="276"/>
      <c r="AJ69" s="273"/>
      <c r="AK69" s="273"/>
      <c r="AL69" s="273"/>
      <c r="AM69" s="273"/>
      <c r="AN69" s="273"/>
      <c r="AO69" s="273"/>
      <c r="AP69" s="273"/>
      <c r="AQ69" s="273"/>
      <c r="AR69" s="273"/>
      <c r="AS69" s="273"/>
      <c r="AT69" s="273"/>
      <c r="AU69" s="273"/>
      <c r="AV69" s="273"/>
      <c r="AW69" s="273"/>
      <c r="AX69" s="273"/>
      <c r="AY69" s="273"/>
      <c r="AZ69" s="273"/>
      <c r="BA69" s="273"/>
      <c r="BB69" s="273"/>
      <c r="BC69" s="273"/>
      <c r="BD69" s="273"/>
      <c r="BE69" s="273"/>
      <c r="BF69" s="273"/>
    </row>
    <row r="70" spans="4:59" ht="9.75" customHeight="1">
      <c r="D70" s="275" t="s">
        <v>65</v>
      </c>
      <c r="E70" s="275"/>
      <c r="F70" s="275"/>
      <c r="G70" s="275"/>
      <c r="H70" s="275"/>
      <c r="I70" s="275"/>
      <c r="J70" s="275"/>
      <c r="K70" s="321"/>
      <c r="L70" s="321"/>
      <c r="M70" s="321"/>
      <c r="N70" s="321"/>
      <c r="O70" s="321"/>
      <c r="P70" s="321"/>
      <c r="Q70" s="321"/>
      <c r="R70" s="321"/>
      <c r="S70" s="321"/>
      <c r="T70" s="321"/>
      <c r="U70" s="321"/>
      <c r="V70" s="321"/>
      <c r="W70" s="321"/>
      <c r="X70" s="321"/>
      <c r="Y70" s="323"/>
      <c r="Z70" s="323"/>
      <c r="AA70" s="17"/>
      <c r="AB70" s="17"/>
      <c r="AC70" s="17"/>
      <c r="AD70" s="319" t="s">
        <v>138</v>
      </c>
      <c r="AE70" s="276"/>
      <c r="AF70" s="276"/>
      <c r="AG70" s="276"/>
      <c r="AH70" s="276"/>
      <c r="AI70" s="276"/>
      <c r="AJ70" s="267"/>
      <c r="AK70" s="267"/>
      <c r="AL70" s="267"/>
      <c r="AM70" s="267"/>
      <c r="AN70" s="267"/>
      <c r="AO70" s="267"/>
      <c r="AP70" s="267"/>
      <c r="AQ70" s="267"/>
      <c r="AR70" s="267"/>
      <c r="AS70" s="267"/>
      <c r="AT70" s="267"/>
      <c r="AU70" s="267"/>
      <c r="AV70" s="267"/>
      <c r="AW70" s="267"/>
      <c r="AX70" s="267"/>
      <c r="AY70" s="267"/>
      <c r="AZ70" s="267"/>
      <c r="BA70" s="267"/>
      <c r="BB70" s="267"/>
      <c r="BC70" s="267"/>
      <c r="BD70" s="267"/>
      <c r="BE70" s="267"/>
      <c r="BF70" s="267"/>
      <c r="BG70" s="23"/>
    </row>
    <row r="71" spans="4:59" ht="9.75" customHeight="1">
      <c r="D71" s="318"/>
      <c r="E71" s="318"/>
      <c r="F71" s="318"/>
      <c r="G71" s="318"/>
      <c r="H71" s="318"/>
      <c r="I71" s="318"/>
      <c r="J71" s="318"/>
      <c r="K71" s="322"/>
      <c r="L71" s="322"/>
      <c r="M71" s="322"/>
      <c r="N71" s="322"/>
      <c r="O71" s="322"/>
      <c r="P71" s="322"/>
      <c r="Q71" s="322"/>
      <c r="R71" s="322"/>
      <c r="S71" s="322"/>
      <c r="T71" s="322"/>
      <c r="U71" s="322"/>
      <c r="V71" s="322"/>
      <c r="W71" s="322"/>
      <c r="X71" s="322"/>
      <c r="Y71" s="324"/>
      <c r="Z71" s="324"/>
      <c r="AA71" s="48"/>
      <c r="AB71" s="48"/>
      <c r="AC71" s="48"/>
      <c r="AD71" s="318"/>
      <c r="AE71" s="318"/>
      <c r="AF71" s="318"/>
      <c r="AG71" s="318"/>
      <c r="AH71" s="318"/>
      <c r="AI71" s="318"/>
      <c r="AJ71" s="320"/>
      <c r="AK71" s="320"/>
      <c r="AL71" s="320"/>
      <c r="AM71" s="320"/>
      <c r="AN71" s="320"/>
      <c r="AO71" s="320"/>
      <c r="AP71" s="320"/>
      <c r="AQ71" s="320"/>
      <c r="AR71" s="320"/>
      <c r="AS71" s="320"/>
      <c r="AT71" s="320"/>
      <c r="AU71" s="320"/>
      <c r="AV71" s="320"/>
      <c r="AW71" s="320"/>
      <c r="AX71" s="320"/>
      <c r="AY71" s="320"/>
      <c r="AZ71" s="320"/>
      <c r="BA71" s="320"/>
      <c r="BB71" s="320"/>
      <c r="BC71" s="320"/>
      <c r="BD71" s="320"/>
      <c r="BE71" s="320"/>
      <c r="BF71" s="320"/>
      <c r="BG71" s="45"/>
    </row>
  </sheetData>
  <sheetProtection formatCells="0" formatColumns="0" formatRows="0"/>
  <mergeCells count="121">
    <mergeCell ref="BF1:BM2"/>
    <mergeCell ref="AX1:BE2"/>
    <mergeCell ref="C66:V67"/>
    <mergeCell ref="C25:BM26"/>
    <mergeCell ref="C27:BM28"/>
    <mergeCell ref="BJ38:BJ39"/>
    <mergeCell ref="BG10:BH10"/>
    <mergeCell ref="AQ9:BF10"/>
    <mergeCell ref="BI9:BL10"/>
    <mergeCell ref="BG9:BH9"/>
    <mergeCell ref="AJ68:BF69"/>
    <mergeCell ref="C8:K8"/>
    <mergeCell ref="C9:K10"/>
    <mergeCell ref="L8:O8"/>
    <mergeCell ref="L9:O10"/>
    <mergeCell ref="C21:BL22"/>
    <mergeCell ref="AE31:AH31"/>
    <mergeCell ref="BA7:BL8"/>
    <mergeCell ref="AQ11:BF12"/>
    <mergeCell ref="BG11:BH11"/>
    <mergeCell ref="D70:J71"/>
    <mergeCell ref="AD70:AI71"/>
    <mergeCell ref="AJ70:BF71"/>
    <mergeCell ref="K70:X71"/>
    <mergeCell ref="Y70:Z71"/>
    <mergeCell ref="AE58:BL60"/>
    <mergeCell ref="BG62:BH63"/>
    <mergeCell ref="AD68:AI69"/>
    <mergeCell ref="D68:J69"/>
    <mergeCell ref="K68:AC69"/>
    <mergeCell ref="BI11:BL12"/>
    <mergeCell ref="C19:BL20"/>
    <mergeCell ref="B30:L34"/>
    <mergeCell ref="P31:W31"/>
    <mergeCell ref="AN31:AT33"/>
    <mergeCell ref="P32:T34"/>
    <mergeCell ref="U33:W33"/>
    <mergeCell ref="AE33:AH33"/>
    <mergeCell ref="C23:BM24"/>
    <mergeCell ref="BG12:BH12"/>
    <mergeCell ref="B38:F39"/>
    <mergeCell ref="H38:H39"/>
    <mergeCell ref="J38:J39"/>
    <mergeCell ref="L38:L39"/>
    <mergeCell ref="N38:N39"/>
    <mergeCell ref="P38:P39"/>
    <mergeCell ref="R38:R39"/>
    <mergeCell ref="T38:T39"/>
    <mergeCell ref="V38:V39"/>
    <mergeCell ref="X38:X39"/>
    <mergeCell ref="Z38:Z39"/>
    <mergeCell ref="AB38:AB39"/>
    <mergeCell ref="AX38:AX39"/>
    <mergeCell ref="AZ38:AZ39"/>
    <mergeCell ref="AD38:AD39"/>
    <mergeCell ref="AF38:AF39"/>
    <mergeCell ref="AH38:AH39"/>
    <mergeCell ref="AJ38:AJ39"/>
    <mergeCell ref="AL38:AL39"/>
    <mergeCell ref="AN38:AN39"/>
    <mergeCell ref="BB38:BB39"/>
    <mergeCell ref="BD38:BD39"/>
    <mergeCell ref="BF38:BF39"/>
    <mergeCell ref="BH38:BH39"/>
    <mergeCell ref="BL38:BL39"/>
    <mergeCell ref="B41:F41"/>
    <mergeCell ref="AP38:AP39"/>
    <mergeCell ref="AR38:AR39"/>
    <mergeCell ref="AT38:AT39"/>
    <mergeCell ref="AV38:AV39"/>
    <mergeCell ref="B42:F44"/>
    <mergeCell ref="H42:H43"/>
    <mergeCell ref="J42:J43"/>
    <mergeCell ref="L42:L43"/>
    <mergeCell ref="N42:N43"/>
    <mergeCell ref="P42:P43"/>
    <mergeCell ref="R42:R43"/>
    <mergeCell ref="T42:T43"/>
    <mergeCell ref="V42:V43"/>
    <mergeCell ref="X42:X43"/>
    <mergeCell ref="Z42:Z43"/>
    <mergeCell ref="AJ42:AJ43"/>
    <mergeCell ref="AL42:AL43"/>
    <mergeCell ref="BF42:BF43"/>
    <mergeCell ref="BH42:BH43"/>
    <mergeCell ref="AT42:AT43"/>
    <mergeCell ref="AV42:AV43"/>
    <mergeCell ref="AX42:AX43"/>
    <mergeCell ref="AZ42:AZ43"/>
    <mergeCell ref="BB42:BB43"/>
    <mergeCell ref="BD42:BD43"/>
    <mergeCell ref="N47:O48"/>
    <mergeCell ref="P47:R48"/>
    <mergeCell ref="S47:T48"/>
    <mergeCell ref="AN42:AN43"/>
    <mergeCell ref="AP42:AP43"/>
    <mergeCell ref="AR42:AR43"/>
    <mergeCell ref="AB42:AB43"/>
    <mergeCell ref="AD42:AD43"/>
    <mergeCell ref="AF42:AF43"/>
    <mergeCell ref="AH42:AH43"/>
    <mergeCell ref="J50:R51"/>
    <mergeCell ref="S50:T51"/>
    <mergeCell ref="D52:R53"/>
    <mergeCell ref="S52:T53"/>
    <mergeCell ref="X53:AD54"/>
    <mergeCell ref="BL42:BL43"/>
    <mergeCell ref="C47:E48"/>
    <mergeCell ref="F47:H48"/>
    <mergeCell ref="I47:J48"/>
    <mergeCell ref="K47:M48"/>
    <mergeCell ref="A14:BN16"/>
    <mergeCell ref="AE53:AN54"/>
    <mergeCell ref="X55:AD57"/>
    <mergeCell ref="X58:AD60"/>
    <mergeCell ref="X61:AD63"/>
    <mergeCell ref="X64:AD66"/>
    <mergeCell ref="AE55:BL57"/>
    <mergeCell ref="AE61:BF63"/>
    <mergeCell ref="AE64:BF66"/>
    <mergeCell ref="C50:I51"/>
  </mergeCells>
  <dataValidations count="3">
    <dataValidation allowBlank="1" showInputMessage="1" showErrorMessage="1" imeMode="off" sqref="L8 BI9:BL12 H40:BL41"/>
    <dataValidation type="whole" operator="equal" allowBlank="1" showInputMessage="1" showErrorMessage="1" errorTitle="入力エラー" error="9を入力してください。" imeMode="off" sqref="H38:BL39">
      <formula1>9</formula1>
    </dataValidation>
    <dataValidation type="whole" operator="equal" allowBlank="1" showInputMessage="1" showErrorMessage="1" errorTitle="入力エラー" error="1を入力してください。" imeMode="off" sqref="H42:BL43">
      <formula1>1</formula1>
    </dataValidation>
  </dataValidations>
  <printOptions horizontalCentered="1"/>
  <pageMargins left="0.3937007874015748" right="0.3937007874015748" top="0.7874015748031497" bottom="0.7874015748031497" header="0" footer="0"/>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tabColor theme="8" tint="0.7999799847602844"/>
  </sheetPr>
  <dimension ref="A1:CP103"/>
  <sheetViews>
    <sheetView showGridLines="0" view="pageBreakPreview" zoomScale="115" zoomScaleSheetLayoutView="115" zoomScalePageLayoutView="0" workbookViewId="0" topLeftCell="A1">
      <selection activeCell="AQ70" sqref="AQ70:AT71"/>
    </sheetView>
  </sheetViews>
  <sheetFormatPr defaultColWidth="1.625" defaultRowHeight="9.75" customHeight="1"/>
  <cols>
    <col min="1" max="2" width="1.625" style="21" customWidth="1"/>
    <col min="3" max="4" width="2.50390625" style="21" customWidth="1"/>
    <col min="5" max="57" width="1.625" style="21" customWidth="1"/>
    <col min="58" max="58" width="5.50390625" style="21" customWidth="1"/>
    <col min="59" max="83" width="1.625" style="21" customWidth="1"/>
    <col min="84" max="16384" width="1.625" style="21" customWidth="1"/>
  </cols>
  <sheetData>
    <row r="1" spans="44:56" ht="9.75" customHeight="1">
      <c r="AR1" s="330" t="s">
        <v>329</v>
      </c>
      <c r="AS1" s="330"/>
      <c r="AT1" s="330"/>
      <c r="AU1" s="330"/>
      <c r="AV1" s="330"/>
      <c r="AW1" s="330"/>
      <c r="AX1" s="330"/>
      <c r="AY1" s="330"/>
      <c r="AZ1" s="330"/>
      <c r="BA1" s="330"/>
      <c r="BB1" s="330"/>
      <c r="BC1" s="330"/>
      <c r="BD1" s="330"/>
    </row>
    <row r="2" spans="2:56" ht="9.75" customHeight="1">
      <c r="B2" s="52"/>
      <c r="C2" s="52"/>
      <c r="D2" s="52"/>
      <c r="E2" s="52"/>
      <c r="F2" s="52"/>
      <c r="G2" s="52"/>
      <c r="H2" s="52"/>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330"/>
      <c r="AS2" s="330"/>
      <c r="AT2" s="330"/>
      <c r="AU2" s="330"/>
      <c r="AV2" s="330"/>
      <c r="AW2" s="330"/>
      <c r="AX2" s="330"/>
      <c r="AY2" s="330"/>
      <c r="AZ2" s="330"/>
      <c r="BA2" s="330"/>
      <c r="BB2" s="330"/>
      <c r="BC2" s="330"/>
      <c r="BD2" s="330"/>
    </row>
    <row r="3" spans="1:56" ht="9.75" customHeight="1">
      <c r="A3" s="343" t="s">
        <v>319</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343"/>
      <c r="AT3" s="343"/>
      <c r="AU3" s="343"/>
      <c r="AV3" s="343"/>
      <c r="AW3" s="343"/>
      <c r="AX3" s="343"/>
      <c r="AY3" s="343"/>
      <c r="AZ3" s="343"/>
      <c r="BA3" s="343"/>
      <c r="BB3" s="343"/>
      <c r="BC3" s="343"/>
      <c r="BD3" s="343"/>
    </row>
    <row r="4" spans="1:56" ht="16.5" customHeight="1" thickBot="1">
      <c r="A4" s="1368"/>
      <c r="B4" s="1368"/>
      <c r="C4" s="1368"/>
      <c r="D4" s="1368"/>
      <c r="E4" s="1368"/>
      <c r="F4" s="1368"/>
      <c r="G4" s="1368"/>
      <c r="H4" s="1368"/>
      <c r="I4" s="1368"/>
      <c r="J4" s="1368"/>
      <c r="K4" s="1368"/>
      <c r="L4" s="1368"/>
      <c r="M4" s="1368"/>
      <c r="N4" s="1368"/>
      <c r="O4" s="1368"/>
      <c r="P4" s="1368"/>
      <c r="Q4" s="1368"/>
      <c r="R4" s="1368"/>
      <c r="S4" s="1368"/>
      <c r="T4" s="1368"/>
      <c r="U4" s="1368"/>
      <c r="V4" s="1368"/>
      <c r="W4" s="1368"/>
      <c r="X4" s="1368"/>
      <c r="Y4" s="1368"/>
      <c r="Z4" s="1368"/>
      <c r="AA4" s="1368"/>
      <c r="AB4" s="1368"/>
      <c r="AC4" s="1368"/>
      <c r="AD4" s="1368"/>
      <c r="AE4" s="1368"/>
      <c r="AF4" s="1368"/>
      <c r="AG4" s="1368"/>
      <c r="AH4" s="1368"/>
      <c r="AI4" s="1368"/>
      <c r="AJ4" s="1368"/>
      <c r="AK4" s="1368"/>
      <c r="AL4" s="1368"/>
      <c r="AM4" s="1368"/>
      <c r="AN4" s="1368"/>
      <c r="AO4" s="1368"/>
      <c r="AP4" s="1368"/>
      <c r="AQ4" s="1368"/>
      <c r="AR4" s="1368"/>
      <c r="AS4" s="1368"/>
      <c r="AT4" s="1368"/>
      <c r="AU4" s="1368"/>
      <c r="AV4" s="1368"/>
      <c r="AW4" s="1368"/>
      <c r="AX4" s="1368"/>
      <c r="AY4" s="1368"/>
      <c r="AZ4" s="1368"/>
      <c r="BA4" s="1368"/>
      <c r="BB4" s="1368"/>
      <c r="BC4" s="1368"/>
      <c r="BD4" s="1368"/>
    </row>
    <row r="5" spans="1:56" ht="9.75" customHeight="1">
      <c r="A5" s="1340" t="s">
        <v>91</v>
      </c>
      <c r="B5" s="1341"/>
      <c r="C5" s="1341"/>
      <c r="D5" s="1342"/>
      <c r="E5" s="1348" t="s">
        <v>219</v>
      </c>
      <c r="F5" s="1349"/>
      <c r="G5" s="1349"/>
      <c r="H5" s="59"/>
      <c r="I5" s="60"/>
      <c r="J5" s="1378" t="s">
        <v>81</v>
      </c>
      <c r="K5" s="1378"/>
      <c r="L5" s="1378"/>
      <c r="M5" s="1378"/>
      <c r="N5" s="1378"/>
      <c r="O5" s="1255" t="s">
        <v>104</v>
      </c>
      <c r="P5" s="1256"/>
      <c r="Q5" s="1256"/>
      <c r="R5" s="1256"/>
      <c r="S5" s="1256"/>
      <c r="T5" s="1256"/>
      <c r="U5" s="1261">
        <f>IF(ISBLANK('①申請書'!AE58),"",'①申請書'!AE58)</f>
      </c>
      <c r="V5" s="1262"/>
      <c r="W5" s="1262"/>
      <c r="X5" s="1262"/>
      <c r="Y5" s="1262"/>
      <c r="Z5" s="1262"/>
      <c r="AA5" s="1262"/>
      <c r="AB5" s="1262"/>
      <c r="AC5" s="1262"/>
      <c r="AD5" s="1262"/>
      <c r="AE5" s="1262"/>
      <c r="AF5" s="1262"/>
      <c r="AG5" s="1262"/>
      <c r="AH5" s="1262"/>
      <c r="AI5" s="1262"/>
      <c r="AJ5" s="1262"/>
      <c r="AK5" s="1262"/>
      <c r="AL5" s="1262"/>
      <c r="AM5" s="1262"/>
      <c r="AN5" s="1322" t="s">
        <v>105</v>
      </c>
      <c r="AO5" s="1323"/>
      <c r="AP5" s="1323"/>
      <c r="AQ5" s="1323"/>
      <c r="AR5" s="1313">
        <f>IF(ISBLANK('①申請書'!AE61),"",'①申請書'!AE61)</f>
      </c>
      <c r="AS5" s="1314"/>
      <c r="AT5" s="1314"/>
      <c r="AU5" s="1314"/>
      <c r="AV5" s="1314"/>
      <c r="AW5" s="1314"/>
      <c r="AX5" s="1314"/>
      <c r="AY5" s="1314"/>
      <c r="AZ5" s="1314"/>
      <c r="BA5" s="1314"/>
      <c r="BB5" s="1314"/>
      <c r="BC5" s="1314"/>
      <c r="BD5" s="1315"/>
    </row>
    <row r="6" spans="1:56" ht="9.75" customHeight="1">
      <c r="A6" s="1343"/>
      <c r="B6" s="275"/>
      <c r="C6" s="275"/>
      <c r="D6" s="1344"/>
      <c r="E6" s="988"/>
      <c r="F6" s="989"/>
      <c r="G6" s="989"/>
      <c r="H6" s="327" t="s">
        <v>220</v>
      </c>
      <c r="I6" s="327"/>
      <c r="J6" s="1248">
        <f>IF(ISBLANK('①申請書'!AN31),"",'①申請書'!AN31)</f>
      </c>
      <c r="K6" s="1249"/>
      <c r="L6" s="1249"/>
      <c r="M6" s="1249"/>
      <c r="N6" s="1250"/>
      <c r="O6" s="1257"/>
      <c r="P6" s="1258"/>
      <c r="Q6" s="1258"/>
      <c r="R6" s="1258"/>
      <c r="S6" s="1258"/>
      <c r="T6" s="1258"/>
      <c r="U6" s="1263"/>
      <c r="V6" s="1264"/>
      <c r="W6" s="1264"/>
      <c r="X6" s="1264"/>
      <c r="Y6" s="1264"/>
      <c r="Z6" s="1264"/>
      <c r="AA6" s="1264"/>
      <c r="AB6" s="1264"/>
      <c r="AC6" s="1264"/>
      <c r="AD6" s="1264"/>
      <c r="AE6" s="1264"/>
      <c r="AF6" s="1264"/>
      <c r="AG6" s="1264"/>
      <c r="AH6" s="1264"/>
      <c r="AI6" s="1264"/>
      <c r="AJ6" s="1264"/>
      <c r="AK6" s="1264"/>
      <c r="AL6" s="1264"/>
      <c r="AM6" s="1264"/>
      <c r="AN6" s="1324"/>
      <c r="AO6" s="1325"/>
      <c r="AP6" s="1325"/>
      <c r="AQ6" s="1325"/>
      <c r="AR6" s="1316"/>
      <c r="AS6" s="1317"/>
      <c r="AT6" s="1317"/>
      <c r="AU6" s="1317"/>
      <c r="AV6" s="1317"/>
      <c r="AW6" s="1317"/>
      <c r="AX6" s="1317"/>
      <c r="AY6" s="1317"/>
      <c r="AZ6" s="1317"/>
      <c r="BA6" s="1317"/>
      <c r="BB6" s="1317"/>
      <c r="BC6" s="1317"/>
      <c r="BD6" s="1318"/>
    </row>
    <row r="7" spans="1:56" ht="9.75" customHeight="1" thickBot="1">
      <c r="A7" s="1345"/>
      <c r="B7" s="1346"/>
      <c r="C7" s="1346"/>
      <c r="D7" s="1347"/>
      <c r="E7" s="990"/>
      <c r="F7" s="991"/>
      <c r="G7" s="991"/>
      <c r="H7" s="1376"/>
      <c r="I7" s="1376"/>
      <c r="J7" s="1251"/>
      <c r="K7" s="1251"/>
      <c r="L7" s="1251"/>
      <c r="M7" s="1251"/>
      <c r="N7" s="1252"/>
      <c r="O7" s="1259"/>
      <c r="P7" s="1260"/>
      <c r="Q7" s="1260"/>
      <c r="R7" s="1260"/>
      <c r="S7" s="1260"/>
      <c r="T7" s="1260"/>
      <c r="U7" s="1265"/>
      <c r="V7" s="1266"/>
      <c r="W7" s="1266"/>
      <c r="X7" s="1266"/>
      <c r="Y7" s="1266"/>
      <c r="Z7" s="1266"/>
      <c r="AA7" s="1266"/>
      <c r="AB7" s="1266"/>
      <c r="AC7" s="1266"/>
      <c r="AD7" s="1266"/>
      <c r="AE7" s="1266"/>
      <c r="AF7" s="1266"/>
      <c r="AG7" s="1266"/>
      <c r="AH7" s="1266"/>
      <c r="AI7" s="1266"/>
      <c r="AJ7" s="1266"/>
      <c r="AK7" s="1266"/>
      <c r="AL7" s="1266"/>
      <c r="AM7" s="1266"/>
      <c r="AN7" s="1326"/>
      <c r="AO7" s="1327"/>
      <c r="AP7" s="1327"/>
      <c r="AQ7" s="1327"/>
      <c r="AR7" s="1319"/>
      <c r="AS7" s="1320"/>
      <c r="AT7" s="1320"/>
      <c r="AU7" s="1320"/>
      <c r="AV7" s="1320"/>
      <c r="AW7" s="1320"/>
      <c r="AX7" s="1320"/>
      <c r="AY7" s="1320"/>
      <c r="AZ7" s="1320"/>
      <c r="BA7" s="1320"/>
      <c r="BB7" s="1320"/>
      <c r="BC7" s="1320"/>
      <c r="BD7" s="1321"/>
    </row>
    <row r="8" spans="1:56" ht="9.75" customHeight="1">
      <c r="A8" s="1377" t="s">
        <v>460</v>
      </c>
      <c r="B8" s="1341"/>
      <c r="C8" s="1341"/>
      <c r="D8" s="1341"/>
      <c r="E8" s="1341"/>
      <c r="F8" s="1341"/>
      <c r="G8" s="1341"/>
      <c r="H8" s="1341"/>
      <c r="I8" s="1341"/>
      <c r="J8" s="1341"/>
      <c r="K8" s="1341"/>
      <c r="L8" s="1341"/>
      <c r="M8" s="1341"/>
      <c r="N8" s="1341"/>
      <c r="O8" s="1341"/>
      <c r="P8" s="1341"/>
      <c r="Q8" s="1341"/>
      <c r="R8" s="1341"/>
      <c r="S8" s="1341"/>
      <c r="T8" s="1341"/>
      <c r="U8" s="1341"/>
      <c r="V8" s="1341"/>
      <c r="W8" s="1341"/>
      <c r="X8" s="1341"/>
      <c r="Y8" s="1341"/>
      <c r="Z8" s="1341"/>
      <c r="AA8" s="1341"/>
      <c r="AB8" s="1341"/>
      <c r="AC8" s="1341"/>
      <c r="AD8" s="1341"/>
      <c r="AE8" s="1341"/>
      <c r="AF8" s="1341"/>
      <c r="AG8" s="1341"/>
      <c r="AH8" s="1341"/>
      <c r="AI8" s="1341"/>
      <c r="AJ8" s="1341"/>
      <c r="AK8" s="1341"/>
      <c r="AL8" s="1341"/>
      <c r="AM8" s="1341"/>
      <c r="AN8" s="1341"/>
      <c r="AO8" s="1341"/>
      <c r="AP8" s="1341"/>
      <c r="AQ8" s="1341"/>
      <c r="AR8" s="1341"/>
      <c r="AS8" s="1341"/>
      <c r="AT8" s="1341"/>
      <c r="AU8" s="1341"/>
      <c r="AV8" s="1341"/>
      <c r="AW8" s="1341"/>
      <c r="AX8" s="1341"/>
      <c r="AY8" s="1341"/>
      <c r="AZ8" s="1341"/>
      <c r="BA8" s="1341"/>
      <c r="BB8" s="1341"/>
      <c r="BC8" s="1341"/>
      <c r="BD8" s="1341"/>
    </row>
    <row r="9" spans="1:56" ht="9.75" customHeight="1">
      <c r="A9" s="276"/>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6"/>
      <c r="BA9" s="276"/>
      <c r="BB9" s="276"/>
      <c r="BC9" s="276"/>
      <c r="BD9" s="276"/>
    </row>
    <row r="10" spans="1:56" ht="9.75" customHeight="1">
      <c r="A10" s="1337" t="s">
        <v>176</v>
      </c>
      <c r="B10" s="1337"/>
      <c r="C10" s="1337"/>
      <c r="D10" s="1337"/>
      <c r="E10" s="1337"/>
      <c r="F10" s="1337"/>
      <c r="G10" s="1337"/>
      <c r="H10" s="1337"/>
      <c r="I10" s="1337"/>
      <c r="J10" s="1337"/>
      <c r="K10" s="1337"/>
      <c r="L10" s="1337"/>
      <c r="M10" s="1337"/>
      <c r="N10" s="1337"/>
      <c r="O10" s="1337"/>
      <c r="P10" s="1337"/>
      <c r="Q10" s="1337"/>
      <c r="R10" s="1337"/>
      <c r="S10" s="1337"/>
      <c r="T10" s="1337"/>
      <c r="U10" s="1337"/>
      <c r="V10" s="1337"/>
      <c r="W10" s="1337"/>
      <c r="X10" s="1337"/>
      <c r="Y10" s="1337"/>
      <c r="Z10" s="1337"/>
      <c r="AA10" s="1337"/>
      <c r="AB10" s="1337"/>
      <c r="AC10" s="1337"/>
      <c r="AD10" s="1337"/>
      <c r="AE10" s="1337"/>
      <c r="AF10" s="1337"/>
      <c r="AG10" s="1337"/>
      <c r="AH10" s="1337"/>
      <c r="AI10" s="1337"/>
      <c r="AJ10" s="1337"/>
      <c r="AK10" s="1337"/>
      <c r="AL10" s="1337"/>
      <c r="AM10" s="1337"/>
      <c r="AN10" s="1337"/>
      <c r="AO10" s="1337"/>
      <c r="AP10" s="1337"/>
      <c r="AQ10" s="1337"/>
      <c r="AR10" s="1337"/>
      <c r="AS10" s="1337"/>
      <c r="AT10" s="1337"/>
      <c r="AU10" s="1337"/>
      <c r="AV10" s="1337"/>
      <c r="AW10" s="1337"/>
      <c r="AX10" s="1337"/>
      <c r="AY10" s="1337"/>
      <c r="AZ10" s="1337"/>
      <c r="BA10" s="1337"/>
      <c r="BB10" s="1337"/>
      <c r="BC10" s="1337"/>
      <c r="BD10" s="1337"/>
    </row>
    <row r="11" spans="1:56" ht="9.75" customHeight="1">
      <c r="A11" s="276"/>
      <c r="B11" s="276"/>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c r="AU11" s="276"/>
      <c r="AV11" s="276"/>
      <c r="AW11" s="276"/>
      <c r="AX11" s="276"/>
      <c r="AY11" s="276"/>
      <c r="AZ11" s="276"/>
      <c r="BA11" s="276"/>
      <c r="BB11" s="276"/>
      <c r="BC11" s="276"/>
      <c r="BD11" s="276"/>
    </row>
    <row r="12" spans="1:56" ht="9.75" customHeight="1">
      <c r="A12" s="1338" t="s">
        <v>461</v>
      </c>
      <c r="B12" s="1339"/>
      <c r="C12" s="1339"/>
      <c r="D12" s="1339"/>
      <c r="E12" s="1339"/>
      <c r="F12" s="1339"/>
      <c r="G12" s="1339"/>
      <c r="H12" s="1339"/>
      <c r="I12" s="1339"/>
      <c r="J12" s="1339"/>
      <c r="K12" s="1339"/>
      <c r="L12" s="1339"/>
      <c r="M12" s="1339"/>
      <c r="N12" s="1339"/>
      <c r="O12" s="1339"/>
      <c r="P12" s="1339"/>
      <c r="Q12" s="1339"/>
      <c r="R12" s="1339"/>
      <c r="S12" s="1339"/>
      <c r="T12" s="1339"/>
      <c r="U12" s="1339"/>
      <c r="V12" s="1339"/>
      <c r="W12" s="1339"/>
      <c r="X12" s="1339"/>
      <c r="Y12" s="1339"/>
      <c r="Z12" s="1339"/>
      <c r="AA12" s="1339"/>
      <c r="AB12" s="1339"/>
      <c r="AC12" s="1339"/>
      <c r="AD12" s="1339"/>
      <c r="AE12" s="1339"/>
      <c r="AF12" s="1339"/>
      <c r="AG12" s="1339"/>
      <c r="AH12" s="1339"/>
      <c r="AI12" s="1339"/>
      <c r="AJ12" s="1339"/>
      <c r="AK12" s="1339"/>
      <c r="AL12" s="1339"/>
      <c r="AM12" s="1339"/>
      <c r="AN12" s="1339"/>
      <c r="AO12" s="1339"/>
      <c r="AP12" s="1339"/>
      <c r="AQ12" s="1339"/>
      <c r="AR12" s="1339"/>
      <c r="AS12" s="1339"/>
      <c r="AT12" s="1339"/>
      <c r="AU12" s="1339"/>
      <c r="AV12" s="1339"/>
      <c r="AW12" s="1339"/>
      <c r="AX12" s="1339"/>
      <c r="AY12" s="1339"/>
      <c r="AZ12" s="1339"/>
      <c r="BA12" s="1339"/>
      <c r="BB12" s="1339"/>
      <c r="BC12" s="1339"/>
      <c r="BD12" s="1339"/>
    </row>
    <row r="13" spans="1:56" ht="9.75" customHeight="1">
      <c r="A13" s="1339"/>
      <c r="B13" s="1339"/>
      <c r="C13" s="1339"/>
      <c r="D13" s="1339"/>
      <c r="E13" s="1339"/>
      <c r="F13" s="1339"/>
      <c r="G13" s="1339"/>
      <c r="H13" s="1339"/>
      <c r="I13" s="1339"/>
      <c r="J13" s="1339"/>
      <c r="K13" s="1339"/>
      <c r="L13" s="1339"/>
      <c r="M13" s="1339"/>
      <c r="N13" s="1339"/>
      <c r="O13" s="1339"/>
      <c r="P13" s="1339"/>
      <c r="Q13" s="1339"/>
      <c r="R13" s="1339"/>
      <c r="S13" s="1339"/>
      <c r="T13" s="1339"/>
      <c r="U13" s="1339"/>
      <c r="V13" s="1339"/>
      <c r="W13" s="1339"/>
      <c r="X13" s="1339"/>
      <c r="Y13" s="1339"/>
      <c r="Z13" s="1339"/>
      <c r="AA13" s="1339"/>
      <c r="AB13" s="1339"/>
      <c r="AC13" s="1339"/>
      <c r="AD13" s="1339"/>
      <c r="AE13" s="1339"/>
      <c r="AF13" s="1339"/>
      <c r="AG13" s="1339"/>
      <c r="AH13" s="1339"/>
      <c r="AI13" s="1339"/>
      <c r="AJ13" s="1339"/>
      <c r="AK13" s="1339"/>
      <c r="AL13" s="1339"/>
      <c r="AM13" s="1339"/>
      <c r="AN13" s="1339"/>
      <c r="AO13" s="1339"/>
      <c r="AP13" s="1339"/>
      <c r="AQ13" s="1339"/>
      <c r="AR13" s="1339"/>
      <c r="AS13" s="1339"/>
      <c r="AT13" s="1339"/>
      <c r="AU13" s="1339"/>
      <c r="AV13" s="1339"/>
      <c r="AW13" s="1339"/>
      <c r="AX13" s="1339"/>
      <c r="AY13" s="1339"/>
      <c r="AZ13" s="1339"/>
      <c r="BA13" s="1339"/>
      <c r="BB13" s="1339"/>
      <c r="BC13" s="1339"/>
      <c r="BD13" s="1339"/>
    </row>
    <row r="14" spans="1:56" ht="9.75" customHeight="1">
      <c r="A14" s="1339"/>
      <c r="B14" s="1339"/>
      <c r="C14" s="1339"/>
      <c r="D14" s="1339"/>
      <c r="E14" s="1339"/>
      <c r="F14" s="1339"/>
      <c r="G14" s="1339"/>
      <c r="H14" s="1339"/>
      <c r="I14" s="1339"/>
      <c r="J14" s="1339"/>
      <c r="K14" s="1339"/>
      <c r="L14" s="1339"/>
      <c r="M14" s="1339"/>
      <c r="N14" s="1339"/>
      <c r="O14" s="1339"/>
      <c r="P14" s="1339"/>
      <c r="Q14" s="1339"/>
      <c r="R14" s="1339"/>
      <c r="S14" s="1339"/>
      <c r="T14" s="1339"/>
      <c r="U14" s="1339"/>
      <c r="V14" s="1339"/>
      <c r="W14" s="1339"/>
      <c r="X14" s="1339"/>
      <c r="Y14" s="1339"/>
      <c r="Z14" s="1339"/>
      <c r="AA14" s="1339"/>
      <c r="AB14" s="1339"/>
      <c r="AC14" s="1339"/>
      <c r="AD14" s="1339"/>
      <c r="AE14" s="1339"/>
      <c r="AF14" s="1339"/>
      <c r="AG14" s="1339"/>
      <c r="AH14" s="1339"/>
      <c r="AI14" s="1339"/>
      <c r="AJ14" s="1339"/>
      <c r="AK14" s="1339"/>
      <c r="AL14" s="1339"/>
      <c r="AM14" s="1339"/>
      <c r="AN14" s="1339"/>
      <c r="AO14" s="1339"/>
      <c r="AP14" s="1339"/>
      <c r="AQ14" s="1339"/>
      <c r="AR14" s="1339"/>
      <c r="AS14" s="1339"/>
      <c r="AT14" s="1339"/>
      <c r="AU14" s="1339"/>
      <c r="AV14" s="1339"/>
      <c r="AW14" s="1339"/>
      <c r="AX14" s="1339"/>
      <c r="AY14" s="1339"/>
      <c r="AZ14" s="1339"/>
      <c r="BA14" s="1339"/>
      <c r="BB14" s="1339"/>
      <c r="BC14" s="1339"/>
      <c r="BD14" s="1339"/>
    </row>
    <row r="15" spans="1:56" ht="9.75" customHeight="1">
      <c r="A15" s="1338" t="s">
        <v>216</v>
      </c>
      <c r="B15" s="1339"/>
      <c r="C15" s="1339"/>
      <c r="D15" s="1339"/>
      <c r="E15" s="1339"/>
      <c r="F15" s="1339"/>
      <c r="G15" s="1339"/>
      <c r="H15" s="1339"/>
      <c r="I15" s="1339"/>
      <c r="J15" s="1339"/>
      <c r="K15" s="1339"/>
      <c r="L15" s="1339"/>
      <c r="M15" s="1339"/>
      <c r="N15" s="1339"/>
      <c r="O15" s="1339"/>
      <c r="P15" s="1339"/>
      <c r="Q15" s="1339"/>
      <c r="R15" s="1339"/>
      <c r="S15" s="1339"/>
      <c r="T15" s="1339"/>
      <c r="U15" s="1339"/>
      <c r="V15" s="1339"/>
      <c r="W15" s="1339"/>
      <c r="X15" s="1339"/>
      <c r="Y15" s="1339"/>
      <c r="Z15" s="1339"/>
      <c r="AA15" s="1339"/>
      <c r="AB15" s="1339"/>
      <c r="AC15" s="1339"/>
      <c r="AD15" s="1339"/>
      <c r="AE15" s="1339"/>
      <c r="AF15" s="1339"/>
      <c r="AG15" s="1339"/>
      <c r="AH15" s="1339"/>
      <c r="AI15" s="1339"/>
      <c r="AJ15" s="1339"/>
      <c r="AK15" s="1339"/>
      <c r="AL15" s="1339"/>
      <c r="AM15" s="1339"/>
      <c r="AN15" s="1339"/>
      <c r="AO15" s="1339"/>
      <c r="AP15" s="1339"/>
      <c r="AQ15" s="1339"/>
      <c r="AR15" s="1339"/>
      <c r="AS15" s="1339"/>
      <c r="AT15" s="1339"/>
      <c r="AU15" s="1339"/>
      <c r="AV15" s="1339"/>
      <c r="AW15" s="1339"/>
      <c r="AX15" s="1339"/>
      <c r="AY15" s="1339"/>
      <c r="AZ15" s="1339"/>
      <c r="BA15" s="1339"/>
      <c r="BB15" s="1339"/>
      <c r="BC15" s="1339"/>
      <c r="BD15" s="1339"/>
    </row>
    <row r="16" spans="1:56" ht="9.75" customHeight="1">
      <c r="A16" s="1339"/>
      <c r="B16" s="1339"/>
      <c r="C16" s="1339"/>
      <c r="D16" s="1339"/>
      <c r="E16" s="1339"/>
      <c r="F16" s="1339"/>
      <c r="G16" s="1339"/>
      <c r="H16" s="1339"/>
      <c r="I16" s="1339"/>
      <c r="J16" s="1339"/>
      <c r="K16" s="1339"/>
      <c r="L16" s="1339"/>
      <c r="M16" s="1339"/>
      <c r="N16" s="1339"/>
      <c r="O16" s="1339"/>
      <c r="P16" s="1339"/>
      <c r="Q16" s="1339"/>
      <c r="R16" s="1339"/>
      <c r="S16" s="1339"/>
      <c r="T16" s="1339"/>
      <c r="U16" s="1339"/>
      <c r="V16" s="1339"/>
      <c r="W16" s="1339"/>
      <c r="X16" s="1339"/>
      <c r="Y16" s="1339"/>
      <c r="Z16" s="1339"/>
      <c r="AA16" s="1339"/>
      <c r="AB16" s="1339"/>
      <c r="AC16" s="1339"/>
      <c r="AD16" s="1339"/>
      <c r="AE16" s="1339"/>
      <c r="AF16" s="1339"/>
      <c r="AG16" s="1339"/>
      <c r="AH16" s="1339"/>
      <c r="AI16" s="1339"/>
      <c r="AJ16" s="1339"/>
      <c r="AK16" s="1339"/>
      <c r="AL16" s="1339"/>
      <c r="AM16" s="1339"/>
      <c r="AN16" s="1339"/>
      <c r="AO16" s="1339"/>
      <c r="AP16" s="1339"/>
      <c r="AQ16" s="1339"/>
      <c r="AR16" s="1339"/>
      <c r="AS16" s="1339"/>
      <c r="AT16" s="1339"/>
      <c r="AU16" s="1339"/>
      <c r="AV16" s="1339"/>
      <c r="AW16" s="1339"/>
      <c r="AX16" s="1339"/>
      <c r="AY16" s="1339"/>
      <c r="AZ16" s="1339"/>
      <c r="BA16" s="1339"/>
      <c r="BB16" s="1339"/>
      <c r="BC16" s="1339"/>
      <c r="BD16" s="1339"/>
    </row>
    <row r="17" spans="1:56" ht="9.75" customHeight="1">
      <c r="A17" s="1339"/>
      <c r="B17" s="1339"/>
      <c r="C17" s="1339"/>
      <c r="D17" s="1339"/>
      <c r="E17" s="1339"/>
      <c r="F17" s="1339"/>
      <c r="G17" s="1339"/>
      <c r="H17" s="1339"/>
      <c r="I17" s="1339"/>
      <c r="J17" s="1339"/>
      <c r="K17" s="1339"/>
      <c r="L17" s="1339"/>
      <c r="M17" s="1339"/>
      <c r="N17" s="1339"/>
      <c r="O17" s="1339"/>
      <c r="P17" s="1339"/>
      <c r="Q17" s="1339"/>
      <c r="R17" s="1339"/>
      <c r="S17" s="1339"/>
      <c r="T17" s="1339"/>
      <c r="U17" s="1339"/>
      <c r="V17" s="1339"/>
      <c r="W17" s="1339"/>
      <c r="X17" s="1339"/>
      <c r="Y17" s="1339"/>
      <c r="Z17" s="1339"/>
      <c r="AA17" s="1339"/>
      <c r="AB17" s="1339"/>
      <c r="AC17" s="1339"/>
      <c r="AD17" s="1339"/>
      <c r="AE17" s="1339"/>
      <c r="AF17" s="1339"/>
      <c r="AG17" s="1339"/>
      <c r="AH17" s="1339"/>
      <c r="AI17" s="1339"/>
      <c r="AJ17" s="1339"/>
      <c r="AK17" s="1339"/>
      <c r="AL17" s="1339"/>
      <c r="AM17" s="1339"/>
      <c r="AN17" s="1339"/>
      <c r="AO17" s="1339"/>
      <c r="AP17" s="1339"/>
      <c r="AQ17" s="1339"/>
      <c r="AR17" s="1339"/>
      <c r="AS17" s="1339"/>
      <c r="AT17" s="1339"/>
      <c r="AU17" s="1339"/>
      <c r="AV17" s="1339"/>
      <c r="AW17" s="1339"/>
      <c r="AX17" s="1339"/>
      <c r="AY17" s="1339"/>
      <c r="AZ17" s="1339"/>
      <c r="BA17" s="1339"/>
      <c r="BB17" s="1339"/>
      <c r="BC17" s="1339"/>
      <c r="BD17" s="1339"/>
    </row>
    <row r="18" spans="1:56" ht="9.75" customHeight="1">
      <c r="A18" s="1337" t="s">
        <v>106</v>
      </c>
      <c r="B18" s="276"/>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6"/>
      <c r="AZ18" s="276"/>
      <c r="BA18" s="276"/>
      <c r="BB18" s="276"/>
      <c r="BC18" s="276"/>
      <c r="BD18" s="276"/>
    </row>
    <row r="19" spans="1:56" ht="9.75" customHeight="1" thickBot="1">
      <c r="A19" s="1346"/>
      <c r="B19" s="1346"/>
      <c r="C19" s="1346"/>
      <c r="D19" s="1346"/>
      <c r="E19" s="1346"/>
      <c r="F19" s="1346"/>
      <c r="G19" s="1346"/>
      <c r="H19" s="1346"/>
      <c r="I19" s="1346"/>
      <c r="J19" s="1346"/>
      <c r="K19" s="1346"/>
      <c r="L19" s="1346"/>
      <c r="M19" s="1346"/>
      <c r="N19" s="1346"/>
      <c r="O19" s="1346"/>
      <c r="P19" s="1346"/>
      <c r="Q19" s="1346"/>
      <c r="R19" s="1346"/>
      <c r="S19" s="1346"/>
      <c r="T19" s="1346"/>
      <c r="U19" s="1346"/>
      <c r="V19" s="1346"/>
      <c r="W19" s="1346"/>
      <c r="X19" s="1346"/>
      <c r="Y19" s="1346"/>
      <c r="Z19" s="1346"/>
      <c r="AA19" s="1346"/>
      <c r="AB19" s="1346"/>
      <c r="AC19" s="1346"/>
      <c r="AD19" s="1346"/>
      <c r="AE19" s="1346"/>
      <c r="AF19" s="1346"/>
      <c r="AG19" s="1346"/>
      <c r="AH19" s="1346"/>
      <c r="AI19" s="1346"/>
      <c r="AJ19" s="1346"/>
      <c r="AK19" s="1346"/>
      <c r="AL19" s="1346"/>
      <c r="AM19" s="1346"/>
      <c r="AN19" s="1346"/>
      <c r="AO19" s="1346"/>
      <c r="AP19" s="1346"/>
      <c r="AQ19" s="1346"/>
      <c r="AR19" s="1346"/>
      <c r="AS19" s="1346"/>
      <c r="AT19" s="1346"/>
      <c r="AU19" s="1346"/>
      <c r="AV19" s="1346"/>
      <c r="AW19" s="1346"/>
      <c r="AX19" s="1346"/>
      <c r="AY19" s="1346"/>
      <c r="AZ19" s="1346"/>
      <c r="BA19" s="1346"/>
      <c r="BB19" s="1346"/>
      <c r="BC19" s="1346"/>
      <c r="BD19" s="1346"/>
    </row>
    <row r="20" spans="1:56" ht="9.75" customHeight="1">
      <c r="A20" s="1369" t="s">
        <v>227</v>
      </c>
      <c r="B20" s="1342"/>
      <c r="C20" s="1351" t="s">
        <v>436</v>
      </c>
      <c r="D20" s="1352"/>
      <c r="E20" s="1372" t="s">
        <v>97</v>
      </c>
      <c r="F20" s="1373"/>
      <c r="G20" s="1373"/>
      <c r="H20" s="1373"/>
      <c r="I20" s="1373"/>
      <c r="J20" s="1373"/>
      <c r="K20" s="1358" t="s">
        <v>98</v>
      </c>
      <c r="L20" s="1358"/>
      <c r="M20" s="1358"/>
      <c r="N20" s="1358"/>
      <c r="O20" s="1358"/>
      <c r="P20" s="1359"/>
      <c r="Q20" s="1289" t="s">
        <v>99</v>
      </c>
      <c r="R20" s="1289"/>
      <c r="S20" s="1289"/>
      <c r="T20" s="1289"/>
      <c r="U20" s="1289"/>
      <c r="V20" s="1289"/>
      <c r="W20" s="1289"/>
      <c r="X20" s="1289"/>
      <c r="Y20" s="1289"/>
      <c r="Z20" s="1289"/>
      <c r="AA20" s="1379" t="s">
        <v>100</v>
      </c>
      <c r="AB20" s="1379"/>
      <c r="AC20" s="1379"/>
      <c r="AD20" s="1379"/>
      <c r="AE20" s="1379"/>
      <c r="AF20" s="1379"/>
      <c r="AG20" s="1379"/>
      <c r="AH20" s="1379"/>
      <c r="AI20" s="1379"/>
      <c r="AJ20" s="1379"/>
      <c r="AK20" s="1379"/>
      <c r="AL20" s="1379"/>
      <c r="AM20" s="1379"/>
      <c r="AN20" s="1379"/>
      <c r="AO20" s="1379"/>
      <c r="AP20" s="1379"/>
      <c r="AQ20" s="1379"/>
      <c r="AR20" s="1379"/>
      <c r="AS20" s="1379"/>
      <c r="AT20" s="1379"/>
      <c r="AU20" s="1362" t="s">
        <v>217</v>
      </c>
      <c r="AV20" s="1363"/>
      <c r="AW20" s="1363"/>
      <c r="AX20" s="1363"/>
      <c r="AY20" s="1363"/>
      <c r="AZ20" s="1363"/>
      <c r="BA20" s="1363"/>
      <c r="BB20" s="1363"/>
      <c r="BC20" s="1363"/>
      <c r="BD20" s="1364"/>
    </row>
    <row r="21" spans="1:56" ht="9.75" customHeight="1">
      <c r="A21" s="1343"/>
      <c r="B21" s="1344"/>
      <c r="C21" s="1353"/>
      <c r="D21" s="1354"/>
      <c r="E21" s="1374"/>
      <c r="F21" s="1375"/>
      <c r="G21" s="1375"/>
      <c r="H21" s="1375"/>
      <c r="I21" s="1375"/>
      <c r="J21" s="1375"/>
      <c r="K21" s="1360"/>
      <c r="L21" s="1360"/>
      <c r="M21" s="1360"/>
      <c r="N21" s="1360"/>
      <c r="O21" s="1360"/>
      <c r="P21" s="1361"/>
      <c r="Q21" s="327"/>
      <c r="R21" s="327"/>
      <c r="S21" s="327"/>
      <c r="T21" s="327"/>
      <c r="U21" s="327"/>
      <c r="V21" s="327"/>
      <c r="W21" s="327"/>
      <c r="X21" s="327"/>
      <c r="Y21" s="327"/>
      <c r="Z21" s="327"/>
      <c r="AA21" s="337"/>
      <c r="AB21" s="337"/>
      <c r="AC21" s="337"/>
      <c r="AD21" s="337"/>
      <c r="AE21" s="337"/>
      <c r="AF21" s="337"/>
      <c r="AG21" s="337"/>
      <c r="AH21" s="337"/>
      <c r="AI21" s="337"/>
      <c r="AJ21" s="337"/>
      <c r="AK21" s="337"/>
      <c r="AL21" s="337"/>
      <c r="AM21" s="337"/>
      <c r="AN21" s="337"/>
      <c r="AO21" s="337"/>
      <c r="AP21" s="337"/>
      <c r="AQ21" s="337"/>
      <c r="AR21" s="337"/>
      <c r="AS21" s="337"/>
      <c r="AT21" s="337"/>
      <c r="AU21" s="1365"/>
      <c r="AV21" s="740"/>
      <c r="AW21" s="740"/>
      <c r="AX21" s="740"/>
      <c r="AY21" s="740"/>
      <c r="AZ21" s="740"/>
      <c r="BA21" s="740"/>
      <c r="BB21" s="740"/>
      <c r="BC21" s="740"/>
      <c r="BD21" s="1366"/>
    </row>
    <row r="22" spans="1:79" ht="9.75" customHeight="1">
      <c r="A22" s="1343"/>
      <c r="B22" s="1344"/>
      <c r="C22" s="1353"/>
      <c r="D22" s="1354"/>
      <c r="E22" s="1374"/>
      <c r="F22" s="1375"/>
      <c r="G22" s="1375"/>
      <c r="H22" s="1375"/>
      <c r="I22" s="1375"/>
      <c r="J22" s="1375"/>
      <c r="K22" s="1360"/>
      <c r="L22" s="1360"/>
      <c r="M22" s="1360"/>
      <c r="N22" s="1360"/>
      <c r="O22" s="1360"/>
      <c r="P22" s="1361"/>
      <c r="Q22" s="327"/>
      <c r="R22" s="327"/>
      <c r="S22" s="327"/>
      <c r="T22" s="327"/>
      <c r="U22" s="327"/>
      <c r="V22" s="327"/>
      <c r="W22" s="327"/>
      <c r="X22" s="327"/>
      <c r="Y22" s="327"/>
      <c r="Z22" s="327"/>
      <c r="AA22" s="337" t="s">
        <v>88</v>
      </c>
      <c r="AB22" s="337"/>
      <c r="AC22" s="337"/>
      <c r="AD22" s="337"/>
      <c r="AE22" s="337" t="s">
        <v>89</v>
      </c>
      <c r="AF22" s="337"/>
      <c r="AG22" s="337"/>
      <c r="AH22" s="337"/>
      <c r="AI22" s="337" t="s">
        <v>90</v>
      </c>
      <c r="AJ22" s="337"/>
      <c r="AK22" s="337"/>
      <c r="AL22" s="337"/>
      <c r="AM22" s="337" t="s">
        <v>85</v>
      </c>
      <c r="AN22" s="337"/>
      <c r="AO22" s="337"/>
      <c r="AP22" s="337"/>
      <c r="AQ22" s="337" t="s">
        <v>353</v>
      </c>
      <c r="AR22" s="337"/>
      <c r="AS22" s="337"/>
      <c r="AT22" s="337"/>
      <c r="AU22" s="1365"/>
      <c r="AV22" s="740"/>
      <c r="AW22" s="740"/>
      <c r="AX22" s="740"/>
      <c r="AY22" s="740"/>
      <c r="AZ22" s="740"/>
      <c r="BA22" s="740"/>
      <c r="BB22" s="740"/>
      <c r="BC22" s="740"/>
      <c r="BD22" s="1366"/>
      <c r="BE22" s="80"/>
      <c r="BF22" s="80"/>
      <c r="BG22" s="80"/>
      <c r="BH22" s="80"/>
      <c r="BI22" s="80"/>
      <c r="BJ22" s="80"/>
      <c r="BK22" s="80"/>
      <c r="BL22" s="80"/>
      <c r="BM22" s="80"/>
      <c r="BN22" s="80"/>
      <c r="BO22" s="80"/>
      <c r="BP22" s="80"/>
      <c r="BQ22" s="80"/>
      <c r="BR22" s="80"/>
      <c r="BS22" s="80"/>
      <c r="BT22" s="80"/>
      <c r="BU22" s="80"/>
      <c r="BV22" s="80"/>
      <c r="BW22" s="80"/>
      <c r="BX22" s="80"/>
      <c r="BY22" s="80"/>
      <c r="BZ22" s="80"/>
      <c r="CA22" s="80"/>
    </row>
    <row r="23" spans="1:79" ht="9.75" customHeight="1">
      <c r="A23" s="1370"/>
      <c r="B23" s="1371"/>
      <c r="C23" s="1353"/>
      <c r="D23" s="1354"/>
      <c r="E23" s="1374"/>
      <c r="F23" s="1375"/>
      <c r="G23" s="1375"/>
      <c r="H23" s="1375"/>
      <c r="I23" s="1375"/>
      <c r="J23" s="1375"/>
      <c r="K23" s="1360"/>
      <c r="L23" s="1360"/>
      <c r="M23" s="1360"/>
      <c r="N23" s="1360"/>
      <c r="O23" s="1360"/>
      <c r="P23" s="1361"/>
      <c r="Q23" s="1350" t="s">
        <v>354</v>
      </c>
      <c r="R23" s="1350"/>
      <c r="S23" s="1350"/>
      <c r="T23" s="1350"/>
      <c r="U23" s="1350"/>
      <c r="V23" s="1350"/>
      <c r="W23" s="1350"/>
      <c r="X23" s="1350"/>
      <c r="Y23" s="1350"/>
      <c r="Z23" s="1350"/>
      <c r="AA23" s="337"/>
      <c r="AB23" s="337"/>
      <c r="AC23" s="337"/>
      <c r="AD23" s="337"/>
      <c r="AE23" s="337"/>
      <c r="AF23" s="337"/>
      <c r="AG23" s="337"/>
      <c r="AH23" s="337"/>
      <c r="AI23" s="337"/>
      <c r="AJ23" s="337"/>
      <c r="AK23" s="337"/>
      <c r="AL23" s="337"/>
      <c r="AM23" s="337"/>
      <c r="AN23" s="337"/>
      <c r="AO23" s="337"/>
      <c r="AP23" s="337"/>
      <c r="AQ23" s="337"/>
      <c r="AR23" s="337"/>
      <c r="AS23" s="337"/>
      <c r="AT23" s="337"/>
      <c r="AU23" s="1350" t="s">
        <v>398</v>
      </c>
      <c r="AV23" s="1350"/>
      <c r="AW23" s="1350"/>
      <c r="AX23" s="1350"/>
      <c r="AY23" s="1350"/>
      <c r="AZ23" s="1350"/>
      <c r="BA23" s="1350"/>
      <c r="BB23" s="1350"/>
      <c r="BC23" s="1350"/>
      <c r="BD23" s="1367"/>
      <c r="BE23" s="80"/>
      <c r="BF23" s="80"/>
      <c r="BG23" s="80"/>
      <c r="BH23" s="80"/>
      <c r="BI23" s="80"/>
      <c r="BJ23" s="80"/>
      <c r="BK23" s="80"/>
      <c r="BL23" s="80"/>
      <c r="BM23" s="80"/>
      <c r="BN23" s="80"/>
      <c r="BO23" s="80"/>
      <c r="BP23" s="80"/>
      <c r="BQ23" s="80"/>
      <c r="BR23" s="80"/>
      <c r="BS23" s="80"/>
      <c r="BT23" s="80"/>
      <c r="BU23" s="80"/>
      <c r="BV23" s="80"/>
      <c r="BW23" s="80"/>
      <c r="BX23" s="80"/>
      <c r="BY23" s="80"/>
      <c r="BZ23" s="80"/>
      <c r="CA23" s="80"/>
    </row>
    <row r="24" spans="1:79" ht="9.75" customHeight="1">
      <c r="A24" s="1270">
        <v>1</v>
      </c>
      <c r="B24" s="673"/>
      <c r="C24" s="1280"/>
      <c r="D24" s="1281"/>
      <c r="E24" s="1272"/>
      <c r="F24" s="1273"/>
      <c r="G24" s="1273"/>
      <c r="H24" s="1273"/>
      <c r="I24" s="1273"/>
      <c r="J24" s="1273"/>
      <c r="K24" s="1273"/>
      <c r="L24" s="1273"/>
      <c r="M24" s="1273"/>
      <c r="N24" s="1273"/>
      <c r="O24" s="1273"/>
      <c r="P24" s="1276"/>
      <c r="Q24" s="1278"/>
      <c r="R24" s="1268"/>
      <c r="S24" s="1201"/>
      <c r="T24" s="1221" t="s">
        <v>92</v>
      </c>
      <c r="U24" s="1201"/>
      <c r="V24" s="1201"/>
      <c r="W24" s="1221" t="s">
        <v>102</v>
      </c>
      <c r="X24" s="1201"/>
      <c r="Y24" s="1201"/>
      <c r="Z24" s="1284" t="s">
        <v>93</v>
      </c>
      <c r="AA24" s="1286"/>
      <c r="AB24" s="1286"/>
      <c r="AC24" s="1286"/>
      <c r="AD24" s="1286"/>
      <c r="AE24" s="1242"/>
      <c r="AF24" s="1243"/>
      <c r="AG24" s="1243"/>
      <c r="AH24" s="1244"/>
      <c r="AI24" s="1242"/>
      <c r="AJ24" s="1243"/>
      <c r="AK24" s="1243"/>
      <c r="AL24" s="1244"/>
      <c r="AM24" s="1242"/>
      <c r="AN24" s="1243"/>
      <c r="AO24" s="1243"/>
      <c r="AP24" s="1244"/>
      <c r="AQ24" s="1242"/>
      <c r="AR24" s="1243"/>
      <c r="AS24" s="1243"/>
      <c r="AT24" s="1244"/>
      <c r="AU24" s="1278"/>
      <c r="AV24" s="1268"/>
      <c r="AW24" s="1201"/>
      <c r="AX24" s="1221" t="s">
        <v>92</v>
      </c>
      <c r="AY24" s="1201"/>
      <c r="AZ24" s="1201"/>
      <c r="BA24" s="1221" t="s">
        <v>102</v>
      </c>
      <c r="BB24" s="1201"/>
      <c r="BC24" s="1201"/>
      <c r="BD24" s="1236" t="s">
        <v>93</v>
      </c>
      <c r="BE24" s="80"/>
      <c r="BF24" s="80">
        <f>LEFT(AA24,1)</f>
      </c>
      <c r="BG24" s="80"/>
      <c r="BH24" s="80"/>
      <c r="BI24" s="80"/>
      <c r="BJ24" s="80">
        <f>LEFT(AE24,1)</f>
      </c>
      <c r="BK24" s="80"/>
      <c r="BL24" s="80"/>
      <c r="BM24" s="80"/>
      <c r="BN24" s="80">
        <f>LEFT(AI24,1)</f>
      </c>
      <c r="BO24" s="80"/>
      <c r="BP24" s="80"/>
      <c r="BQ24" s="80"/>
      <c r="BR24" s="80">
        <f>LEFT(AM24,1)</f>
      </c>
      <c r="BS24" s="80"/>
      <c r="BT24" s="80"/>
      <c r="BU24" s="80"/>
      <c r="BV24" s="80">
        <f>LEFT(AQ24,1)</f>
      </c>
      <c r="BW24" s="80"/>
      <c r="BX24" s="80"/>
      <c r="BY24" s="80"/>
      <c r="BZ24" s="80"/>
      <c r="CA24" s="80"/>
    </row>
    <row r="25" spans="1:79" ht="9.75" customHeight="1">
      <c r="A25" s="1270"/>
      <c r="B25" s="673"/>
      <c r="C25" s="1287"/>
      <c r="D25" s="1288"/>
      <c r="E25" s="1272"/>
      <c r="F25" s="1273"/>
      <c r="G25" s="1273"/>
      <c r="H25" s="1273"/>
      <c r="I25" s="1273"/>
      <c r="J25" s="1273"/>
      <c r="K25" s="1273"/>
      <c r="L25" s="1273"/>
      <c r="M25" s="1273"/>
      <c r="N25" s="1273"/>
      <c r="O25" s="1273"/>
      <c r="P25" s="1276"/>
      <c r="Q25" s="1278"/>
      <c r="R25" s="1268"/>
      <c r="S25" s="1201"/>
      <c r="T25" s="1267"/>
      <c r="U25" s="1201"/>
      <c r="V25" s="1201"/>
      <c r="W25" s="1267"/>
      <c r="X25" s="1201"/>
      <c r="Y25" s="1201"/>
      <c r="Z25" s="1285"/>
      <c r="AA25" s="1286"/>
      <c r="AB25" s="1286"/>
      <c r="AC25" s="1286"/>
      <c r="AD25" s="1286"/>
      <c r="AE25" s="1245"/>
      <c r="AF25" s="1246"/>
      <c r="AG25" s="1246"/>
      <c r="AH25" s="1247"/>
      <c r="AI25" s="1245"/>
      <c r="AJ25" s="1246"/>
      <c r="AK25" s="1246"/>
      <c r="AL25" s="1247"/>
      <c r="AM25" s="1245"/>
      <c r="AN25" s="1246"/>
      <c r="AO25" s="1246"/>
      <c r="AP25" s="1247"/>
      <c r="AQ25" s="1245"/>
      <c r="AR25" s="1246"/>
      <c r="AS25" s="1246"/>
      <c r="AT25" s="1247"/>
      <c r="AU25" s="1278"/>
      <c r="AV25" s="1268"/>
      <c r="AW25" s="1201"/>
      <c r="AX25" s="1267"/>
      <c r="AY25" s="1201"/>
      <c r="AZ25" s="1201"/>
      <c r="BA25" s="1267"/>
      <c r="BB25" s="1201"/>
      <c r="BC25" s="1201"/>
      <c r="BD25" s="1253"/>
      <c r="BE25" s="80"/>
      <c r="BF25" s="80"/>
      <c r="BG25" s="80"/>
      <c r="BH25" s="80"/>
      <c r="BI25" s="80"/>
      <c r="BJ25" s="80"/>
      <c r="BK25" s="80"/>
      <c r="BL25" s="80"/>
      <c r="BM25" s="80"/>
      <c r="BN25" s="80"/>
      <c r="BO25" s="80"/>
      <c r="BP25" s="80"/>
      <c r="BQ25" s="80"/>
      <c r="BR25" s="80"/>
      <c r="BS25" s="80"/>
      <c r="BT25" s="80"/>
      <c r="BU25" s="80"/>
      <c r="BV25" s="80"/>
      <c r="BW25" s="80"/>
      <c r="BX25" s="80"/>
      <c r="BY25" s="80"/>
      <c r="BZ25" s="80"/>
      <c r="CA25" s="80"/>
    </row>
    <row r="26" spans="1:79" ht="9.75" customHeight="1">
      <c r="A26" s="1270">
        <v>2</v>
      </c>
      <c r="B26" s="673"/>
      <c r="C26" s="1280"/>
      <c r="D26" s="1281"/>
      <c r="E26" s="1272"/>
      <c r="F26" s="1273"/>
      <c r="G26" s="1273"/>
      <c r="H26" s="1273"/>
      <c r="I26" s="1273"/>
      <c r="J26" s="1273"/>
      <c r="K26" s="1273"/>
      <c r="L26" s="1273"/>
      <c r="M26" s="1273"/>
      <c r="N26" s="1273"/>
      <c r="O26" s="1273"/>
      <c r="P26" s="1276"/>
      <c r="Q26" s="1278"/>
      <c r="R26" s="1268"/>
      <c r="S26" s="1201"/>
      <c r="T26" s="1221" t="s">
        <v>92</v>
      </c>
      <c r="U26" s="1201"/>
      <c r="V26" s="1201"/>
      <c r="W26" s="1221" t="s">
        <v>102</v>
      </c>
      <c r="X26" s="1201"/>
      <c r="Y26" s="1201"/>
      <c r="Z26" s="1284" t="s">
        <v>93</v>
      </c>
      <c r="AA26" s="1286"/>
      <c r="AB26" s="1286"/>
      <c r="AC26" s="1286"/>
      <c r="AD26" s="1286"/>
      <c r="AE26" s="1242"/>
      <c r="AF26" s="1243"/>
      <c r="AG26" s="1243"/>
      <c r="AH26" s="1244"/>
      <c r="AI26" s="1242"/>
      <c r="AJ26" s="1243"/>
      <c r="AK26" s="1243"/>
      <c r="AL26" s="1244"/>
      <c r="AM26" s="1242"/>
      <c r="AN26" s="1243"/>
      <c r="AO26" s="1243"/>
      <c r="AP26" s="1244"/>
      <c r="AQ26" s="1242"/>
      <c r="AR26" s="1243"/>
      <c r="AS26" s="1243"/>
      <c r="AT26" s="1244"/>
      <c r="AU26" s="1278"/>
      <c r="AV26" s="1268"/>
      <c r="AW26" s="1201"/>
      <c r="AX26" s="1221" t="s">
        <v>92</v>
      </c>
      <c r="AY26" s="1201"/>
      <c r="AZ26" s="1201"/>
      <c r="BA26" s="1221" t="s">
        <v>102</v>
      </c>
      <c r="BB26" s="1201"/>
      <c r="BC26" s="1201"/>
      <c r="BD26" s="1236" t="s">
        <v>93</v>
      </c>
      <c r="BE26" s="80"/>
      <c r="BF26" s="80">
        <f>LEFT(AA26,1)</f>
      </c>
      <c r="BG26" s="80"/>
      <c r="BH26" s="80"/>
      <c r="BI26" s="80"/>
      <c r="BJ26" s="80">
        <f>LEFT(AE26,1)</f>
      </c>
      <c r="BK26" s="80"/>
      <c r="BL26" s="80"/>
      <c r="BM26" s="80"/>
      <c r="BN26" s="80">
        <f>LEFT(AI26,1)</f>
      </c>
      <c r="BO26" s="80"/>
      <c r="BP26" s="80"/>
      <c r="BQ26" s="80"/>
      <c r="BR26" s="80">
        <f>LEFT(AM26,1)</f>
      </c>
      <c r="BS26" s="80"/>
      <c r="BT26" s="80"/>
      <c r="BU26" s="80"/>
      <c r="BV26" s="80">
        <f>LEFT(AQ26,1)</f>
      </c>
      <c r="BW26" s="80"/>
      <c r="BX26" s="80"/>
      <c r="BY26" s="80"/>
      <c r="BZ26" s="80"/>
      <c r="CA26" s="80"/>
    </row>
    <row r="27" spans="1:79" ht="9.75" customHeight="1">
      <c r="A27" s="1270"/>
      <c r="B27" s="673"/>
      <c r="C27" s="1287"/>
      <c r="D27" s="1288"/>
      <c r="E27" s="1272"/>
      <c r="F27" s="1273"/>
      <c r="G27" s="1273"/>
      <c r="H27" s="1273"/>
      <c r="I27" s="1273"/>
      <c r="J27" s="1273"/>
      <c r="K27" s="1273"/>
      <c r="L27" s="1273"/>
      <c r="M27" s="1273"/>
      <c r="N27" s="1273"/>
      <c r="O27" s="1273"/>
      <c r="P27" s="1276"/>
      <c r="Q27" s="1278"/>
      <c r="R27" s="1268"/>
      <c r="S27" s="1201"/>
      <c r="T27" s="1267"/>
      <c r="U27" s="1201"/>
      <c r="V27" s="1201"/>
      <c r="W27" s="1267"/>
      <c r="X27" s="1201"/>
      <c r="Y27" s="1201"/>
      <c r="Z27" s="1285"/>
      <c r="AA27" s="1286"/>
      <c r="AB27" s="1286"/>
      <c r="AC27" s="1286"/>
      <c r="AD27" s="1286"/>
      <c r="AE27" s="1245"/>
      <c r="AF27" s="1246"/>
      <c r="AG27" s="1246"/>
      <c r="AH27" s="1247"/>
      <c r="AI27" s="1245"/>
      <c r="AJ27" s="1246"/>
      <c r="AK27" s="1246"/>
      <c r="AL27" s="1247"/>
      <c r="AM27" s="1245"/>
      <c r="AN27" s="1246"/>
      <c r="AO27" s="1246"/>
      <c r="AP27" s="1247"/>
      <c r="AQ27" s="1245"/>
      <c r="AR27" s="1246"/>
      <c r="AS27" s="1246"/>
      <c r="AT27" s="1247"/>
      <c r="AU27" s="1278"/>
      <c r="AV27" s="1268"/>
      <c r="AW27" s="1201"/>
      <c r="AX27" s="1267"/>
      <c r="AY27" s="1201"/>
      <c r="AZ27" s="1201"/>
      <c r="BA27" s="1267"/>
      <c r="BB27" s="1201"/>
      <c r="BC27" s="1201"/>
      <c r="BD27" s="1253"/>
      <c r="BE27" s="80"/>
      <c r="BF27" s="80"/>
      <c r="BG27" s="80"/>
      <c r="BH27" s="80"/>
      <c r="BI27" s="80"/>
      <c r="BJ27" s="80"/>
      <c r="BK27" s="80"/>
      <c r="BL27" s="80"/>
      <c r="BM27" s="80"/>
      <c r="BN27" s="80"/>
      <c r="BO27" s="80"/>
      <c r="BP27" s="80"/>
      <c r="BQ27" s="80"/>
      <c r="BR27" s="80"/>
      <c r="BS27" s="80"/>
      <c r="BT27" s="80"/>
      <c r="BU27" s="80"/>
      <c r="BV27" s="80"/>
      <c r="BW27" s="80"/>
      <c r="BX27" s="80"/>
      <c r="BY27" s="80"/>
      <c r="BZ27" s="80"/>
      <c r="CA27" s="80"/>
    </row>
    <row r="28" spans="1:79" ht="9.75" customHeight="1">
      <c r="A28" s="1270">
        <v>3</v>
      </c>
      <c r="B28" s="673"/>
      <c r="C28" s="1280"/>
      <c r="D28" s="1281"/>
      <c r="E28" s="1272"/>
      <c r="F28" s="1273"/>
      <c r="G28" s="1273"/>
      <c r="H28" s="1273"/>
      <c r="I28" s="1273"/>
      <c r="J28" s="1273"/>
      <c r="K28" s="1273"/>
      <c r="L28" s="1273"/>
      <c r="M28" s="1273"/>
      <c r="N28" s="1273"/>
      <c r="O28" s="1273"/>
      <c r="P28" s="1276"/>
      <c r="Q28" s="1278"/>
      <c r="R28" s="1268"/>
      <c r="S28" s="1201"/>
      <c r="T28" s="1221" t="s">
        <v>92</v>
      </c>
      <c r="U28" s="1201"/>
      <c r="V28" s="1201"/>
      <c r="W28" s="1221" t="s">
        <v>102</v>
      </c>
      <c r="X28" s="1201"/>
      <c r="Y28" s="1201"/>
      <c r="Z28" s="1284" t="s">
        <v>93</v>
      </c>
      <c r="AA28" s="1286"/>
      <c r="AB28" s="1286"/>
      <c r="AC28" s="1286"/>
      <c r="AD28" s="1286"/>
      <c r="AE28" s="1242"/>
      <c r="AF28" s="1243"/>
      <c r="AG28" s="1243"/>
      <c r="AH28" s="1244"/>
      <c r="AI28" s="1242"/>
      <c r="AJ28" s="1243"/>
      <c r="AK28" s="1243"/>
      <c r="AL28" s="1244"/>
      <c r="AM28" s="1242"/>
      <c r="AN28" s="1243"/>
      <c r="AO28" s="1243"/>
      <c r="AP28" s="1244"/>
      <c r="AQ28" s="1286"/>
      <c r="AR28" s="1286"/>
      <c r="AS28" s="1286"/>
      <c r="AT28" s="1286"/>
      <c r="AU28" s="1278"/>
      <c r="AV28" s="1268"/>
      <c r="AW28" s="1201"/>
      <c r="AX28" s="1221" t="s">
        <v>92</v>
      </c>
      <c r="AY28" s="1201"/>
      <c r="AZ28" s="1201"/>
      <c r="BA28" s="1221" t="s">
        <v>102</v>
      </c>
      <c r="BB28" s="1201"/>
      <c r="BC28" s="1201"/>
      <c r="BD28" s="1236" t="s">
        <v>93</v>
      </c>
      <c r="BE28" s="80"/>
      <c r="BF28" s="80">
        <f>LEFT(AA28,1)</f>
      </c>
      <c r="BG28" s="80"/>
      <c r="BH28" s="80"/>
      <c r="BI28" s="80"/>
      <c r="BJ28" s="80">
        <f>LEFT(AE28,1)</f>
      </c>
      <c r="BK28" s="80"/>
      <c r="BL28" s="80"/>
      <c r="BM28" s="80"/>
      <c r="BN28" s="80">
        <f>LEFT(AI28,1)</f>
      </c>
      <c r="BO28" s="80"/>
      <c r="BP28" s="80"/>
      <c r="BQ28" s="80"/>
      <c r="BR28" s="80">
        <f>LEFT(AM28,1)</f>
      </c>
      <c r="BS28" s="80"/>
      <c r="BT28" s="80"/>
      <c r="BU28" s="80"/>
      <c r="BV28" s="80">
        <f>LEFT(AQ28,1)</f>
      </c>
      <c r="BW28" s="80"/>
      <c r="BX28" s="80"/>
      <c r="BY28" s="80"/>
      <c r="BZ28" s="80"/>
      <c r="CA28" s="80"/>
    </row>
    <row r="29" spans="1:79" ht="9.75" customHeight="1">
      <c r="A29" s="1270"/>
      <c r="B29" s="673"/>
      <c r="C29" s="1287"/>
      <c r="D29" s="1288"/>
      <c r="E29" s="1272"/>
      <c r="F29" s="1273"/>
      <c r="G29" s="1273"/>
      <c r="H29" s="1273"/>
      <c r="I29" s="1273"/>
      <c r="J29" s="1273"/>
      <c r="K29" s="1273"/>
      <c r="L29" s="1273"/>
      <c r="M29" s="1273"/>
      <c r="N29" s="1273"/>
      <c r="O29" s="1273"/>
      <c r="P29" s="1276"/>
      <c r="Q29" s="1278"/>
      <c r="R29" s="1268"/>
      <c r="S29" s="1201"/>
      <c r="T29" s="1267"/>
      <c r="U29" s="1201"/>
      <c r="V29" s="1201"/>
      <c r="W29" s="1267"/>
      <c r="X29" s="1201"/>
      <c r="Y29" s="1201"/>
      <c r="Z29" s="1285"/>
      <c r="AA29" s="1286"/>
      <c r="AB29" s="1286"/>
      <c r="AC29" s="1286"/>
      <c r="AD29" s="1286"/>
      <c r="AE29" s="1245"/>
      <c r="AF29" s="1246"/>
      <c r="AG29" s="1246"/>
      <c r="AH29" s="1247"/>
      <c r="AI29" s="1245"/>
      <c r="AJ29" s="1246"/>
      <c r="AK29" s="1246"/>
      <c r="AL29" s="1247"/>
      <c r="AM29" s="1245"/>
      <c r="AN29" s="1246"/>
      <c r="AO29" s="1246"/>
      <c r="AP29" s="1247"/>
      <c r="AQ29" s="1286"/>
      <c r="AR29" s="1286"/>
      <c r="AS29" s="1286"/>
      <c r="AT29" s="1286"/>
      <c r="AU29" s="1278"/>
      <c r="AV29" s="1268"/>
      <c r="AW29" s="1201"/>
      <c r="AX29" s="1267"/>
      <c r="AY29" s="1201"/>
      <c r="AZ29" s="1201"/>
      <c r="BA29" s="1267"/>
      <c r="BB29" s="1201"/>
      <c r="BC29" s="1201"/>
      <c r="BD29" s="1253"/>
      <c r="BE29" s="80"/>
      <c r="BF29" s="80"/>
      <c r="BG29" s="80"/>
      <c r="BH29" s="80"/>
      <c r="BI29" s="80"/>
      <c r="BJ29" s="80"/>
      <c r="BK29" s="80"/>
      <c r="BL29" s="80"/>
      <c r="BM29" s="80"/>
      <c r="BN29" s="80"/>
      <c r="BO29" s="80"/>
      <c r="BP29" s="80"/>
      <c r="BQ29" s="80"/>
      <c r="BR29" s="80"/>
      <c r="BS29" s="80"/>
      <c r="BT29" s="80"/>
      <c r="BU29" s="80"/>
      <c r="BV29" s="80"/>
      <c r="BW29" s="80"/>
      <c r="BX29" s="80"/>
      <c r="BY29" s="80"/>
      <c r="BZ29" s="80"/>
      <c r="CA29" s="80"/>
    </row>
    <row r="30" spans="1:79" ht="9.75" customHeight="1">
      <c r="A30" s="1270">
        <v>4</v>
      </c>
      <c r="B30" s="673"/>
      <c r="C30" s="1280"/>
      <c r="D30" s="1281"/>
      <c r="E30" s="1272"/>
      <c r="F30" s="1273"/>
      <c r="G30" s="1273"/>
      <c r="H30" s="1273"/>
      <c r="I30" s="1273"/>
      <c r="J30" s="1273"/>
      <c r="K30" s="1273"/>
      <c r="L30" s="1273"/>
      <c r="M30" s="1273"/>
      <c r="N30" s="1273"/>
      <c r="O30" s="1273"/>
      <c r="P30" s="1276"/>
      <c r="Q30" s="1278"/>
      <c r="R30" s="1268"/>
      <c r="S30" s="1201"/>
      <c r="T30" s="1221" t="s">
        <v>92</v>
      </c>
      <c r="U30" s="1201"/>
      <c r="V30" s="1201"/>
      <c r="W30" s="1221" t="s">
        <v>102</v>
      </c>
      <c r="X30" s="1201"/>
      <c r="Y30" s="1201"/>
      <c r="Z30" s="1284" t="s">
        <v>93</v>
      </c>
      <c r="AA30" s="1286"/>
      <c r="AB30" s="1286"/>
      <c r="AC30" s="1286"/>
      <c r="AD30" s="1286"/>
      <c r="AE30" s="1242"/>
      <c r="AF30" s="1243"/>
      <c r="AG30" s="1243"/>
      <c r="AH30" s="1244"/>
      <c r="AI30" s="1242"/>
      <c r="AJ30" s="1243"/>
      <c r="AK30" s="1243"/>
      <c r="AL30" s="1244"/>
      <c r="AM30" s="1242"/>
      <c r="AN30" s="1243"/>
      <c r="AO30" s="1243"/>
      <c r="AP30" s="1244"/>
      <c r="AQ30" s="1286"/>
      <c r="AR30" s="1286"/>
      <c r="AS30" s="1286"/>
      <c r="AT30" s="1286"/>
      <c r="AU30" s="1278"/>
      <c r="AV30" s="1268"/>
      <c r="AW30" s="1201"/>
      <c r="AX30" s="1221" t="s">
        <v>92</v>
      </c>
      <c r="AY30" s="1201"/>
      <c r="AZ30" s="1201"/>
      <c r="BA30" s="1221" t="s">
        <v>102</v>
      </c>
      <c r="BB30" s="1201"/>
      <c r="BC30" s="1201"/>
      <c r="BD30" s="1236" t="s">
        <v>93</v>
      </c>
      <c r="BE30" s="80"/>
      <c r="BF30" s="80">
        <f>LEFT(AA30,1)</f>
      </c>
      <c r="BG30" s="80"/>
      <c r="BH30" s="80"/>
      <c r="BI30" s="80"/>
      <c r="BJ30" s="80">
        <f>LEFT(AE30,1)</f>
      </c>
      <c r="BK30" s="80"/>
      <c r="BL30" s="80"/>
      <c r="BM30" s="80"/>
      <c r="BN30" s="80">
        <f>LEFT(AI30,1)</f>
      </c>
      <c r="BO30" s="80"/>
      <c r="BP30" s="80"/>
      <c r="BQ30" s="80"/>
      <c r="BR30" s="80">
        <f>LEFT(AM30,1)</f>
      </c>
      <c r="BS30" s="80"/>
      <c r="BT30" s="80"/>
      <c r="BU30" s="80"/>
      <c r="BV30" s="80">
        <f>LEFT(AQ30,1)</f>
      </c>
      <c r="BW30" s="80"/>
      <c r="BX30" s="80"/>
      <c r="BY30" s="80"/>
      <c r="BZ30" s="80"/>
      <c r="CA30" s="80"/>
    </row>
    <row r="31" spans="1:79" ht="9.75" customHeight="1">
      <c r="A31" s="1270"/>
      <c r="B31" s="673"/>
      <c r="C31" s="1287"/>
      <c r="D31" s="1288"/>
      <c r="E31" s="1272"/>
      <c r="F31" s="1273"/>
      <c r="G31" s="1273"/>
      <c r="H31" s="1273"/>
      <c r="I31" s="1273"/>
      <c r="J31" s="1273"/>
      <c r="K31" s="1273"/>
      <c r="L31" s="1273"/>
      <c r="M31" s="1273"/>
      <c r="N31" s="1273"/>
      <c r="O31" s="1273"/>
      <c r="P31" s="1276"/>
      <c r="Q31" s="1278"/>
      <c r="R31" s="1268"/>
      <c r="S31" s="1201"/>
      <c r="T31" s="1267"/>
      <c r="U31" s="1201"/>
      <c r="V31" s="1201"/>
      <c r="W31" s="1267"/>
      <c r="X31" s="1201"/>
      <c r="Y31" s="1201"/>
      <c r="Z31" s="1285"/>
      <c r="AA31" s="1286"/>
      <c r="AB31" s="1286"/>
      <c r="AC31" s="1286"/>
      <c r="AD31" s="1286"/>
      <c r="AE31" s="1245"/>
      <c r="AF31" s="1246"/>
      <c r="AG31" s="1246"/>
      <c r="AH31" s="1247"/>
      <c r="AI31" s="1245"/>
      <c r="AJ31" s="1246"/>
      <c r="AK31" s="1246"/>
      <c r="AL31" s="1247"/>
      <c r="AM31" s="1245"/>
      <c r="AN31" s="1246"/>
      <c r="AO31" s="1246"/>
      <c r="AP31" s="1247"/>
      <c r="AQ31" s="1286"/>
      <c r="AR31" s="1286"/>
      <c r="AS31" s="1286"/>
      <c r="AT31" s="1286"/>
      <c r="AU31" s="1278"/>
      <c r="AV31" s="1268"/>
      <c r="AW31" s="1201"/>
      <c r="AX31" s="1267"/>
      <c r="AY31" s="1201"/>
      <c r="AZ31" s="1201"/>
      <c r="BA31" s="1267"/>
      <c r="BB31" s="1201"/>
      <c r="BC31" s="1201"/>
      <c r="BD31" s="1253"/>
      <c r="BE31" s="80"/>
      <c r="BF31" s="80"/>
      <c r="BG31" s="80"/>
      <c r="BH31" s="80"/>
      <c r="BI31" s="80"/>
      <c r="BJ31" s="80"/>
      <c r="BK31" s="80"/>
      <c r="BL31" s="80"/>
      <c r="BM31" s="80"/>
      <c r="BN31" s="80"/>
      <c r="BO31" s="80"/>
      <c r="BP31" s="80"/>
      <c r="BQ31" s="80"/>
      <c r="BR31" s="80"/>
      <c r="BS31" s="80"/>
      <c r="BT31" s="80"/>
      <c r="BU31" s="80"/>
      <c r="BV31" s="80"/>
      <c r="BW31" s="80"/>
      <c r="BX31" s="80"/>
      <c r="BY31" s="80"/>
      <c r="BZ31" s="80"/>
      <c r="CA31" s="80"/>
    </row>
    <row r="32" spans="1:79" ht="9.75" customHeight="1">
      <c r="A32" s="1270">
        <v>5</v>
      </c>
      <c r="B32" s="673"/>
      <c r="C32" s="1280"/>
      <c r="D32" s="1281"/>
      <c r="E32" s="1272"/>
      <c r="F32" s="1273"/>
      <c r="G32" s="1273"/>
      <c r="H32" s="1273"/>
      <c r="I32" s="1273"/>
      <c r="J32" s="1273"/>
      <c r="K32" s="1273"/>
      <c r="L32" s="1273"/>
      <c r="M32" s="1273"/>
      <c r="N32" s="1273"/>
      <c r="O32" s="1273"/>
      <c r="P32" s="1276"/>
      <c r="Q32" s="1278"/>
      <c r="R32" s="1268"/>
      <c r="S32" s="1201"/>
      <c r="T32" s="1221" t="s">
        <v>92</v>
      </c>
      <c r="U32" s="1201"/>
      <c r="V32" s="1201"/>
      <c r="W32" s="1221" t="s">
        <v>102</v>
      </c>
      <c r="X32" s="1201"/>
      <c r="Y32" s="1201"/>
      <c r="Z32" s="1284" t="s">
        <v>93</v>
      </c>
      <c r="AA32" s="1286"/>
      <c r="AB32" s="1286"/>
      <c r="AC32" s="1286"/>
      <c r="AD32" s="1286"/>
      <c r="AE32" s="1242"/>
      <c r="AF32" s="1243"/>
      <c r="AG32" s="1243"/>
      <c r="AH32" s="1244"/>
      <c r="AI32" s="1242"/>
      <c r="AJ32" s="1243"/>
      <c r="AK32" s="1243"/>
      <c r="AL32" s="1244"/>
      <c r="AM32" s="1242"/>
      <c r="AN32" s="1243"/>
      <c r="AO32" s="1243"/>
      <c r="AP32" s="1244"/>
      <c r="AQ32" s="1286"/>
      <c r="AR32" s="1286"/>
      <c r="AS32" s="1286"/>
      <c r="AT32" s="1286"/>
      <c r="AU32" s="1278"/>
      <c r="AV32" s="1268"/>
      <c r="AW32" s="1201"/>
      <c r="AX32" s="1221" t="s">
        <v>92</v>
      </c>
      <c r="AY32" s="1201"/>
      <c r="AZ32" s="1201"/>
      <c r="BA32" s="1221" t="s">
        <v>102</v>
      </c>
      <c r="BB32" s="1201"/>
      <c r="BC32" s="1201"/>
      <c r="BD32" s="1236" t="s">
        <v>93</v>
      </c>
      <c r="BE32" s="80"/>
      <c r="BF32" s="80">
        <f>LEFT(AA32,1)</f>
      </c>
      <c r="BG32" s="80"/>
      <c r="BH32" s="80"/>
      <c r="BI32" s="80"/>
      <c r="BJ32" s="80">
        <f>LEFT(AE32,1)</f>
      </c>
      <c r="BK32" s="80"/>
      <c r="BL32" s="80"/>
      <c r="BM32" s="80"/>
      <c r="BN32" s="80">
        <f>LEFT(AI32,1)</f>
      </c>
      <c r="BO32" s="80"/>
      <c r="BP32" s="80"/>
      <c r="BQ32" s="80"/>
      <c r="BR32" s="80">
        <f>LEFT(AM32,1)</f>
      </c>
      <c r="BS32" s="80"/>
      <c r="BT32" s="80"/>
      <c r="BU32" s="80"/>
      <c r="BV32" s="80">
        <f>LEFT(AQ32,1)</f>
      </c>
      <c r="BW32" s="80"/>
      <c r="BX32" s="80"/>
      <c r="BY32" s="80"/>
      <c r="BZ32" s="80"/>
      <c r="CA32" s="80"/>
    </row>
    <row r="33" spans="1:79" ht="9.75" customHeight="1">
      <c r="A33" s="1270"/>
      <c r="B33" s="673"/>
      <c r="C33" s="1287"/>
      <c r="D33" s="1288"/>
      <c r="E33" s="1272"/>
      <c r="F33" s="1273"/>
      <c r="G33" s="1273"/>
      <c r="H33" s="1273"/>
      <c r="I33" s="1273"/>
      <c r="J33" s="1273"/>
      <c r="K33" s="1273"/>
      <c r="L33" s="1273"/>
      <c r="M33" s="1273"/>
      <c r="N33" s="1273"/>
      <c r="O33" s="1273"/>
      <c r="P33" s="1276"/>
      <c r="Q33" s="1278"/>
      <c r="R33" s="1268"/>
      <c r="S33" s="1201"/>
      <c r="T33" s="1267"/>
      <c r="U33" s="1201"/>
      <c r="V33" s="1201"/>
      <c r="W33" s="1267"/>
      <c r="X33" s="1201"/>
      <c r="Y33" s="1201"/>
      <c r="Z33" s="1285"/>
      <c r="AA33" s="1286"/>
      <c r="AB33" s="1286"/>
      <c r="AC33" s="1286"/>
      <c r="AD33" s="1286"/>
      <c r="AE33" s="1245"/>
      <c r="AF33" s="1246"/>
      <c r="AG33" s="1246"/>
      <c r="AH33" s="1247"/>
      <c r="AI33" s="1245"/>
      <c r="AJ33" s="1246"/>
      <c r="AK33" s="1246"/>
      <c r="AL33" s="1247"/>
      <c r="AM33" s="1245"/>
      <c r="AN33" s="1246"/>
      <c r="AO33" s="1246"/>
      <c r="AP33" s="1247"/>
      <c r="AQ33" s="1286"/>
      <c r="AR33" s="1286"/>
      <c r="AS33" s="1286"/>
      <c r="AT33" s="1286"/>
      <c r="AU33" s="1278"/>
      <c r="AV33" s="1268"/>
      <c r="AW33" s="1201"/>
      <c r="AX33" s="1267"/>
      <c r="AY33" s="1201"/>
      <c r="AZ33" s="1201"/>
      <c r="BA33" s="1267"/>
      <c r="BB33" s="1201"/>
      <c r="BC33" s="1201"/>
      <c r="BD33" s="1253"/>
      <c r="BE33" s="80"/>
      <c r="BF33" s="80"/>
      <c r="BG33" s="80"/>
      <c r="BH33" s="80"/>
      <c r="BI33" s="80"/>
      <c r="BJ33" s="80"/>
      <c r="BK33" s="80"/>
      <c r="BL33" s="80"/>
      <c r="BM33" s="80"/>
      <c r="BN33" s="80"/>
      <c r="BO33" s="80"/>
      <c r="BP33" s="80"/>
      <c r="BQ33" s="80"/>
      <c r="BR33" s="80"/>
      <c r="BS33" s="80"/>
      <c r="BT33" s="80"/>
      <c r="BU33" s="80"/>
      <c r="BV33" s="80"/>
      <c r="BW33" s="80"/>
      <c r="BX33" s="80"/>
      <c r="BY33" s="80"/>
      <c r="BZ33" s="80"/>
      <c r="CA33" s="80"/>
    </row>
    <row r="34" spans="1:79" ht="9.75" customHeight="1">
      <c r="A34" s="1270">
        <v>6</v>
      </c>
      <c r="B34" s="673"/>
      <c r="C34" s="1280"/>
      <c r="D34" s="1281"/>
      <c r="E34" s="1272"/>
      <c r="F34" s="1273"/>
      <c r="G34" s="1273"/>
      <c r="H34" s="1273"/>
      <c r="I34" s="1273"/>
      <c r="J34" s="1273"/>
      <c r="K34" s="1273"/>
      <c r="L34" s="1273"/>
      <c r="M34" s="1273"/>
      <c r="N34" s="1273"/>
      <c r="O34" s="1273"/>
      <c r="P34" s="1276"/>
      <c r="Q34" s="1278"/>
      <c r="R34" s="1268"/>
      <c r="S34" s="1201"/>
      <c r="T34" s="1221" t="s">
        <v>92</v>
      </c>
      <c r="U34" s="1201"/>
      <c r="V34" s="1201"/>
      <c r="W34" s="1221" t="s">
        <v>102</v>
      </c>
      <c r="X34" s="1201"/>
      <c r="Y34" s="1201"/>
      <c r="Z34" s="1284" t="s">
        <v>93</v>
      </c>
      <c r="AA34" s="1286"/>
      <c r="AB34" s="1286"/>
      <c r="AC34" s="1286"/>
      <c r="AD34" s="1286"/>
      <c r="AE34" s="1242"/>
      <c r="AF34" s="1243"/>
      <c r="AG34" s="1243"/>
      <c r="AH34" s="1244"/>
      <c r="AI34" s="1242"/>
      <c r="AJ34" s="1243"/>
      <c r="AK34" s="1243"/>
      <c r="AL34" s="1244"/>
      <c r="AM34" s="1242"/>
      <c r="AN34" s="1243"/>
      <c r="AO34" s="1243"/>
      <c r="AP34" s="1244"/>
      <c r="AQ34" s="1286"/>
      <c r="AR34" s="1286"/>
      <c r="AS34" s="1286"/>
      <c r="AT34" s="1286"/>
      <c r="AU34" s="1278"/>
      <c r="AV34" s="1268"/>
      <c r="AW34" s="1201"/>
      <c r="AX34" s="1221" t="s">
        <v>92</v>
      </c>
      <c r="AY34" s="1201"/>
      <c r="AZ34" s="1201"/>
      <c r="BA34" s="1221" t="s">
        <v>102</v>
      </c>
      <c r="BB34" s="1201"/>
      <c r="BC34" s="1201"/>
      <c r="BD34" s="1236" t="s">
        <v>93</v>
      </c>
      <c r="BE34" s="80"/>
      <c r="BF34" s="80">
        <f>LEFT(AA34,1)</f>
      </c>
      <c r="BG34" s="80"/>
      <c r="BH34" s="80"/>
      <c r="BI34" s="80"/>
      <c r="BJ34" s="80">
        <f>LEFT(AE34,1)</f>
      </c>
      <c r="BK34" s="80"/>
      <c r="BL34" s="80"/>
      <c r="BM34" s="80"/>
      <c r="BN34" s="80">
        <f>LEFT(AI34,1)</f>
      </c>
      <c r="BO34" s="80"/>
      <c r="BP34" s="80"/>
      <c r="BQ34" s="80"/>
      <c r="BR34" s="80">
        <f>LEFT(AM34,1)</f>
      </c>
      <c r="BS34" s="80"/>
      <c r="BT34" s="80"/>
      <c r="BU34" s="80"/>
      <c r="BV34" s="80">
        <f>LEFT(AQ34,1)</f>
      </c>
      <c r="BW34" s="80"/>
      <c r="BX34" s="80"/>
      <c r="BY34" s="80"/>
      <c r="BZ34" s="80"/>
      <c r="CA34" s="80"/>
    </row>
    <row r="35" spans="1:79" ht="9.75" customHeight="1">
      <c r="A35" s="1270"/>
      <c r="B35" s="673"/>
      <c r="C35" s="1287"/>
      <c r="D35" s="1288"/>
      <c r="E35" s="1272"/>
      <c r="F35" s="1273"/>
      <c r="G35" s="1273"/>
      <c r="H35" s="1273"/>
      <c r="I35" s="1273"/>
      <c r="J35" s="1273"/>
      <c r="K35" s="1273"/>
      <c r="L35" s="1273"/>
      <c r="M35" s="1273"/>
      <c r="N35" s="1273"/>
      <c r="O35" s="1273"/>
      <c r="P35" s="1276"/>
      <c r="Q35" s="1278"/>
      <c r="R35" s="1268"/>
      <c r="S35" s="1201"/>
      <c r="T35" s="1267"/>
      <c r="U35" s="1201"/>
      <c r="V35" s="1201"/>
      <c r="W35" s="1267"/>
      <c r="X35" s="1201"/>
      <c r="Y35" s="1201"/>
      <c r="Z35" s="1285"/>
      <c r="AA35" s="1286"/>
      <c r="AB35" s="1286"/>
      <c r="AC35" s="1286"/>
      <c r="AD35" s="1286"/>
      <c r="AE35" s="1245"/>
      <c r="AF35" s="1246"/>
      <c r="AG35" s="1246"/>
      <c r="AH35" s="1247"/>
      <c r="AI35" s="1245"/>
      <c r="AJ35" s="1246"/>
      <c r="AK35" s="1246"/>
      <c r="AL35" s="1247"/>
      <c r="AM35" s="1245"/>
      <c r="AN35" s="1246"/>
      <c r="AO35" s="1246"/>
      <c r="AP35" s="1247"/>
      <c r="AQ35" s="1286"/>
      <c r="AR35" s="1286"/>
      <c r="AS35" s="1286"/>
      <c r="AT35" s="1286"/>
      <c r="AU35" s="1278"/>
      <c r="AV35" s="1268"/>
      <c r="AW35" s="1201"/>
      <c r="AX35" s="1267"/>
      <c r="AY35" s="1201"/>
      <c r="AZ35" s="1201"/>
      <c r="BA35" s="1267"/>
      <c r="BB35" s="1201"/>
      <c r="BC35" s="1201"/>
      <c r="BD35" s="1253"/>
      <c r="BE35" s="80"/>
      <c r="BF35" s="80"/>
      <c r="BG35" s="80"/>
      <c r="BH35" s="80"/>
      <c r="BI35" s="80"/>
      <c r="BJ35" s="80"/>
      <c r="BK35" s="80"/>
      <c r="BL35" s="80"/>
      <c r="BM35" s="80"/>
      <c r="BN35" s="80"/>
      <c r="BO35" s="80"/>
      <c r="BP35" s="80"/>
      <c r="BQ35" s="80"/>
      <c r="BR35" s="80"/>
      <c r="BS35" s="80"/>
      <c r="BT35" s="80"/>
      <c r="BU35" s="80"/>
      <c r="BV35" s="80"/>
      <c r="BW35" s="80"/>
      <c r="BX35" s="80"/>
      <c r="BY35" s="80"/>
      <c r="BZ35" s="80"/>
      <c r="CA35" s="80"/>
    </row>
    <row r="36" spans="1:79" ht="9.75" customHeight="1">
      <c r="A36" s="1270">
        <v>7</v>
      </c>
      <c r="B36" s="673"/>
      <c r="C36" s="1280"/>
      <c r="D36" s="1281"/>
      <c r="E36" s="1272"/>
      <c r="F36" s="1273"/>
      <c r="G36" s="1273"/>
      <c r="H36" s="1273"/>
      <c r="I36" s="1273"/>
      <c r="J36" s="1273"/>
      <c r="K36" s="1273"/>
      <c r="L36" s="1273"/>
      <c r="M36" s="1273"/>
      <c r="N36" s="1273"/>
      <c r="O36" s="1273"/>
      <c r="P36" s="1276"/>
      <c r="Q36" s="1278"/>
      <c r="R36" s="1268"/>
      <c r="S36" s="1201"/>
      <c r="T36" s="1221" t="s">
        <v>92</v>
      </c>
      <c r="U36" s="1201"/>
      <c r="V36" s="1201"/>
      <c r="W36" s="1221" t="s">
        <v>102</v>
      </c>
      <c r="X36" s="1201"/>
      <c r="Y36" s="1201"/>
      <c r="Z36" s="1284" t="s">
        <v>93</v>
      </c>
      <c r="AA36" s="1286"/>
      <c r="AB36" s="1286"/>
      <c r="AC36" s="1286"/>
      <c r="AD36" s="1286"/>
      <c r="AE36" s="1242"/>
      <c r="AF36" s="1243"/>
      <c r="AG36" s="1243"/>
      <c r="AH36" s="1244"/>
      <c r="AI36" s="1242"/>
      <c r="AJ36" s="1243"/>
      <c r="AK36" s="1243"/>
      <c r="AL36" s="1244"/>
      <c r="AM36" s="1242"/>
      <c r="AN36" s="1243"/>
      <c r="AO36" s="1243"/>
      <c r="AP36" s="1244"/>
      <c r="AQ36" s="1286"/>
      <c r="AR36" s="1286"/>
      <c r="AS36" s="1286"/>
      <c r="AT36" s="1286"/>
      <c r="AU36" s="1278"/>
      <c r="AV36" s="1268"/>
      <c r="AW36" s="1201"/>
      <c r="AX36" s="1221" t="s">
        <v>92</v>
      </c>
      <c r="AY36" s="1201"/>
      <c r="AZ36" s="1201"/>
      <c r="BA36" s="1221" t="s">
        <v>102</v>
      </c>
      <c r="BB36" s="1201"/>
      <c r="BC36" s="1201"/>
      <c r="BD36" s="1236" t="s">
        <v>93</v>
      </c>
      <c r="BE36" s="80"/>
      <c r="BF36" s="80">
        <f>LEFT(AA36,1)</f>
      </c>
      <c r="BG36" s="80"/>
      <c r="BH36" s="80"/>
      <c r="BI36" s="80"/>
      <c r="BJ36" s="80">
        <f>LEFT(AE36,1)</f>
      </c>
      <c r="BK36" s="80"/>
      <c r="BL36" s="80"/>
      <c r="BM36" s="80"/>
      <c r="BN36" s="80">
        <f>LEFT(AI36,1)</f>
      </c>
      <c r="BO36" s="80"/>
      <c r="BP36" s="80"/>
      <c r="BQ36" s="80"/>
      <c r="BR36" s="80">
        <f>LEFT(AM36,1)</f>
      </c>
      <c r="BS36" s="80"/>
      <c r="BT36" s="80"/>
      <c r="BU36" s="80"/>
      <c r="BV36" s="80">
        <f>LEFT(AQ36,1)</f>
      </c>
      <c r="BW36" s="80"/>
      <c r="BX36" s="80"/>
      <c r="BY36" s="80"/>
      <c r="BZ36" s="80"/>
      <c r="CA36" s="80"/>
    </row>
    <row r="37" spans="1:79" ht="9.75" customHeight="1">
      <c r="A37" s="1270"/>
      <c r="B37" s="673"/>
      <c r="C37" s="1287"/>
      <c r="D37" s="1288"/>
      <c r="E37" s="1272"/>
      <c r="F37" s="1273"/>
      <c r="G37" s="1273"/>
      <c r="H37" s="1273"/>
      <c r="I37" s="1273"/>
      <c r="J37" s="1273"/>
      <c r="K37" s="1273"/>
      <c r="L37" s="1273"/>
      <c r="M37" s="1273"/>
      <c r="N37" s="1273"/>
      <c r="O37" s="1273"/>
      <c r="P37" s="1276"/>
      <c r="Q37" s="1278"/>
      <c r="R37" s="1268"/>
      <c r="S37" s="1201"/>
      <c r="T37" s="1267"/>
      <c r="U37" s="1201"/>
      <c r="V37" s="1201"/>
      <c r="W37" s="1267"/>
      <c r="X37" s="1201"/>
      <c r="Y37" s="1201"/>
      <c r="Z37" s="1285"/>
      <c r="AA37" s="1286"/>
      <c r="AB37" s="1286"/>
      <c r="AC37" s="1286"/>
      <c r="AD37" s="1286"/>
      <c r="AE37" s="1245"/>
      <c r="AF37" s="1246"/>
      <c r="AG37" s="1246"/>
      <c r="AH37" s="1247"/>
      <c r="AI37" s="1245"/>
      <c r="AJ37" s="1246"/>
      <c r="AK37" s="1246"/>
      <c r="AL37" s="1247"/>
      <c r="AM37" s="1245"/>
      <c r="AN37" s="1246"/>
      <c r="AO37" s="1246"/>
      <c r="AP37" s="1247"/>
      <c r="AQ37" s="1286"/>
      <c r="AR37" s="1286"/>
      <c r="AS37" s="1286"/>
      <c r="AT37" s="1286"/>
      <c r="AU37" s="1278"/>
      <c r="AV37" s="1268"/>
      <c r="AW37" s="1201"/>
      <c r="AX37" s="1267"/>
      <c r="AY37" s="1201"/>
      <c r="AZ37" s="1201"/>
      <c r="BA37" s="1267"/>
      <c r="BB37" s="1201"/>
      <c r="BC37" s="1201"/>
      <c r="BD37" s="1253"/>
      <c r="BE37" s="80"/>
      <c r="BF37" s="80"/>
      <c r="BG37" s="80"/>
      <c r="BH37" s="80"/>
      <c r="BI37" s="80"/>
      <c r="BJ37" s="80"/>
      <c r="BK37" s="80"/>
      <c r="BL37" s="80"/>
      <c r="BM37" s="80"/>
      <c r="BN37" s="80"/>
      <c r="BO37" s="80"/>
      <c r="BP37" s="80"/>
      <c r="BQ37" s="80"/>
      <c r="BR37" s="80"/>
      <c r="BS37" s="80"/>
      <c r="BT37" s="80"/>
      <c r="BU37" s="80"/>
      <c r="BV37" s="80"/>
      <c r="BW37" s="80"/>
      <c r="BX37" s="80"/>
      <c r="BY37" s="80"/>
      <c r="BZ37" s="80"/>
      <c r="CA37" s="80"/>
    </row>
    <row r="38" spans="1:79" ht="9.75" customHeight="1">
      <c r="A38" s="1270">
        <v>8</v>
      </c>
      <c r="B38" s="673"/>
      <c r="C38" s="1280"/>
      <c r="D38" s="1281"/>
      <c r="E38" s="1272"/>
      <c r="F38" s="1273"/>
      <c r="G38" s="1273"/>
      <c r="H38" s="1273"/>
      <c r="I38" s="1273"/>
      <c r="J38" s="1273"/>
      <c r="K38" s="1273"/>
      <c r="L38" s="1273"/>
      <c r="M38" s="1273"/>
      <c r="N38" s="1273"/>
      <c r="O38" s="1273"/>
      <c r="P38" s="1276"/>
      <c r="Q38" s="1278"/>
      <c r="R38" s="1268"/>
      <c r="S38" s="1201"/>
      <c r="T38" s="1221" t="s">
        <v>92</v>
      </c>
      <c r="U38" s="1201"/>
      <c r="V38" s="1201"/>
      <c r="W38" s="1221" t="s">
        <v>102</v>
      </c>
      <c r="X38" s="1201"/>
      <c r="Y38" s="1201"/>
      <c r="Z38" s="1284" t="s">
        <v>93</v>
      </c>
      <c r="AA38" s="1286"/>
      <c r="AB38" s="1286"/>
      <c r="AC38" s="1286"/>
      <c r="AD38" s="1286"/>
      <c r="AE38" s="1242"/>
      <c r="AF38" s="1243"/>
      <c r="AG38" s="1243"/>
      <c r="AH38" s="1244"/>
      <c r="AI38" s="1242"/>
      <c r="AJ38" s="1243"/>
      <c r="AK38" s="1243"/>
      <c r="AL38" s="1244"/>
      <c r="AM38" s="1242"/>
      <c r="AN38" s="1243"/>
      <c r="AO38" s="1243"/>
      <c r="AP38" s="1244"/>
      <c r="AQ38" s="1286"/>
      <c r="AR38" s="1286"/>
      <c r="AS38" s="1286"/>
      <c r="AT38" s="1286"/>
      <c r="AU38" s="1278"/>
      <c r="AV38" s="1268"/>
      <c r="AW38" s="1201"/>
      <c r="AX38" s="1221" t="s">
        <v>92</v>
      </c>
      <c r="AY38" s="1201"/>
      <c r="AZ38" s="1201"/>
      <c r="BA38" s="1221" t="s">
        <v>102</v>
      </c>
      <c r="BB38" s="1201"/>
      <c r="BC38" s="1201"/>
      <c r="BD38" s="1236" t="s">
        <v>93</v>
      </c>
      <c r="BE38" s="80"/>
      <c r="BF38" s="80">
        <f>LEFT(AA38,1)</f>
      </c>
      <c r="BG38" s="80"/>
      <c r="BH38" s="80"/>
      <c r="BI38" s="80"/>
      <c r="BJ38" s="80">
        <f>LEFT(AE38,1)</f>
      </c>
      <c r="BK38" s="80"/>
      <c r="BL38" s="80"/>
      <c r="BM38" s="80"/>
      <c r="BN38" s="80">
        <f>LEFT(AI38,1)</f>
      </c>
      <c r="BO38" s="80"/>
      <c r="BP38" s="80"/>
      <c r="BQ38" s="80"/>
      <c r="BR38" s="80">
        <f>LEFT(AM38,1)</f>
      </c>
      <c r="BS38" s="80"/>
      <c r="BT38" s="80"/>
      <c r="BU38" s="80"/>
      <c r="BV38" s="80">
        <f>LEFT(AQ38,1)</f>
      </c>
      <c r="BW38" s="80"/>
      <c r="BX38" s="80"/>
      <c r="BY38" s="80"/>
      <c r="BZ38" s="80"/>
      <c r="CA38" s="80"/>
    </row>
    <row r="39" spans="1:79" ht="9.75" customHeight="1">
      <c r="A39" s="1270"/>
      <c r="B39" s="673"/>
      <c r="C39" s="1287"/>
      <c r="D39" s="1288"/>
      <c r="E39" s="1272"/>
      <c r="F39" s="1273"/>
      <c r="G39" s="1273"/>
      <c r="H39" s="1273"/>
      <c r="I39" s="1273"/>
      <c r="J39" s="1273"/>
      <c r="K39" s="1273"/>
      <c r="L39" s="1273"/>
      <c r="M39" s="1273"/>
      <c r="N39" s="1273"/>
      <c r="O39" s="1273"/>
      <c r="P39" s="1276"/>
      <c r="Q39" s="1278"/>
      <c r="R39" s="1268"/>
      <c r="S39" s="1201"/>
      <c r="T39" s="1267"/>
      <c r="U39" s="1201"/>
      <c r="V39" s="1201"/>
      <c r="W39" s="1267"/>
      <c r="X39" s="1201"/>
      <c r="Y39" s="1201"/>
      <c r="Z39" s="1285"/>
      <c r="AA39" s="1286"/>
      <c r="AB39" s="1286"/>
      <c r="AC39" s="1286"/>
      <c r="AD39" s="1286"/>
      <c r="AE39" s="1245"/>
      <c r="AF39" s="1246"/>
      <c r="AG39" s="1246"/>
      <c r="AH39" s="1247"/>
      <c r="AI39" s="1245"/>
      <c r="AJ39" s="1246"/>
      <c r="AK39" s="1246"/>
      <c r="AL39" s="1247"/>
      <c r="AM39" s="1245"/>
      <c r="AN39" s="1246"/>
      <c r="AO39" s="1246"/>
      <c r="AP39" s="1247"/>
      <c r="AQ39" s="1286"/>
      <c r="AR39" s="1286"/>
      <c r="AS39" s="1286"/>
      <c r="AT39" s="1286"/>
      <c r="AU39" s="1278"/>
      <c r="AV39" s="1268"/>
      <c r="AW39" s="1201"/>
      <c r="AX39" s="1267"/>
      <c r="AY39" s="1201"/>
      <c r="AZ39" s="1201"/>
      <c r="BA39" s="1267"/>
      <c r="BB39" s="1201"/>
      <c r="BC39" s="1201"/>
      <c r="BD39" s="1253"/>
      <c r="BE39" s="80"/>
      <c r="BF39" s="80"/>
      <c r="BG39" s="80"/>
      <c r="BH39" s="80"/>
      <c r="BI39" s="80"/>
      <c r="BJ39" s="80"/>
      <c r="BK39" s="80"/>
      <c r="BL39" s="80"/>
      <c r="BM39" s="80"/>
      <c r="BN39" s="80"/>
      <c r="BO39" s="80"/>
      <c r="BP39" s="80"/>
      <c r="BQ39" s="80"/>
      <c r="BR39" s="80"/>
      <c r="BS39" s="80"/>
      <c r="BT39" s="80"/>
      <c r="BU39" s="80"/>
      <c r="BV39" s="80"/>
      <c r="BW39" s="80"/>
      <c r="BX39" s="80"/>
      <c r="BY39" s="80"/>
      <c r="BZ39" s="80"/>
      <c r="CA39" s="80"/>
    </row>
    <row r="40" spans="1:79" ht="9.75" customHeight="1">
      <c r="A40" s="1270">
        <v>9</v>
      </c>
      <c r="B40" s="673"/>
      <c r="C40" s="1280"/>
      <c r="D40" s="1281"/>
      <c r="E40" s="1272"/>
      <c r="F40" s="1273"/>
      <c r="G40" s="1273"/>
      <c r="H40" s="1273"/>
      <c r="I40" s="1273"/>
      <c r="J40" s="1273"/>
      <c r="K40" s="1273"/>
      <c r="L40" s="1273"/>
      <c r="M40" s="1273"/>
      <c r="N40" s="1273"/>
      <c r="O40" s="1273"/>
      <c r="P40" s="1276"/>
      <c r="Q40" s="1278"/>
      <c r="R40" s="1268"/>
      <c r="S40" s="1201"/>
      <c r="T40" s="1221" t="s">
        <v>92</v>
      </c>
      <c r="U40" s="1201"/>
      <c r="V40" s="1201"/>
      <c r="W40" s="1221" t="s">
        <v>102</v>
      </c>
      <c r="X40" s="1201"/>
      <c r="Y40" s="1201"/>
      <c r="Z40" s="1284" t="s">
        <v>93</v>
      </c>
      <c r="AA40" s="1286"/>
      <c r="AB40" s="1286"/>
      <c r="AC40" s="1286"/>
      <c r="AD40" s="1286"/>
      <c r="AE40" s="1242"/>
      <c r="AF40" s="1243"/>
      <c r="AG40" s="1243"/>
      <c r="AH40" s="1244"/>
      <c r="AI40" s="1242"/>
      <c r="AJ40" s="1243"/>
      <c r="AK40" s="1243"/>
      <c r="AL40" s="1244"/>
      <c r="AM40" s="1242"/>
      <c r="AN40" s="1243"/>
      <c r="AO40" s="1243"/>
      <c r="AP40" s="1244"/>
      <c r="AQ40" s="1286"/>
      <c r="AR40" s="1286"/>
      <c r="AS40" s="1286"/>
      <c r="AT40" s="1286"/>
      <c r="AU40" s="1278"/>
      <c r="AV40" s="1268"/>
      <c r="AW40" s="1201"/>
      <c r="AX40" s="1221" t="s">
        <v>92</v>
      </c>
      <c r="AY40" s="1201"/>
      <c r="AZ40" s="1201"/>
      <c r="BA40" s="1221" t="s">
        <v>102</v>
      </c>
      <c r="BB40" s="1201"/>
      <c r="BC40" s="1201"/>
      <c r="BD40" s="1236" t="s">
        <v>93</v>
      </c>
      <c r="BE40" s="80"/>
      <c r="BF40" s="80">
        <f>LEFT(AA40,1)</f>
      </c>
      <c r="BG40" s="80"/>
      <c r="BH40" s="80"/>
      <c r="BI40" s="80"/>
      <c r="BJ40" s="80">
        <f>LEFT(AE40,1)</f>
      </c>
      <c r="BK40" s="80"/>
      <c r="BL40" s="80"/>
      <c r="BM40" s="80"/>
      <c r="BN40" s="80">
        <f>LEFT(AI40,1)</f>
      </c>
      <c r="BO40" s="80"/>
      <c r="BP40" s="80"/>
      <c r="BQ40" s="80"/>
      <c r="BR40" s="80">
        <f>LEFT(AM40,1)</f>
      </c>
      <c r="BS40" s="80"/>
      <c r="BT40" s="80"/>
      <c r="BU40" s="80"/>
      <c r="BV40" s="80">
        <f>LEFT(AQ40,1)</f>
      </c>
      <c r="BW40" s="80"/>
      <c r="BX40" s="80"/>
      <c r="BY40" s="80"/>
      <c r="BZ40" s="80"/>
      <c r="CA40" s="80"/>
    </row>
    <row r="41" spans="1:79" ht="9.75" customHeight="1">
      <c r="A41" s="1270"/>
      <c r="B41" s="673"/>
      <c r="C41" s="1287"/>
      <c r="D41" s="1288"/>
      <c r="E41" s="1272"/>
      <c r="F41" s="1273"/>
      <c r="G41" s="1273"/>
      <c r="H41" s="1273"/>
      <c r="I41" s="1273"/>
      <c r="J41" s="1273"/>
      <c r="K41" s="1273"/>
      <c r="L41" s="1273"/>
      <c r="M41" s="1273"/>
      <c r="N41" s="1273"/>
      <c r="O41" s="1273"/>
      <c r="P41" s="1276"/>
      <c r="Q41" s="1278"/>
      <c r="R41" s="1268"/>
      <c r="S41" s="1201"/>
      <c r="T41" s="1267"/>
      <c r="U41" s="1201"/>
      <c r="V41" s="1201"/>
      <c r="W41" s="1267"/>
      <c r="X41" s="1201"/>
      <c r="Y41" s="1201"/>
      <c r="Z41" s="1285"/>
      <c r="AA41" s="1286"/>
      <c r="AB41" s="1286"/>
      <c r="AC41" s="1286"/>
      <c r="AD41" s="1286"/>
      <c r="AE41" s="1245"/>
      <c r="AF41" s="1246"/>
      <c r="AG41" s="1246"/>
      <c r="AH41" s="1247"/>
      <c r="AI41" s="1245"/>
      <c r="AJ41" s="1246"/>
      <c r="AK41" s="1246"/>
      <c r="AL41" s="1247"/>
      <c r="AM41" s="1245"/>
      <c r="AN41" s="1246"/>
      <c r="AO41" s="1246"/>
      <c r="AP41" s="1247"/>
      <c r="AQ41" s="1286"/>
      <c r="AR41" s="1286"/>
      <c r="AS41" s="1286"/>
      <c r="AT41" s="1286"/>
      <c r="AU41" s="1278"/>
      <c r="AV41" s="1268"/>
      <c r="AW41" s="1201"/>
      <c r="AX41" s="1267"/>
      <c r="AY41" s="1201"/>
      <c r="AZ41" s="1201"/>
      <c r="BA41" s="1267"/>
      <c r="BB41" s="1201"/>
      <c r="BC41" s="1201"/>
      <c r="BD41" s="1253"/>
      <c r="BE41" s="80"/>
      <c r="BF41" s="80"/>
      <c r="BG41" s="80"/>
      <c r="BH41" s="80"/>
      <c r="BI41" s="80"/>
      <c r="BJ41" s="80"/>
      <c r="BK41" s="80"/>
      <c r="BL41" s="80"/>
      <c r="BM41" s="80"/>
      <c r="BN41" s="80"/>
      <c r="BO41" s="80"/>
      <c r="BP41" s="80"/>
      <c r="BQ41" s="80"/>
      <c r="BR41" s="80"/>
      <c r="BS41" s="80"/>
      <c r="BT41" s="80"/>
      <c r="BU41" s="80"/>
      <c r="BV41" s="80"/>
      <c r="BW41" s="80"/>
      <c r="BX41" s="80"/>
      <c r="BY41" s="80"/>
      <c r="BZ41" s="80"/>
      <c r="CA41" s="80"/>
    </row>
    <row r="42" spans="1:79" ht="9.75" customHeight="1">
      <c r="A42" s="1270">
        <v>10</v>
      </c>
      <c r="B42" s="673"/>
      <c r="C42" s="1280"/>
      <c r="D42" s="1281"/>
      <c r="E42" s="1272"/>
      <c r="F42" s="1273"/>
      <c r="G42" s="1273"/>
      <c r="H42" s="1273"/>
      <c r="I42" s="1273"/>
      <c r="J42" s="1273"/>
      <c r="K42" s="1273"/>
      <c r="L42" s="1273"/>
      <c r="M42" s="1273"/>
      <c r="N42" s="1273"/>
      <c r="O42" s="1273"/>
      <c r="P42" s="1276"/>
      <c r="Q42" s="1278"/>
      <c r="R42" s="1268"/>
      <c r="S42" s="1201"/>
      <c r="T42" s="1221" t="s">
        <v>92</v>
      </c>
      <c r="U42" s="1201"/>
      <c r="V42" s="1201"/>
      <c r="W42" s="1221" t="s">
        <v>102</v>
      </c>
      <c r="X42" s="1201"/>
      <c r="Y42" s="1201"/>
      <c r="Z42" s="1284" t="s">
        <v>93</v>
      </c>
      <c r="AA42" s="1286"/>
      <c r="AB42" s="1286"/>
      <c r="AC42" s="1286"/>
      <c r="AD42" s="1286"/>
      <c r="AE42" s="1242"/>
      <c r="AF42" s="1243"/>
      <c r="AG42" s="1243"/>
      <c r="AH42" s="1244"/>
      <c r="AI42" s="1242"/>
      <c r="AJ42" s="1243"/>
      <c r="AK42" s="1243"/>
      <c r="AL42" s="1244"/>
      <c r="AM42" s="1242"/>
      <c r="AN42" s="1243"/>
      <c r="AO42" s="1243"/>
      <c r="AP42" s="1244"/>
      <c r="AQ42" s="1286"/>
      <c r="AR42" s="1286"/>
      <c r="AS42" s="1286"/>
      <c r="AT42" s="1286"/>
      <c r="AU42" s="1278"/>
      <c r="AV42" s="1268"/>
      <c r="AW42" s="1201"/>
      <c r="AX42" s="1221" t="s">
        <v>92</v>
      </c>
      <c r="AY42" s="1201"/>
      <c r="AZ42" s="1201"/>
      <c r="BA42" s="1221" t="s">
        <v>102</v>
      </c>
      <c r="BB42" s="1201"/>
      <c r="BC42" s="1201"/>
      <c r="BD42" s="1236" t="s">
        <v>93</v>
      </c>
      <c r="BE42" s="80"/>
      <c r="BF42" s="80">
        <f>LEFT(AA42,1)</f>
      </c>
      <c r="BG42" s="80"/>
      <c r="BH42" s="80"/>
      <c r="BI42" s="80"/>
      <c r="BJ42" s="80">
        <f>LEFT(AE42,1)</f>
      </c>
      <c r="BK42" s="80"/>
      <c r="BL42" s="80"/>
      <c r="BM42" s="80"/>
      <c r="BN42" s="80">
        <f>LEFT(AI42,1)</f>
      </c>
      <c r="BO42" s="80"/>
      <c r="BP42" s="80"/>
      <c r="BQ42" s="80"/>
      <c r="BR42" s="80">
        <f>LEFT(AM42,1)</f>
      </c>
      <c r="BS42" s="80"/>
      <c r="BT42" s="80"/>
      <c r="BU42" s="80"/>
      <c r="BV42" s="80">
        <f>LEFT(AQ42,1)</f>
      </c>
      <c r="BW42" s="80"/>
      <c r="BX42" s="80"/>
      <c r="BY42" s="80"/>
      <c r="BZ42" s="80"/>
      <c r="CA42" s="80"/>
    </row>
    <row r="43" spans="1:79" ht="9.75" customHeight="1">
      <c r="A43" s="1270"/>
      <c r="B43" s="673"/>
      <c r="C43" s="1287"/>
      <c r="D43" s="1288"/>
      <c r="E43" s="1272"/>
      <c r="F43" s="1273"/>
      <c r="G43" s="1273"/>
      <c r="H43" s="1273"/>
      <c r="I43" s="1273"/>
      <c r="J43" s="1273"/>
      <c r="K43" s="1273"/>
      <c r="L43" s="1273"/>
      <c r="M43" s="1273"/>
      <c r="N43" s="1273"/>
      <c r="O43" s="1273"/>
      <c r="P43" s="1276"/>
      <c r="Q43" s="1278"/>
      <c r="R43" s="1268"/>
      <c r="S43" s="1201"/>
      <c r="T43" s="1267"/>
      <c r="U43" s="1201"/>
      <c r="V43" s="1201"/>
      <c r="W43" s="1267"/>
      <c r="X43" s="1201"/>
      <c r="Y43" s="1201"/>
      <c r="Z43" s="1285"/>
      <c r="AA43" s="1286"/>
      <c r="AB43" s="1286"/>
      <c r="AC43" s="1286"/>
      <c r="AD43" s="1286"/>
      <c r="AE43" s="1245"/>
      <c r="AF43" s="1246"/>
      <c r="AG43" s="1246"/>
      <c r="AH43" s="1247"/>
      <c r="AI43" s="1245"/>
      <c r="AJ43" s="1246"/>
      <c r="AK43" s="1246"/>
      <c r="AL43" s="1247"/>
      <c r="AM43" s="1245"/>
      <c r="AN43" s="1246"/>
      <c r="AO43" s="1246"/>
      <c r="AP43" s="1247"/>
      <c r="AQ43" s="1286"/>
      <c r="AR43" s="1286"/>
      <c r="AS43" s="1286"/>
      <c r="AT43" s="1286"/>
      <c r="AU43" s="1278"/>
      <c r="AV43" s="1268"/>
      <c r="AW43" s="1201"/>
      <c r="AX43" s="1267"/>
      <c r="AY43" s="1201"/>
      <c r="AZ43" s="1201"/>
      <c r="BA43" s="1267"/>
      <c r="BB43" s="1201"/>
      <c r="BC43" s="1201"/>
      <c r="BD43" s="1253"/>
      <c r="BE43" s="80"/>
      <c r="BF43" s="80"/>
      <c r="BG43" s="80"/>
      <c r="BH43" s="80"/>
      <c r="BI43" s="80"/>
      <c r="BJ43" s="80"/>
      <c r="BK43" s="80"/>
      <c r="BL43" s="80"/>
      <c r="BM43" s="80"/>
      <c r="BN43" s="80"/>
      <c r="BO43" s="80"/>
      <c r="BP43" s="80"/>
      <c r="BQ43" s="80"/>
      <c r="BR43" s="80"/>
      <c r="BS43" s="80"/>
      <c r="BT43" s="80"/>
      <c r="BU43" s="80"/>
      <c r="BV43" s="80"/>
      <c r="BW43" s="80"/>
      <c r="BX43" s="80"/>
      <c r="BY43" s="80"/>
      <c r="BZ43" s="80"/>
      <c r="CA43" s="80"/>
    </row>
    <row r="44" spans="1:79" ht="9.75" customHeight="1">
      <c r="A44" s="1270">
        <v>11</v>
      </c>
      <c r="B44" s="673"/>
      <c r="C44" s="1280"/>
      <c r="D44" s="1281"/>
      <c r="E44" s="1272"/>
      <c r="F44" s="1273"/>
      <c r="G44" s="1273"/>
      <c r="H44" s="1273"/>
      <c r="I44" s="1273"/>
      <c r="J44" s="1273"/>
      <c r="K44" s="1273"/>
      <c r="L44" s="1273"/>
      <c r="M44" s="1273"/>
      <c r="N44" s="1273"/>
      <c r="O44" s="1273"/>
      <c r="P44" s="1276"/>
      <c r="Q44" s="1278"/>
      <c r="R44" s="1268"/>
      <c r="S44" s="1201"/>
      <c r="T44" s="1221" t="s">
        <v>92</v>
      </c>
      <c r="U44" s="1201"/>
      <c r="V44" s="1201"/>
      <c r="W44" s="1221" t="s">
        <v>102</v>
      </c>
      <c r="X44" s="1201"/>
      <c r="Y44" s="1201"/>
      <c r="Z44" s="1284" t="s">
        <v>93</v>
      </c>
      <c r="AA44" s="1286"/>
      <c r="AB44" s="1286"/>
      <c r="AC44" s="1286"/>
      <c r="AD44" s="1286"/>
      <c r="AE44" s="1242"/>
      <c r="AF44" s="1243"/>
      <c r="AG44" s="1243"/>
      <c r="AH44" s="1244"/>
      <c r="AI44" s="1242"/>
      <c r="AJ44" s="1243"/>
      <c r="AK44" s="1243"/>
      <c r="AL44" s="1244"/>
      <c r="AM44" s="1242"/>
      <c r="AN44" s="1243"/>
      <c r="AO44" s="1243"/>
      <c r="AP44" s="1244"/>
      <c r="AQ44" s="1286"/>
      <c r="AR44" s="1286"/>
      <c r="AS44" s="1286"/>
      <c r="AT44" s="1286"/>
      <c r="AU44" s="1278"/>
      <c r="AV44" s="1268"/>
      <c r="AW44" s="1201"/>
      <c r="AX44" s="1221" t="s">
        <v>92</v>
      </c>
      <c r="AY44" s="1201"/>
      <c r="AZ44" s="1201"/>
      <c r="BA44" s="1221" t="s">
        <v>102</v>
      </c>
      <c r="BB44" s="1201"/>
      <c r="BC44" s="1201"/>
      <c r="BD44" s="1236" t="s">
        <v>93</v>
      </c>
      <c r="BE44" s="80"/>
      <c r="BF44" s="80">
        <f>LEFT(AA44,1)</f>
      </c>
      <c r="BG44" s="80"/>
      <c r="BH44" s="80"/>
      <c r="BI44" s="80"/>
      <c r="BJ44" s="80">
        <f>LEFT(AE44,1)</f>
      </c>
      <c r="BK44" s="80"/>
      <c r="BL44" s="80"/>
      <c r="BM44" s="80"/>
      <c r="BN44" s="80">
        <f>LEFT(AI44,1)</f>
      </c>
      <c r="BO44" s="80"/>
      <c r="BP44" s="80"/>
      <c r="BQ44" s="80"/>
      <c r="BR44" s="80">
        <f>LEFT(AM44,1)</f>
      </c>
      <c r="BS44" s="80"/>
      <c r="BT44" s="80"/>
      <c r="BU44" s="80"/>
      <c r="BV44" s="80">
        <f>LEFT(AQ44,1)</f>
      </c>
      <c r="BW44" s="80"/>
      <c r="BX44" s="80"/>
      <c r="BY44" s="80"/>
      <c r="BZ44" s="80"/>
      <c r="CA44" s="80"/>
    </row>
    <row r="45" spans="1:79" ht="9.75" customHeight="1">
      <c r="A45" s="1270"/>
      <c r="B45" s="673"/>
      <c r="C45" s="1287"/>
      <c r="D45" s="1288"/>
      <c r="E45" s="1272"/>
      <c r="F45" s="1273"/>
      <c r="G45" s="1273"/>
      <c r="H45" s="1273"/>
      <c r="I45" s="1273"/>
      <c r="J45" s="1273"/>
      <c r="K45" s="1273"/>
      <c r="L45" s="1273"/>
      <c r="M45" s="1273"/>
      <c r="N45" s="1273"/>
      <c r="O45" s="1273"/>
      <c r="P45" s="1276"/>
      <c r="Q45" s="1278"/>
      <c r="R45" s="1268"/>
      <c r="S45" s="1201"/>
      <c r="T45" s="1267"/>
      <c r="U45" s="1201"/>
      <c r="V45" s="1201"/>
      <c r="W45" s="1267"/>
      <c r="X45" s="1201"/>
      <c r="Y45" s="1201"/>
      <c r="Z45" s="1285"/>
      <c r="AA45" s="1286"/>
      <c r="AB45" s="1286"/>
      <c r="AC45" s="1286"/>
      <c r="AD45" s="1286"/>
      <c r="AE45" s="1245"/>
      <c r="AF45" s="1246"/>
      <c r="AG45" s="1246"/>
      <c r="AH45" s="1247"/>
      <c r="AI45" s="1245"/>
      <c r="AJ45" s="1246"/>
      <c r="AK45" s="1246"/>
      <c r="AL45" s="1247"/>
      <c r="AM45" s="1245"/>
      <c r="AN45" s="1246"/>
      <c r="AO45" s="1246"/>
      <c r="AP45" s="1247"/>
      <c r="AQ45" s="1286"/>
      <c r="AR45" s="1286"/>
      <c r="AS45" s="1286"/>
      <c r="AT45" s="1286"/>
      <c r="AU45" s="1278"/>
      <c r="AV45" s="1268"/>
      <c r="AW45" s="1201"/>
      <c r="AX45" s="1267"/>
      <c r="AY45" s="1201"/>
      <c r="AZ45" s="1201"/>
      <c r="BA45" s="1267"/>
      <c r="BB45" s="1201"/>
      <c r="BC45" s="1201"/>
      <c r="BD45" s="1253"/>
      <c r="BE45" s="80"/>
      <c r="BF45" s="80"/>
      <c r="BG45" s="80"/>
      <c r="BH45" s="80"/>
      <c r="BI45" s="80"/>
      <c r="BJ45" s="80"/>
      <c r="BK45" s="80"/>
      <c r="BL45" s="80"/>
      <c r="BM45" s="80"/>
      <c r="BN45" s="80"/>
      <c r="BO45" s="80"/>
      <c r="BP45" s="80"/>
      <c r="BQ45" s="80"/>
      <c r="BR45" s="80"/>
      <c r="BS45" s="80"/>
      <c r="BT45" s="80"/>
      <c r="BU45" s="80"/>
      <c r="BV45" s="80"/>
      <c r="BW45" s="80"/>
      <c r="BX45" s="80"/>
      <c r="BY45" s="80"/>
      <c r="BZ45" s="80"/>
      <c r="CA45" s="80"/>
    </row>
    <row r="46" spans="1:79" ht="9.75" customHeight="1">
      <c r="A46" s="1270">
        <v>12</v>
      </c>
      <c r="B46" s="673"/>
      <c r="C46" s="1280"/>
      <c r="D46" s="1281"/>
      <c r="E46" s="1272"/>
      <c r="F46" s="1273"/>
      <c r="G46" s="1273"/>
      <c r="H46" s="1273"/>
      <c r="I46" s="1273"/>
      <c r="J46" s="1273"/>
      <c r="K46" s="1273"/>
      <c r="L46" s="1273"/>
      <c r="M46" s="1273"/>
      <c r="N46" s="1273"/>
      <c r="O46" s="1273"/>
      <c r="P46" s="1276"/>
      <c r="Q46" s="1278"/>
      <c r="R46" s="1268"/>
      <c r="S46" s="1201"/>
      <c r="T46" s="1221" t="s">
        <v>92</v>
      </c>
      <c r="U46" s="1201"/>
      <c r="V46" s="1201"/>
      <c r="W46" s="1221" t="s">
        <v>102</v>
      </c>
      <c r="X46" s="1201"/>
      <c r="Y46" s="1201"/>
      <c r="Z46" s="1284" t="s">
        <v>93</v>
      </c>
      <c r="AA46" s="1286"/>
      <c r="AB46" s="1286"/>
      <c r="AC46" s="1286"/>
      <c r="AD46" s="1286"/>
      <c r="AE46" s="1242"/>
      <c r="AF46" s="1243"/>
      <c r="AG46" s="1243"/>
      <c r="AH46" s="1244"/>
      <c r="AI46" s="1242"/>
      <c r="AJ46" s="1243"/>
      <c r="AK46" s="1243"/>
      <c r="AL46" s="1244"/>
      <c r="AM46" s="1242"/>
      <c r="AN46" s="1243"/>
      <c r="AO46" s="1243"/>
      <c r="AP46" s="1244"/>
      <c r="AQ46" s="1286"/>
      <c r="AR46" s="1286"/>
      <c r="AS46" s="1286"/>
      <c r="AT46" s="1286"/>
      <c r="AU46" s="1278"/>
      <c r="AV46" s="1268"/>
      <c r="AW46" s="1201"/>
      <c r="AX46" s="1221" t="s">
        <v>92</v>
      </c>
      <c r="AY46" s="1201"/>
      <c r="AZ46" s="1201"/>
      <c r="BA46" s="1221" t="s">
        <v>102</v>
      </c>
      <c r="BB46" s="1201"/>
      <c r="BC46" s="1201"/>
      <c r="BD46" s="1236" t="s">
        <v>93</v>
      </c>
      <c r="BE46" s="80"/>
      <c r="BF46" s="80">
        <f>LEFT(AA46,1)</f>
      </c>
      <c r="BG46" s="80"/>
      <c r="BH46" s="80"/>
      <c r="BI46" s="80"/>
      <c r="BJ46" s="80">
        <f>LEFT(AE46,1)</f>
      </c>
      <c r="BK46" s="80"/>
      <c r="BL46" s="80"/>
      <c r="BM46" s="80"/>
      <c r="BN46" s="80">
        <f>LEFT(AI46,1)</f>
      </c>
      <c r="BO46" s="80"/>
      <c r="BP46" s="80"/>
      <c r="BQ46" s="80"/>
      <c r="BR46" s="80">
        <f>LEFT(AM46,1)</f>
      </c>
      <c r="BS46" s="80"/>
      <c r="BT46" s="80"/>
      <c r="BU46" s="80"/>
      <c r="BV46" s="80">
        <f>LEFT(AQ46,1)</f>
      </c>
      <c r="BW46" s="80"/>
      <c r="BX46" s="80"/>
      <c r="BY46" s="80"/>
      <c r="BZ46" s="80"/>
      <c r="CA46" s="80"/>
    </row>
    <row r="47" spans="1:79" ht="9.75" customHeight="1">
      <c r="A47" s="1270"/>
      <c r="B47" s="673"/>
      <c r="C47" s="1287"/>
      <c r="D47" s="1288"/>
      <c r="E47" s="1272"/>
      <c r="F47" s="1273"/>
      <c r="G47" s="1273"/>
      <c r="H47" s="1273"/>
      <c r="I47" s="1273"/>
      <c r="J47" s="1273"/>
      <c r="K47" s="1273"/>
      <c r="L47" s="1273"/>
      <c r="M47" s="1273"/>
      <c r="N47" s="1273"/>
      <c r="O47" s="1273"/>
      <c r="P47" s="1276"/>
      <c r="Q47" s="1278"/>
      <c r="R47" s="1268"/>
      <c r="S47" s="1201"/>
      <c r="T47" s="1267"/>
      <c r="U47" s="1201"/>
      <c r="V47" s="1201"/>
      <c r="W47" s="1267"/>
      <c r="X47" s="1201"/>
      <c r="Y47" s="1201"/>
      <c r="Z47" s="1285"/>
      <c r="AA47" s="1286"/>
      <c r="AB47" s="1286"/>
      <c r="AC47" s="1286"/>
      <c r="AD47" s="1286"/>
      <c r="AE47" s="1245"/>
      <c r="AF47" s="1246"/>
      <c r="AG47" s="1246"/>
      <c r="AH47" s="1247"/>
      <c r="AI47" s="1245"/>
      <c r="AJ47" s="1246"/>
      <c r="AK47" s="1246"/>
      <c r="AL47" s="1247"/>
      <c r="AM47" s="1245"/>
      <c r="AN47" s="1246"/>
      <c r="AO47" s="1246"/>
      <c r="AP47" s="1247"/>
      <c r="AQ47" s="1286"/>
      <c r="AR47" s="1286"/>
      <c r="AS47" s="1286"/>
      <c r="AT47" s="1286"/>
      <c r="AU47" s="1278"/>
      <c r="AV47" s="1268"/>
      <c r="AW47" s="1201"/>
      <c r="AX47" s="1267"/>
      <c r="AY47" s="1201"/>
      <c r="AZ47" s="1201"/>
      <c r="BA47" s="1267"/>
      <c r="BB47" s="1201"/>
      <c r="BC47" s="1201"/>
      <c r="BD47" s="1253"/>
      <c r="BE47" s="80"/>
      <c r="BF47" s="80"/>
      <c r="BG47" s="80"/>
      <c r="BH47" s="80"/>
      <c r="BI47" s="80"/>
      <c r="BJ47" s="80"/>
      <c r="BK47" s="80"/>
      <c r="BL47" s="80"/>
      <c r="BM47" s="80"/>
      <c r="BN47" s="80"/>
      <c r="BO47" s="80"/>
      <c r="BP47" s="80"/>
      <c r="BQ47" s="80"/>
      <c r="BR47" s="80"/>
      <c r="BS47" s="80"/>
      <c r="BT47" s="80"/>
      <c r="BU47" s="80"/>
      <c r="BV47" s="80"/>
      <c r="BW47" s="80"/>
      <c r="BX47" s="80"/>
      <c r="BY47" s="80"/>
      <c r="BZ47" s="80"/>
      <c r="CA47" s="80"/>
    </row>
    <row r="48" spans="1:79" ht="9.75" customHeight="1">
      <c r="A48" s="1270">
        <v>13</v>
      </c>
      <c r="B48" s="673"/>
      <c r="C48" s="1280"/>
      <c r="D48" s="1281"/>
      <c r="E48" s="1272"/>
      <c r="F48" s="1273"/>
      <c r="G48" s="1273"/>
      <c r="H48" s="1273"/>
      <c r="I48" s="1273"/>
      <c r="J48" s="1273"/>
      <c r="K48" s="1273"/>
      <c r="L48" s="1273"/>
      <c r="M48" s="1273"/>
      <c r="N48" s="1273"/>
      <c r="O48" s="1273"/>
      <c r="P48" s="1276"/>
      <c r="Q48" s="1278"/>
      <c r="R48" s="1268"/>
      <c r="S48" s="1201"/>
      <c r="T48" s="1221" t="s">
        <v>92</v>
      </c>
      <c r="U48" s="1201"/>
      <c r="V48" s="1201"/>
      <c r="W48" s="1221" t="s">
        <v>102</v>
      </c>
      <c r="X48" s="1201"/>
      <c r="Y48" s="1201"/>
      <c r="Z48" s="1284" t="s">
        <v>93</v>
      </c>
      <c r="AA48" s="1286"/>
      <c r="AB48" s="1286"/>
      <c r="AC48" s="1286"/>
      <c r="AD48" s="1286"/>
      <c r="AE48" s="1242"/>
      <c r="AF48" s="1243"/>
      <c r="AG48" s="1243"/>
      <c r="AH48" s="1244"/>
      <c r="AI48" s="1242"/>
      <c r="AJ48" s="1243"/>
      <c r="AK48" s="1243"/>
      <c r="AL48" s="1244"/>
      <c r="AM48" s="1242"/>
      <c r="AN48" s="1243"/>
      <c r="AO48" s="1243"/>
      <c r="AP48" s="1244"/>
      <c r="AQ48" s="1286"/>
      <c r="AR48" s="1286"/>
      <c r="AS48" s="1286"/>
      <c r="AT48" s="1286"/>
      <c r="AU48" s="1278"/>
      <c r="AV48" s="1268"/>
      <c r="AW48" s="1201"/>
      <c r="AX48" s="1221" t="s">
        <v>92</v>
      </c>
      <c r="AY48" s="1201"/>
      <c r="AZ48" s="1201"/>
      <c r="BA48" s="1221" t="s">
        <v>102</v>
      </c>
      <c r="BB48" s="1201"/>
      <c r="BC48" s="1201"/>
      <c r="BD48" s="1236" t="s">
        <v>93</v>
      </c>
      <c r="BE48" s="80"/>
      <c r="BF48" s="80">
        <f>LEFT(AA48,1)</f>
      </c>
      <c r="BG48" s="80"/>
      <c r="BH48" s="80"/>
      <c r="BI48" s="80"/>
      <c r="BJ48" s="80">
        <f>LEFT(AE48,1)</f>
      </c>
      <c r="BK48" s="80"/>
      <c r="BL48" s="80"/>
      <c r="BM48" s="80"/>
      <c r="BN48" s="80">
        <f>LEFT(AI48,1)</f>
      </c>
      <c r="BO48" s="80"/>
      <c r="BP48" s="80"/>
      <c r="BQ48" s="80"/>
      <c r="BR48" s="80">
        <f>LEFT(AM48,1)</f>
      </c>
      <c r="BS48" s="80"/>
      <c r="BT48" s="80"/>
      <c r="BU48" s="80"/>
      <c r="BV48" s="80">
        <f>LEFT(AQ48,1)</f>
      </c>
      <c r="BW48" s="80"/>
      <c r="BX48" s="80"/>
      <c r="BY48" s="80"/>
      <c r="BZ48" s="80"/>
      <c r="CA48" s="80"/>
    </row>
    <row r="49" spans="1:79" ht="9.75" customHeight="1">
      <c r="A49" s="1270"/>
      <c r="B49" s="673"/>
      <c r="C49" s="1287"/>
      <c r="D49" s="1288"/>
      <c r="E49" s="1272"/>
      <c r="F49" s="1273"/>
      <c r="G49" s="1273"/>
      <c r="H49" s="1273"/>
      <c r="I49" s="1273"/>
      <c r="J49" s="1273"/>
      <c r="K49" s="1273"/>
      <c r="L49" s="1273"/>
      <c r="M49" s="1273"/>
      <c r="N49" s="1273"/>
      <c r="O49" s="1273"/>
      <c r="P49" s="1276"/>
      <c r="Q49" s="1278"/>
      <c r="R49" s="1268"/>
      <c r="S49" s="1201"/>
      <c r="T49" s="1267"/>
      <c r="U49" s="1201"/>
      <c r="V49" s="1201"/>
      <c r="W49" s="1267"/>
      <c r="X49" s="1201"/>
      <c r="Y49" s="1201"/>
      <c r="Z49" s="1285"/>
      <c r="AA49" s="1286"/>
      <c r="AB49" s="1286"/>
      <c r="AC49" s="1286"/>
      <c r="AD49" s="1286"/>
      <c r="AE49" s="1245"/>
      <c r="AF49" s="1246"/>
      <c r="AG49" s="1246"/>
      <c r="AH49" s="1247"/>
      <c r="AI49" s="1245"/>
      <c r="AJ49" s="1246"/>
      <c r="AK49" s="1246"/>
      <c r="AL49" s="1247"/>
      <c r="AM49" s="1245"/>
      <c r="AN49" s="1246"/>
      <c r="AO49" s="1246"/>
      <c r="AP49" s="1247"/>
      <c r="AQ49" s="1286"/>
      <c r="AR49" s="1286"/>
      <c r="AS49" s="1286"/>
      <c r="AT49" s="1286"/>
      <c r="AU49" s="1278"/>
      <c r="AV49" s="1268"/>
      <c r="AW49" s="1201"/>
      <c r="AX49" s="1267"/>
      <c r="AY49" s="1201"/>
      <c r="AZ49" s="1201"/>
      <c r="BA49" s="1267"/>
      <c r="BB49" s="1201"/>
      <c r="BC49" s="1201"/>
      <c r="BD49" s="1253"/>
      <c r="BE49" s="80"/>
      <c r="BF49" s="80"/>
      <c r="BG49" s="80"/>
      <c r="BH49" s="80"/>
      <c r="BI49" s="80"/>
      <c r="BJ49" s="80"/>
      <c r="BK49" s="80"/>
      <c r="BL49" s="80"/>
      <c r="BM49" s="80"/>
      <c r="BN49" s="80"/>
      <c r="BO49" s="80"/>
      <c r="BP49" s="80"/>
      <c r="BQ49" s="80"/>
      <c r="BR49" s="80"/>
      <c r="BS49" s="80"/>
      <c r="BT49" s="80"/>
      <c r="BU49" s="80"/>
      <c r="BV49" s="80"/>
      <c r="BW49" s="80"/>
      <c r="BX49" s="80"/>
      <c r="BY49" s="80"/>
      <c r="BZ49" s="80"/>
      <c r="CA49" s="80"/>
    </row>
    <row r="50" spans="1:79" ht="9.75" customHeight="1">
      <c r="A50" s="1270">
        <v>14</v>
      </c>
      <c r="B50" s="673"/>
      <c r="C50" s="1280"/>
      <c r="D50" s="1281"/>
      <c r="E50" s="1272"/>
      <c r="F50" s="1273"/>
      <c r="G50" s="1273"/>
      <c r="H50" s="1273"/>
      <c r="I50" s="1273"/>
      <c r="J50" s="1273"/>
      <c r="K50" s="1273"/>
      <c r="L50" s="1273"/>
      <c r="M50" s="1273"/>
      <c r="N50" s="1273"/>
      <c r="O50" s="1273"/>
      <c r="P50" s="1276"/>
      <c r="Q50" s="1278"/>
      <c r="R50" s="1268"/>
      <c r="S50" s="1201"/>
      <c r="T50" s="1221" t="s">
        <v>92</v>
      </c>
      <c r="U50" s="1201"/>
      <c r="V50" s="1201"/>
      <c r="W50" s="1221" t="s">
        <v>102</v>
      </c>
      <c r="X50" s="1201"/>
      <c r="Y50" s="1201"/>
      <c r="Z50" s="1284" t="s">
        <v>93</v>
      </c>
      <c r="AA50" s="1286"/>
      <c r="AB50" s="1286"/>
      <c r="AC50" s="1286"/>
      <c r="AD50" s="1286"/>
      <c r="AE50" s="1242"/>
      <c r="AF50" s="1243"/>
      <c r="AG50" s="1243"/>
      <c r="AH50" s="1244"/>
      <c r="AI50" s="1242"/>
      <c r="AJ50" s="1243"/>
      <c r="AK50" s="1243"/>
      <c r="AL50" s="1244"/>
      <c r="AM50" s="1242"/>
      <c r="AN50" s="1243"/>
      <c r="AO50" s="1243"/>
      <c r="AP50" s="1244"/>
      <c r="AQ50" s="1286"/>
      <c r="AR50" s="1286"/>
      <c r="AS50" s="1286"/>
      <c r="AT50" s="1286"/>
      <c r="AU50" s="1278"/>
      <c r="AV50" s="1268"/>
      <c r="AW50" s="1201"/>
      <c r="AX50" s="1221" t="s">
        <v>92</v>
      </c>
      <c r="AY50" s="1201"/>
      <c r="AZ50" s="1201"/>
      <c r="BA50" s="1221" t="s">
        <v>102</v>
      </c>
      <c r="BB50" s="1201"/>
      <c r="BC50" s="1201"/>
      <c r="BD50" s="1236" t="s">
        <v>93</v>
      </c>
      <c r="BE50" s="80"/>
      <c r="BF50" s="80">
        <f>LEFT(AA50,1)</f>
      </c>
      <c r="BG50" s="80"/>
      <c r="BH50" s="80"/>
      <c r="BI50" s="80"/>
      <c r="BJ50" s="80">
        <f>LEFT(AE50,1)</f>
      </c>
      <c r="BK50" s="80"/>
      <c r="BL50" s="80"/>
      <c r="BM50" s="80"/>
      <c r="BN50" s="80">
        <f>LEFT(AI50,1)</f>
      </c>
      <c r="BO50" s="80"/>
      <c r="BP50" s="80"/>
      <c r="BQ50" s="80"/>
      <c r="BR50" s="80">
        <f>LEFT(AM50,1)</f>
      </c>
      <c r="BS50" s="80"/>
      <c r="BT50" s="80"/>
      <c r="BU50" s="80"/>
      <c r="BV50" s="80">
        <f>LEFT(AQ50,1)</f>
      </c>
      <c r="BW50" s="80"/>
      <c r="BX50" s="80"/>
      <c r="BY50" s="80"/>
      <c r="BZ50" s="80"/>
      <c r="CA50" s="80"/>
    </row>
    <row r="51" spans="1:79" ht="9.75" customHeight="1">
      <c r="A51" s="1270"/>
      <c r="B51" s="673"/>
      <c r="C51" s="1287"/>
      <c r="D51" s="1288"/>
      <c r="E51" s="1272"/>
      <c r="F51" s="1273"/>
      <c r="G51" s="1273"/>
      <c r="H51" s="1273"/>
      <c r="I51" s="1273"/>
      <c r="J51" s="1273"/>
      <c r="K51" s="1273"/>
      <c r="L51" s="1273"/>
      <c r="M51" s="1273"/>
      <c r="N51" s="1273"/>
      <c r="O51" s="1273"/>
      <c r="P51" s="1276"/>
      <c r="Q51" s="1278"/>
      <c r="R51" s="1268"/>
      <c r="S51" s="1201"/>
      <c r="T51" s="1267"/>
      <c r="U51" s="1201"/>
      <c r="V51" s="1201"/>
      <c r="W51" s="1267"/>
      <c r="X51" s="1201"/>
      <c r="Y51" s="1201"/>
      <c r="Z51" s="1285"/>
      <c r="AA51" s="1286"/>
      <c r="AB51" s="1286"/>
      <c r="AC51" s="1286"/>
      <c r="AD51" s="1286"/>
      <c r="AE51" s="1245"/>
      <c r="AF51" s="1246"/>
      <c r="AG51" s="1246"/>
      <c r="AH51" s="1247"/>
      <c r="AI51" s="1245"/>
      <c r="AJ51" s="1246"/>
      <c r="AK51" s="1246"/>
      <c r="AL51" s="1247"/>
      <c r="AM51" s="1245"/>
      <c r="AN51" s="1246"/>
      <c r="AO51" s="1246"/>
      <c r="AP51" s="1247"/>
      <c r="AQ51" s="1286"/>
      <c r="AR51" s="1286"/>
      <c r="AS51" s="1286"/>
      <c r="AT51" s="1286"/>
      <c r="AU51" s="1278"/>
      <c r="AV51" s="1268"/>
      <c r="AW51" s="1201"/>
      <c r="AX51" s="1267"/>
      <c r="AY51" s="1201"/>
      <c r="AZ51" s="1201"/>
      <c r="BA51" s="1267"/>
      <c r="BB51" s="1201"/>
      <c r="BC51" s="1201"/>
      <c r="BD51" s="1253"/>
      <c r="BE51" s="80"/>
      <c r="BF51" s="80"/>
      <c r="BG51" s="80"/>
      <c r="BH51" s="80"/>
      <c r="BI51" s="80"/>
      <c r="BJ51" s="80"/>
      <c r="BK51" s="80"/>
      <c r="BL51" s="80"/>
      <c r="BM51" s="80"/>
      <c r="BN51" s="80"/>
      <c r="BO51" s="80"/>
      <c r="BP51" s="80"/>
      <c r="BQ51" s="80"/>
      <c r="BR51" s="80"/>
      <c r="BS51" s="80"/>
      <c r="BT51" s="80"/>
      <c r="BU51" s="80"/>
      <c r="BV51" s="80"/>
      <c r="BW51" s="80"/>
      <c r="BX51" s="80"/>
      <c r="BY51" s="80"/>
      <c r="BZ51" s="80"/>
      <c r="CA51" s="80"/>
    </row>
    <row r="52" spans="1:79" ht="9.75" customHeight="1">
      <c r="A52" s="1270">
        <v>15</v>
      </c>
      <c r="B52" s="673"/>
      <c r="C52" s="1280"/>
      <c r="D52" s="1281"/>
      <c r="E52" s="1272"/>
      <c r="F52" s="1273"/>
      <c r="G52" s="1273"/>
      <c r="H52" s="1273"/>
      <c r="I52" s="1273"/>
      <c r="J52" s="1273"/>
      <c r="K52" s="1273"/>
      <c r="L52" s="1273"/>
      <c r="M52" s="1273"/>
      <c r="N52" s="1273"/>
      <c r="O52" s="1273"/>
      <c r="P52" s="1276"/>
      <c r="Q52" s="1278"/>
      <c r="R52" s="1268"/>
      <c r="S52" s="1201"/>
      <c r="T52" s="1221" t="s">
        <v>92</v>
      </c>
      <c r="U52" s="1201"/>
      <c r="V52" s="1201"/>
      <c r="W52" s="1221" t="s">
        <v>102</v>
      </c>
      <c r="X52" s="1201"/>
      <c r="Y52" s="1201"/>
      <c r="Z52" s="1284" t="s">
        <v>93</v>
      </c>
      <c r="AA52" s="1286"/>
      <c r="AB52" s="1286"/>
      <c r="AC52" s="1286"/>
      <c r="AD52" s="1286"/>
      <c r="AE52" s="1242"/>
      <c r="AF52" s="1243"/>
      <c r="AG52" s="1243"/>
      <c r="AH52" s="1244"/>
      <c r="AI52" s="1242"/>
      <c r="AJ52" s="1243"/>
      <c r="AK52" s="1243"/>
      <c r="AL52" s="1244"/>
      <c r="AM52" s="1242"/>
      <c r="AN52" s="1243"/>
      <c r="AO52" s="1243"/>
      <c r="AP52" s="1244"/>
      <c r="AQ52" s="1286"/>
      <c r="AR52" s="1286"/>
      <c r="AS52" s="1286"/>
      <c r="AT52" s="1286"/>
      <c r="AU52" s="1278"/>
      <c r="AV52" s="1268"/>
      <c r="AW52" s="1201"/>
      <c r="AX52" s="1221" t="s">
        <v>92</v>
      </c>
      <c r="AY52" s="1201"/>
      <c r="AZ52" s="1201"/>
      <c r="BA52" s="1221" t="s">
        <v>102</v>
      </c>
      <c r="BB52" s="1201"/>
      <c r="BC52" s="1201"/>
      <c r="BD52" s="1236" t="s">
        <v>93</v>
      </c>
      <c r="BE52" s="80"/>
      <c r="BF52" s="80">
        <f>LEFT(AA52,1)</f>
      </c>
      <c r="BG52" s="80"/>
      <c r="BH52" s="80"/>
      <c r="BI52" s="80"/>
      <c r="BJ52" s="80">
        <f>LEFT(AE52,1)</f>
      </c>
      <c r="BK52" s="80"/>
      <c r="BL52" s="80"/>
      <c r="BM52" s="80"/>
      <c r="BN52" s="80">
        <f>LEFT(AI52,1)</f>
      </c>
      <c r="BO52" s="80"/>
      <c r="BP52" s="80"/>
      <c r="BQ52" s="80"/>
      <c r="BR52" s="80">
        <f>LEFT(AM52,1)</f>
      </c>
      <c r="BS52" s="80"/>
      <c r="BT52" s="80"/>
      <c r="BU52" s="80"/>
      <c r="BV52" s="80">
        <f>LEFT(AQ52,1)</f>
      </c>
      <c r="BW52" s="80"/>
      <c r="BX52" s="80"/>
      <c r="BY52" s="80"/>
      <c r="BZ52" s="80"/>
      <c r="CA52" s="80"/>
    </row>
    <row r="53" spans="1:79" ht="9.75" customHeight="1">
      <c r="A53" s="1270"/>
      <c r="B53" s="673"/>
      <c r="C53" s="1287"/>
      <c r="D53" s="1288"/>
      <c r="E53" s="1272"/>
      <c r="F53" s="1273"/>
      <c r="G53" s="1273"/>
      <c r="H53" s="1273"/>
      <c r="I53" s="1273"/>
      <c r="J53" s="1273"/>
      <c r="K53" s="1273"/>
      <c r="L53" s="1273"/>
      <c r="M53" s="1273"/>
      <c r="N53" s="1273"/>
      <c r="O53" s="1273"/>
      <c r="P53" s="1276"/>
      <c r="Q53" s="1278"/>
      <c r="R53" s="1268"/>
      <c r="S53" s="1201"/>
      <c r="T53" s="1267"/>
      <c r="U53" s="1201"/>
      <c r="V53" s="1201"/>
      <c r="W53" s="1267"/>
      <c r="X53" s="1201"/>
      <c r="Y53" s="1201"/>
      <c r="Z53" s="1285"/>
      <c r="AA53" s="1286"/>
      <c r="AB53" s="1286"/>
      <c r="AC53" s="1286"/>
      <c r="AD53" s="1286"/>
      <c r="AE53" s="1245"/>
      <c r="AF53" s="1246"/>
      <c r="AG53" s="1246"/>
      <c r="AH53" s="1247"/>
      <c r="AI53" s="1245"/>
      <c r="AJ53" s="1246"/>
      <c r="AK53" s="1246"/>
      <c r="AL53" s="1247"/>
      <c r="AM53" s="1245"/>
      <c r="AN53" s="1246"/>
      <c r="AO53" s="1246"/>
      <c r="AP53" s="1247"/>
      <c r="AQ53" s="1286"/>
      <c r="AR53" s="1286"/>
      <c r="AS53" s="1286"/>
      <c r="AT53" s="1286"/>
      <c r="AU53" s="1278"/>
      <c r="AV53" s="1268"/>
      <c r="AW53" s="1201"/>
      <c r="AX53" s="1267"/>
      <c r="AY53" s="1201"/>
      <c r="AZ53" s="1201"/>
      <c r="BA53" s="1267"/>
      <c r="BB53" s="1201"/>
      <c r="BC53" s="1201"/>
      <c r="BD53" s="1253"/>
      <c r="BE53" s="80"/>
      <c r="BF53" s="80"/>
      <c r="BG53" s="80"/>
      <c r="BH53" s="80"/>
      <c r="BI53" s="80"/>
      <c r="BJ53" s="80"/>
      <c r="BK53" s="80"/>
      <c r="BL53" s="80"/>
      <c r="BM53" s="80"/>
      <c r="BN53" s="80"/>
      <c r="BO53" s="80"/>
      <c r="BP53" s="80"/>
      <c r="BQ53" s="80"/>
      <c r="BR53" s="80"/>
      <c r="BS53" s="80"/>
      <c r="BT53" s="80"/>
      <c r="BU53" s="80"/>
      <c r="BV53" s="80"/>
      <c r="BW53" s="80"/>
      <c r="BX53" s="80"/>
      <c r="BY53" s="80"/>
      <c r="BZ53" s="80"/>
      <c r="CA53" s="80"/>
    </row>
    <row r="54" spans="1:79" ht="9.75" customHeight="1">
      <c r="A54" s="1270">
        <v>16</v>
      </c>
      <c r="B54" s="673"/>
      <c r="C54" s="1280"/>
      <c r="D54" s="1281"/>
      <c r="E54" s="1272"/>
      <c r="F54" s="1273"/>
      <c r="G54" s="1273"/>
      <c r="H54" s="1273"/>
      <c r="I54" s="1273"/>
      <c r="J54" s="1273"/>
      <c r="K54" s="1273"/>
      <c r="L54" s="1273"/>
      <c r="M54" s="1273"/>
      <c r="N54" s="1273"/>
      <c r="O54" s="1273"/>
      <c r="P54" s="1276"/>
      <c r="Q54" s="1278"/>
      <c r="R54" s="1268"/>
      <c r="S54" s="1201"/>
      <c r="T54" s="1221" t="s">
        <v>92</v>
      </c>
      <c r="U54" s="1201"/>
      <c r="V54" s="1201"/>
      <c r="W54" s="1221" t="s">
        <v>102</v>
      </c>
      <c r="X54" s="1201"/>
      <c r="Y54" s="1201"/>
      <c r="Z54" s="1284" t="s">
        <v>93</v>
      </c>
      <c r="AA54" s="1286"/>
      <c r="AB54" s="1286"/>
      <c r="AC54" s="1286"/>
      <c r="AD54" s="1286"/>
      <c r="AE54" s="1242"/>
      <c r="AF54" s="1243"/>
      <c r="AG54" s="1243"/>
      <c r="AH54" s="1244"/>
      <c r="AI54" s="1242"/>
      <c r="AJ54" s="1243"/>
      <c r="AK54" s="1243"/>
      <c r="AL54" s="1244"/>
      <c r="AM54" s="1242"/>
      <c r="AN54" s="1243"/>
      <c r="AO54" s="1243"/>
      <c r="AP54" s="1244"/>
      <c r="AQ54" s="1286"/>
      <c r="AR54" s="1286"/>
      <c r="AS54" s="1286"/>
      <c r="AT54" s="1286"/>
      <c r="AU54" s="1278"/>
      <c r="AV54" s="1268"/>
      <c r="AW54" s="1201"/>
      <c r="AX54" s="1221" t="s">
        <v>92</v>
      </c>
      <c r="AY54" s="1201"/>
      <c r="AZ54" s="1201"/>
      <c r="BA54" s="1221" t="s">
        <v>102</v>
      </c>
      <c r="BB54" s="1201"/>
      <c r="BC54" s="1201"/>
      <c r="BD54" s="1236" t="s">
        <v>93</v>
      </c>
      <c r="BE54" s="80"/>
      <c r="BF54" s="80">
        <f>LEFT(AA54,1)</f>
      </c>
      <c r="BG54" s="80"/>
      <c r="BH54" s="80"/>
      <c r="BI54" s="80"/>
      <c r="BJ54" s="80">
        <f>LEFT(AE54,1)</f>
      </c>
      <c r="BK54" s="80"/>
      <c r="BL54" s="80"/>
      <c r="BM54" s="80"/>
      <c r="BN54" s="80">
        <f>LEFT(AI54,1)</f>
      </c>
      <c r="BO54" s="80"/>
      <c r="BP54" s="80"/>
      <c r="BQ54" s="80"/>
      <c r="BR54" s="80">
        <f>LEFT(AM54,1)</f>
      </c>
      <c r="BS54" s="80"/>
      <c r="BT54" s="80"/>
      <c r="BU54" s="80"/>
      <c r="BV54" s="80">
        <f>LEFT(AQ54,1)</f>
      </c>
      <c r="BW54" s="80"/>
      <c r="BX54" s="80"/>
      <c r="BY54" s="80"/>
      <c r="BZ54" s="80"/>
      <c r="CA54" s="80"/>
    </row>
    <row r="55" spans="1:79" ht="9.75" customHeight="1">
      <c r="A55" s="1270"/>
      <c r="B55" s="673"/>
      <c r="C55" s="1287"/>
      <c r="D55" s="1288"/>
      <c r="E55" s="1272"/>
      <c r="F55" s="1273"/>
      <c r="G55" s="1273"/>
      <c r="H55" s="1273"/>
      <c r="I55" s="1273"/>
      <c r="J55" s="1273"/>
      <c r="K55" s="1273"/>
      <c r="L55" s="1273"/>
      <c r="M55" s="1273"/>
      <c r="N55" s="1273"/>
      <c r="O55" s="1273"/>
      <c r="P55" s="1276"/>
      <c r="Q55" s="1278"/>
      <c r="R55" s="1268"/>
      <c r="S55" s="1201"/>
      <c r="T55" s="1267"/>
      <c r="U55" s="1201"/>
      <c r="V55" s="1201"/>
      <c r="W55" s="1267"/>
      <c r="X55" s="1201"/>
      <c r="Y55" s="1201"/>
      <c r="Z55" s="1285"/>
      <c r="AA55" s="1286"/>
      <c r="AB55" s="1286"/>
      <c r="AC55" s="1286"/>
      <c r="AD55" s="1286"/>
      <c r="AE55" s="1245"/>
      <c r="AF55" s="1246"/>
      <c r="AG55" s="1246"/>
      <c r="AH55" s="1247"/>
      <c r="AI55" s="1245"/>
      <c r="AJ55" s="1246"/>
      <c r="AK55" s="1246"/>
      <c r="AL55" s="1247"/>
      <c r="AM55" s="1245"/>
      <c r="AN55" s="1246"/>
      <c r="AO55" s="1246"/>
      <c r="AP55" s="1247"/>
      <c r="AQ55" s="1286"/>
      <c r="AR55" s="1286"/>
      <c r="AS55" s="1286"/>
      <c r="AT55" s="1286"/>
      <c r="AU55" s="1278"/>
      <c r="AV55" s="1268"/>
      <c r="AW55" s="1201"/>
      <c r="AX55" s="1267"/>
      <c r="AY55" s="1201"/>
      <c r="AZ55" s="1201"/>
      <c r="BA55" s="1267"/>
      <c r="BB55" s="1201"/>
      <c r="BC55" s="1201"/>
      <c r="BD55" s="1253"/>
      <c r="BE55" s="80"/>
      <c r="BF55" s="80"/>
      <c r="BG55" s="80"/>
      <c r="BH55" s="80"/>
      <c r="BI55" s="80"/>
      <c r="BJ55" s="80"/>
      <c r="BK55" s="80"/>
      <c r="BL55" s="80"/>
      <c r="BM55" s="80"/>
      <c r="BN55" s="80"/>
      <c r="BO55" s="80"/>
      <c r="BP55" s="80"/>
      <c r="BQ55" s="80"/>
      <c r="BR55" s="80"/>
      <c r="BS55" s="80"/>
      <c r="BT55" s="80"/>
      <c r="BU55" s="80"/>
      <c r="BV55" s="80"/>
      <c r="BW55" s="80"/>
      <c r="BX55" s="80"/>
      <c r="BY55" s="80"/>
      <c r="BZ55" s="80"/>
      <c r="CA55" s="80"/>
    </row>
    <row r="56" spans="1:79" ht="9.75" customHeight="1">
      <c r="A56" s="1270">
        <v>17</v>
      </c>
      <c r="B56" s="673"/>
      <c r="C56" s="1280"/>
      <c r="D56" s="1281"/>
      <c r="E56" s="1272"/>
      <c r="F56" s="1273"/>
      <c r="G56" s="1273"/>
      <c r="H56" s="1273"/>
      <c r="I56" s="1273"/>
      <c r="J56" s="1273"/>
      <c r="K56" s="1273"/>
      <c r="L56" s="1273"/>
      <c r="M56" s="1273"/>
      <c r="N56" s="1273"/>
      <c r="O56" s="1273"/>
      <c r="P56" s="1276"/>
      <c r="Q56" s="1278"/>
      <c r="R56" s="1268"/>
      <c r="S56" s="1201"/>
      <c r="T56" s="1221" t="s">
        <v>92</v>
      </c>
      <c r="U56" s="1201"/>
      <c r="V56" s="1201"/>
      <c r="W56" s="1221" t="s">
        <v>102</v>
      </c>
      <c r="X56" s="1201"/>
      <c r="Y56" s="1201"/>
      <c r="Z56" s="1284" t="s">
        <v>93</v>
      </c>
      <c r="AA56" s="1286"/>
      <c r="AB56" s="1286"/>
      <c r="AC56" s="1286"/>
      <c r="AD56" s="1286"/>
      <c r="AE56" s="1242"/>
      <c r="AF56" s="1243"/>
      <c r="AG56" s="1243"/>
      <c r="AH56" s="1244"/>
      <c r="AI56" s="1242"/>
      <c r="AJ56" s="1243"/>
      <c r="AK56" s="1243"/>
      <c r="AL56" s="1244"/>
      <c r="AM56" s="1242"/>
      <c r="AN56" s="1243"/>
      <c r="AO56" s="1243"/>
      <c r="AP56" s="1244"/>
      <c r="AQ56" s="1286"/>
      <c r="AR56" s="1286"/>
      <c r="AS56" s="1286"/>
      <c r="AT56" s="1286"/>
      <c r="AU56" s="1278"/>
      <c r="AV56" s="1268"/>
      <c r="AW56" s="1201"/>
      <c r="AX56" s="1221" t="s">
        <v>92</v>
      </c>
      <c r="AY56" s="1201"/>
      <c r="AZ56" s="1201"/>
      <c r="BA56" s="1221" t="s">
        <v>102</v>
      </c>
      <c r="BB56" s="1201"/>
      <c r="BC56" s="1201"/>
      <c r="BD56" s="1236" t="s">
        <v>93</v>
      </c>
      <c r="BE56" s="80"/>
      <c r="BF56" s="80">
        <f>LEFT(AA56,1)</f>
      </c>
      <c r="BG56" s="80"/>
      <c r="BH56" s="80"/>
      <c r="BI56" s="80"/>
      <c r="BJ56" s="80">
        <f>LEFT(AE56,1)</f>
      </c>
      <c r="BK56" s="80"/>
      <c r="BL56" s="80"/>
      <c r="BM56" s="80"/>
      <c r="BN56" s="80">
        <f>LEFT(AI56,1)</f>
      </c>
      <c r="BO56" s="80"/>
      <c r="BP56" s="80"/>
      <c r="BQ56" s="80"/>
      <c r="BR56" s="80">
        <f>LEFT(AM56,1)</f>
      </c>
      <c r="BS56" s="80"/>
      <c r="BT56" s="80"/>
      <c r="BU56" s="80"/>
      <c r="BV56" s="80">
        <f>LEFT(AQ56,1)</f>
      </c>
      <c r="BW56" s="80"/>
      <c r="BX56" s="80"/>
      <c r="BY56" s="80"/>
      <c r="BZ56" s="80"/>
      <c r="CA56" s="80"/>
    </row>
    <row r="57" spans="1:79" ht="9.75" customHeight="1">
      <c r="A57" s="1270"/>
      <c r="B57" s="673"/>
      <c r="C57" s="1287"/>
      <c r="D57" s="1288"/>
      <c r="E57" s="1272"/>
      <c r="F57" s="1273"/>
      <c r="G57" s="1273"/>
      <c r="H57" s="1273"/>
      <c r="I57" s="1273"/>
      <c r="J57" s="1273"/>
      <c r="K57" s="1273"/>
      <c r="L57" s="1273"/>
      <c r="M57" s="1273"/>
      <c r="N57" s="1273"/>
      <c r="O57" s="1273"/>
      <c r="P57" s="1276"/>
      <c r="Q57" s="1278"/>
      <c r="R57" s="1268"/>
      <c r="S57" s="1201"/>
      <c r="T57" s="1267"/>
      <c r="U57" s="1201"/>
      <c r="V57" s="1201"/>
      <c r="W57" s="1267"/>
      <c r="X57" s="1201"/>
      <c r="Y57" s="1201"/>
      <c r="Z57" s="1285"/>
      <c r="AA57" s="1286"/>
      <c r="AB57" s="1286"/>
      <c r="AC57" s="1286"/>
      <c r="AD57" s="1286"/>
      <c r="AE57" s="1245"/>
      <c r="AF57" s="1246"/>
      <c r="AG57" s="1246"/>
      <c r="AH57" s="1247"/>
      <c r="AI57" s="1245"/>
      <c r="AJ57" s="1246"/>
      <c r="AK57" s="1246"/>
      <c r="AL57" s="1247"/>
      <c r="AM57" s="1245"/>
      <c r="AN57" s="1246"/>
      <c r="AO57" s="1246"/>
      <c r="AP57" s="1247"/>
      <c r="AQ57" s="1286"/>
      <c r="AR57" s="1286"/>
      <c r="AS57" s="1286"/>
      <c r="AT57" s="1286"/>
      <c r="AU57" s="1278"/>
      <c r="AV57" s="1268"/>
      <c r="AW57" s="1201"/>
      <c r="AX57" s="1267"/>
      <c r="AY57" s="1201"/>
      <c r="AZ57" s="1201"/>
      <c r="BA57" s="1267"/>
      <c r="BB57" s="1201"/>
      <c r="BC57" s="1201"/>
      <c r="BD57" s="1253"/>
      <c r="BE57" s="80"/>
      <c r="BF57" s="80"/>
      <c r="BG57" s="80"/>
      <c r="BH57" s="80"/>
      <c r="BI57" s="80"/>
      <c r="BJ57" s="80"/>
      <c r="BK57" s="80"/>
      <c r="BL57" s="80"/>
      <c r="BM57" s="80"/>
      <c r="BN57" s="80"/>
      <c r="BO57" s="80"/>
      <c r="BP57" s="80"/>
      <c r="BQ57" s="80"/>
      <c r="BR57" s="80"/>
      <c r="BS57" s="80"/>
      <c r="BT57" s="80"/>
      <c r="BU57" s="80"/>
      <c r="BV57" s="80"/>
      <c r="BW57" s="80"/>
      <c r="BX57" s="80"/>
      <c r="BY57" s="80"/>
      <c r="BZ57" s="80"/>
      <c r="CA57" s="80"/>
    </row>
    <row r="58" spans="1:79" ht="9.75" customHeight="1">
      <c r="A58" s="1270">
        <v>18</v>
      </c>
      <c r="B58" s="673"/>
      <c r="C58" s="1280"/>
      <c r="D58" s="1281"/>
      <c r="E58" s="1272"/>
      <c r="F58" s="1273"/>
      <c r="G58" s="1273"/>
      <c r="H58" s="1273"/>
      <c r="I58" s="1273"/>
      <c r="J58" s="1273"/>
      <c r="K58" s="1273"/>
      <c r="L58" s="1273"/>
      <c r="M58" s="1273"/>
      <c r="N58" s="1273"/>
      <c r="O58" s="1273"/>
      <c r="P58" s="1276"/>
      <c r="Q58" s="1278"/>
      <c r="R58" s="1268"/>
      <c r="S58" s="1201"/>
      <c r="T58" s="1221" t="s">
        <v>92</v>
      </c>
      <c r="U58" s="1201"/>
      <c r="V58" s="1201"/>
      <c r="W58" s="1221" t="s">
        <v>102</v>
      </c>
      <c r="X58" s="1201"/>
      <c r="Y58" s="1201"/>
      <c r="Z58" s="1284" t="s">
        <v>93</v>
      </c>
      <c r="AA58" s="1286"/>
      <c r="AB58" s="1286"/>
      <c r="AC58" s="1286"/>
      <c r="AD58" s="1286"/>
      <c r="AE58" s="1242"/>
      <c r="AF58" s="1243"/>
      <c r="AG58" s="1243"/>
      <c r="AH58" s="1244"/>
      <c r="AI58" s="1242"/>
      <c r="AJ58" s="1243"/>
      <c r="AK58" s="1243"/>
      <c r="AL58" s="1244"/>
      <c r="AM58" s="1242"/>
      <c r="AN58" s="1243"/>
      <c r="AO58" s="1243"/>
      <c r="AP58" s="1244"/>
      <c r="AQ58" s="1286"/>
      <c r="AR58" s="1286"/>
      <c r="AS58" s="1286"/>
      <c r="AT58" s="1286"/>
      <c r="AU58" s="1278"/>
      <c r="AV58" s="1268"/>
      <c r="AW58" s="1201"/>
      <c r="AX58" s="1221" t="s">
        <v>92</v>
      </c>
      <c r="AY58" s="1201"/>
      <c r="AZ58" s="1201"/>
      <c r="BA58" s="1221" t="s">
        <v>102</v>
      </c>
      <c r="BB58" s="1201"/>
      <c r="BC58" s="1201"/>
      <c r="BD58" s="1236" t="s">
        <v>93</v>
      </c>
      <c r="BE58" s="80"/>
      <c r="BF58" s="80">
        <f>LEFT(AA58,1)</f>
      </c>
      <c r="BG58" s="80"/>
      <c r="BH58" s="80"/>
      <c r="BI58" s="80"/>
      <c r="BJ58" s="80">
        <f>LEFT(AE58,1)</f>
      </c>
      <c r="BK58" s="80"/>
      <c r="BL58" s="80"/>
      <c r="BM58" s="80"/>
      <c r="BN58" s="80">
        <f>LEFT(AI58,1)</f>
      </c>
      <c r="BO58" s="80"/>
      <c r="BP58" s="80"/>
      <c r="BQ58" s="80"/>
      <c r="BR58" s="80">
        <f>LEFT(AM58,1)</f>
      </c>
      <c r="BS58" s="80"/>
      <c r="BT58" s="80"/>
      <c r="BU58" s="80"/>
      <c r="BV58" s="80">
        <f>LEFT(AQ58,1)</f>
      </c>
      <c r="BW58" s="80"/>
      <c r="BX58" s="80"/>
      <c r="BY58" s="80"/>
      <c r="BZ58" s="80"/>
      <c r="CA58" s="80"/>
    </row>
    <row r="59" spans="1:79" ht="9.75" customHeight="1">
      <c r="A59" s="1270"/>
      <c r="B59" s="673"/>
      <c r="C59" s="1287"/>
      <c r="D59" s="1288"/>
      <c r="E59" s="1272"/>
      <c r="F59" s="1273"/>
      <c r="G59" s="1273"/>
      <c r="H59" s="1273"/>
      <c r="I59" s="1273"/>
      <c r="J59" s="1273"/>
      <c r="K59" s="1273"/>
      <c r="L59" s="1273"/>
      <c r="M59" s="1273"/>
      <c r="N59" s="1273"/>
      <c r="O59" s="1273"/>
      <c r="P59" s="1276"/>
      <c r="Q59" s="1278"/>
      <c r="R59" s="1268"/>
      <c r="S59" s="1201"/>
      <c r="T59" s="1267"/>
      <c r="U59" s="1201"/>
      <c r="V59" s="1201"/>
      <c r="W59" s="1267"/>
      <c r="X59" s="1201"/>
      <c r="Y59" s="1201"/>
      <c r="Z59" s="1285"/>
      <c r="AA59" s="1286"/>
      <c r="AB59" s="1286"/>
      <c r="AC59" s="1286"/>
      <c r="AD59" s="1286"/>
      <c r="AE59" s="1245"/>
      <c r="AF59" s="1246"/>
      <c r="AG59" s="1246"/>
      <c r="AH59" s="1247"/>
      <c r="AI59" s="1245"/>
      <c r="AJ59" s="1246"/>
      <c r="AK59" s="1246"/>
      <c r="AL59" s="1247"/>
      <c r="AM59" s="1245"/>
      <c r="AN59" s="1246"/>
      <c r="AO59" s="1246"/>
      <c r="AP59" s="1247"/>
      <c r="AQ59" s="1286"/>
      <c r="AR59" s="1286"/>
      <c r="AS59" s="1286"/>
      <c r="AT59" s="1286"/>
      <c r="AU59" s="1278"/>
      <c r="AV59" s="1268"/>
      <c r="AW59" s="1201"/>
      <c r="AX59" s="1267"/>
      <c r="AY59" s="1201"/>
      <c r="AZ59" s="1201"/>
      <c r="BA59" s="1267"/>
      <c r="BB59" s="1201"/>
      <c r="BC59" s="1201"/>
      <c r="BD59" s="1253"/>
      <c r="BE59" s="80"/>
      <c r="BF59" s="80"/>
      <c r="BG59" s="80"/>
      <c r="BH59" s="80"/>
      <c r="BI59" s="80"/>
      <c r="BJ59" s="80"/>
      <c r="BK59" s="80"/>
      <c r="BL59" s="80"/>
      <c r="BM59" s="80"/>
      <c r="BN59" s="80"/>
      <c r="BO59" s="80"/>
      <c r="BP59" s="80"/>
      <c r="BQ59" s="80"/>
      <c r="BR59" s="80"/>
      <c r="BS59" s="80"/>
      <c r="BT59" s="80"/>
      <c r="BU59" s="80"/>
      <c r="BV59" s="80"/>
      <c r="BW59" s="80"/>
      <c r="BX59" s="80"/>
      <c r="BY59" s="80"/>
      <c r="BZ59" s="80"/>
      <c r="CA59" s="80"/>
    </row>
    <row r="60" spans="1:79" ht="9.75" customHeight="1">
      <c r="A60" s="1270">
        <v>19</v>
      </c>
      <c r="B60" s="673"/>
      <c r="C60" s="1280"/>
      <c r="D60" s="1281"/>
      <c r="E60" s="1272"/>
      <c r="F60" s="1273"/>
      <c r="G60" s="1273"/>
      <c r="H60" s="1273"/>
      <c r="I60" s="1273"/>
      <c r="J60" s="1273"/>
      <c r="K60" s="1273"/>
      <c r="L60" s="1273"/>
      <c r="M60" s="1273"/>
      <c r="N60" s="1273"/>
      <c r="O60" s="1273"/>
      <c r="P60" s="1276"/>
      <c r="Q60" s="1278"/>
      <c r="R60" s="1268"/>
      <c r="S60" s="1201"/>
      <c r="T60" s="1221" t="s">
        <v>92</v>
      </c>
      <c r="U60" s="1201"/>
      <c r="V60" s="1201"/>
      <c r="W60" s="1221" t="s">
        <v>102</v>
      </c>
      <c r="X60" s="1201"/>
      <c r="Y60" s="1201"/>
      <c r="Z60" s="1284" t="s">
        <v>93</v>
      </c>
      <c r="AA60" s="1286"/>
      <c r="AB60" s="1286"/>
      <c r="AC60" s="1286"/>
      <c r="AD60" s="1286"/>
      <c r="AE60" s="1242"/>
      <c r="AF60" s="1243"/>
      <c r="AG60" s="1243"/>
      <c r="AH60" s="1244"/>
      <c r="AI60" s="1242"/>
      <c r="AJ60" s="1243"/>
      <c r="AK60" s="1243"/>
      <c r="AL60" s="1244"/>
      <c r="AM60" s="1242"/>
      <c r="AN60" s="1243"/>
      <c r="AO60" s="1243"/>
      <c r="AP60" s="1244"/>
      <c r="AQ60" s="1286"/>
      <c r="AR60" s="1286"/>
      <c r="AS60" s="1286"/>
      <c r="AT60" s="1286"/>
      <c r="AU60" s="1278"/>
      <c r="AV60" s="1268"/>
      <c r="AW60" s="1201"/>
      <c r="AX60" s="1221" t="s">
        <v>92</v>
      </c>
      <c r="AY60" s="1201"/>
      <c r="AZ60" s="1201"/>
      <c r="BA60" s="1221" t="s">
        <v>102</v>
      </c>
      <c r="BB60" s="1201"/>
      <c r="BC60" s="1201"/>
      <c r="BD60" s="1236" t="s">
        <v>93</v>
      </c>
      <c r="BE60" s="80"/>
      <c r="BF60" s="80">
        <f>LEFT(AA60,1)</f>
      </c>
      <c r="BG60" s="80"/>
      <c r="BH60" s="80"/>
      <c r="BI60" s="80"/>
      <c r="BJ60" s="80">
        <f>LEFT(AE60,1)</f>
      </c>
      <c r="BK60" s="80"/>
      <c r="BL60" s="80"/>
      <c r="BM60" s="80"/>
      <c r="BN60" s="80">
        <f>LEFT(AI60,1)</f>
      </c>
      <c r="BO60" s="80"/>
      <c r="BP60" s="80"/>
      <c r="BQ60" s="80"/>
      <c r="BR60" s="80">
        <f>LEFT(AM60,1)</f>
      </c>
      <c r="BS60" s="80"/>
      <c r="BT60" s="80"/>
      <c r="BU60" s="80"/>
      <c r="BV60" s="80">
        <f>LEFT(AQ60,1)</f>
      </c>
      <c r="BW60" s="80"/>
      <c r="BX60" s="80"/>
      <c r="BY60" s="80"/>
      <c r="BZ60" s="80"/>
      <c r="CA60" s="80"/>
    </row>
    <row r="61" spans="1:79" ht="9.75" customHeight="1">
      <c r="A61" s="1270"/>
      <c r="B61" s="673"/>
      <c r="C61" s="1287"/>
      <c r="D61" s="1288"/>
      <c r="E61" s="1272"/>
      <c r="F61" s="1273"/>
      <c r="G61" s="1273"/>
      <c r="H61" s="1273"/>
      <c r="I61" s="1273"/>
      <c r="J61" s="1273"/>
      <c r="K61" s="1273"/>
      <c r="L61" s="1273"/>
      <c r="M61" s="1273"/>
      <c r="N61" s="1273"/>
      <c r="O61" s="1273"/>
      <c r="P61" s="1276"/>
      <c r="Q61" s="1278"/>
      <c r="R61" s="1268"/>
      <c r="S61" s="1201"/>
      <c r="T61" s="1267"/>
      <c r="U61" s="1201"/>
      <c r="V61" s="1201"/>
      <c r="W61" s="1267"/>
      <c r="X61" s="1201"/>
      <c r="Y61" s="1201"/>
      <c r="Z61" s="1285"/>
      <c r="AA61" s="1286"/>
      <c r="AB61" s="1286"/>
      <c r="AC61" s="1286"/>
      <c r="AD61" s="1286"/>
      <c r="AE61" s="1245"/>
      <c r="AF61" s="1246"/>
      <c r="AG61" s="1246"/>
      <c r="AH61" s="1247"/>
      <c r="AI61" s="1245"/>
      <c r="AJ61" s="1246"/>
      <c r="AK61" s="1246"/>
      <c r="AL61" s="1247"/>
      <c r="AM61" s="1245"/>
      <c r="AN61" s="1246"/>
      <c r="AO61" s="1246"/>
      <c r="AP61" s="1247"/>
      <c r="AQ61" s="1286"/>
      <c r="AR61" s="1286"/>
      <c r="AS61" s="1286"/>
      <c r="AT61" s="1286"/>
      <c r="AU61" s="1278"/>
      <c r="AV61" s="1268"/>
      <c r="AW61" s="1201"/>
      <c r="AX61" s="1267"/>
      <c r="AY61" s="1201"/>
      <c r="AZ61" s="1201"/>
      <c r="BA61" s="1267"/>
      <c r="BB61" s="1201"/>
      <c r="BC61" s="1201"/>
      <c r="BD61" s="1253"/>
      <c r="BE61" s="80"/>
      <c r="BF61" s="80"/>
      <c r="BG61" s="80"/>
      <c r="BH61" s="80"/>
      <c r="BI61" s="80"/>
      <c r="BJ61" s="80"/>
      <c r="BK61" s="80"/>
      <c r="BL61" s="80"/>
      <c r="BM61" s="80"/>
      <c r="BN61" s="80"/>
      <c r="BO61" s="80"/>
      <c r="BP61" s="80"/>
      <c r="BQ61" s="80"/>
      <c r="BR61" s="80"/>
      <c r="BS61" s="80"/>
      <c r="BT61" s="80"/>
      <c r="BU61" s="80"/>
      <c r="BV61" s="80"/>
      <c r="BW61" s="80"/>
      <c r="BX61" s="80"/>
      <c r="BY61" s="80"/>
      <c r="BZ61" s="80"/>
      <c r="CA61" s="80"/>
    </row>
    <row r="62" spans="1:79" ht="9.75" customHeight="1">
      <c r="A62" s="1270">
        <v>20</v>
      </c>
      <c r="B62" s="673"/>
      <c r="C62" s="1280"/>
      <c r="D62" s="1281"/>
      <c r="E62" s="1272"/>
      <c r="F62" s="1273"/>
      <c r="G62" s="1273"/>
      <c r="H62" s="1273"/>
      <c r="I62" s="1273"/>
      <c r="J62" s="1273"/>
      <c r="K62" s="1273"/>
      <c r="L62" s="1273"/>
      <c r="M62" s="1273"/>
      <c r="N62" s="1273"/>
      <c r="O62" s="1273"/>
      <c r="P62" s="1276"/>
      <c r="Q62" s="1278"/>
      <c r="R62" s="1268"/>
      <c r="S62" s="1201"/>
      <c r="T62" s="1221" t="s">
        <v>92</v>
      </c>
      <c r="U62" s="1201"/>
      <c r="V62" s="1201"/>
      <c r="W62" s="1221" t="s">
        <v>102</v>
      </c>
      <c r="X62" s="1201"/>
      <c r="Y62" s="1201"/>
      <c r="Z62" s="1284" t="s">
        <v>93</v>
      </c>
      <c r="AA62" s="1286"/>
      <c r="AB62" s="1286"/>
      <c r="AC62" s="1286"/>
      <c r="AD62" s="1286"/>
      <c r="AE62" s="1242"/>
      <c r="AF62" s="1243"/>
      <c r="AG62" s="1243"/>
      <c r="AH62" s="1244"/>
      <c r="AI62" s="1242"/>
      <c r="AJ62" s="1243"/>
      <c r="AK62" s="1243"/>
      <c r="AL62" s="1244"/>
      <c r="AM62" s="1242"/>
      <c r="AN62" s="1243"/>
      <c r="AO62" s="1243"/>
      <c r="AP62" s="1244"/>
      <c r="AQ62" s="1286"/>
      <c r="AR62" s="1286"/>
      <c r="AS62" s="1286"/>
      <c r="AT62" s="1286"/>
      <c r="AU62" s="1278"/>
      <c r="AV62" s="1268"/>
      <c r="AW62" s="1201"/>
      <c r="AX62" s="1221" t="s">
        <v>92</v>
      </c>
      <c r="AY62" s="1201"/>
      <c r="AZ62" s="1201"/>
      <c r="BA62" s="1221" t="s">
        <v>102</v>
      </c>
      <c r="BB62" s="1201"/>
      <c r="BC62" s="1201"/>
      <c r="BD62" s="1236" t="s">
        <v>93</v>
      </c>
      <c r="BE62" s="80"/>
      <c r="BF62" s="80">
        <f>LEFT(AA62,1)</f>
      </c>
      <c r="BG62" s="80"/>
      <c r="BH62" s="80"/>
      <c r="BI62" s="80"/>
      <c r="BJ62" s="80">
        <f>LEFT(AE62,1)</f>
      </c>
      <c r="BK62" s="80"/>
      <c r="BL62" s="80"/>
      <c r="BM62" s="80"/>
      <c r="BN62" s="80">
        <f>LEFT(AI62,1)</f>
      </c>
      <c r="BO62" s="80"/>
      <c r="BP62" s="80"/>
      <c r="BQ62" s="80"/>
      <c r="BR62" s="80">
        <f>LEFT(AM62,1)</f>
      </c>
      <c r="BS62" s="80"/>
      <c r="BT62" s="80"/>
      <c r="BU62" s="80"/>
      <c r="BV62" s="80">
        <f>LEFT(AQ62,1)</f>
      </c>
      <c r="BW62" s="80"/>
      <c r="BX62" s="80"/>
      <c r="BY62" s="80"/>
      <c r="BZ62" s="80"/>
      <c r="CA62" s="80"/>
    </row>
    <row r="63" spans="1:79" ht="9.75" customHeight="1">
      <c r="A63" s="1270"/>
      <c r="B63" s="673"/>
      <c r="C63" s="1287"/>
      <c r="D63" s="1288"/>
      <c r="E63" s="1272"/>
      <c r="F63" s="1273"/>
      <c r="G63" s="1273"/>
      <c r="H63" s="1273"/>
      <c r="I63" s="1273"/>
      <c r="J63" s="1273"/>
      <c r="K63" s="1273"/>
      <c r="L63" s="1273"/>
      <c r="M63" s="1273"/>
      <c r="N63" s="1273"/>
      <c r="O63" s="1273"/>
      <c r="P63" s="1276"/>
      <c r="Q63" s="1278"/>
      <c r="R63" s="1268"/>
      <c r="S63" s="1201"/>
      <c r="T63" s="1267"/>
      <c r="U63" s="1201"/>
      <c r="V63" s="1201"/>
      <c r="W63" s="1267"/>
      <c r="X63" s="1201"/>
      <c r="Y63" s="1201"/>
      <c r="Z63" s="1285"/>
      <c r="AA63" s="1286"/>
      <c r="AB63" s="1286"/>
      <c r="AC63" s="1286"/>
      <c r="AD63" s="1286"/>
      <c r="AE63" s="1245"/>
      <c r="AF63" s="1246"/>
      <c r="AG63" s="1246"/>
      <c r="AH63" s="1247"/>
      <c r="AI63" s="1245"/>
      <c r="AJ63" s="1246"/>
      <c r="AK63" s="1246"/>
      <c r="AL63" s="1247"/>
      <c r="AM63" s="1245"/>
      <c r="AN63" s="1246"/>
      <c r="AO63" s="1246"/>
      <c r="AP63" s="1247"/>
      <c r="AQ63" s="1286"/>
      <c r="AR63" s="1286"/>
      <c r="AS63" s="1286"/>
      <c r="AT63" s="1286"/>
      <c r="AU63" s="1278"/>
      <c r="AV63" s="1268"/>
      <c r="AW63" s="1201"/>
      <c r="AX63" s="1267"/>
      <c r="AY63" s="1201"/>
      <c r="AZ63" s="1201"/>
      <c r="BA63" s="1267"/>
      <c r="BB63" s="1201"/>
      <c r="BC63" s="1201"/>
      <c r="BD63" s="1253"/>
      <c r="BE63" s="80"/>
      <c r="BF63" s="80"/>
      <c r="BG63" s="80"/>
      <c r="BH63" s="80"/>
      <c r="BI63" s="80"/>
      <c r="BJ63" s="80"/>
      <c r="BK63" s="80"/>
      <c r="BL63" s="80"/>
      <c r="BM63" s="80"/>
      <c r="BN63" s="80"/>
      <c r="BO63" s="80"/>
      <c r="BP63" s="80"/>
      <c r="BQ63" s="80"/>
      <c r="BR63" s="80"/>
      <c r="BS63" s="80"/>
      <c r="BT63" s="80"/>
      <c r="BU63" s="80"/>
      <c r="BV63" s="80"/>
      <c r="BW63" s="80"/>
      <c r="BX63" s="80"/>
      <c r="BY63" s="80"/>
      <c r="BZ63" s="80"/>
      <c r="CA63" s="80"/>
    </row>
    <row r="64" spans="1:79" ht="9.75" customHeight="1">
      <c r="A64" s="1270">
        <v>21</v>
      </c>
      <c r="B64" s="673"/>
      <c r="C64" s="1280"/>
      <c r="D64" s="1281"/>
      <c r="E64" s="1272"/>
      <c r="F64" s="1273"/>
      <c r="G64" s="1273"/>
      <c r="H64" s="1273"/>
      <c r="I64" s="1273"/>
      <c r="J64" s="1273"/>
      <c r="K64" s="1273"/>
      <c r="L64" s="1273"/>
      <c r="M64" s="1273"/>
      <c r="N64" s="1273"/>
      <c r="O64" s="1273"/>
      <c r="P64" s="1276"/>
      <c r="Q64" s="1278"/>
      <c r="R64" s="1268"/>
      <c r="S64" s="1201"/>
      <c r="T64" s="1221" t="s">
        <v>92</v>
      </c>
      <c r="U64" s="1201"/>
      <c r="V64" s="1201"/>
      <c r="W64" s="1221" t="s">
        <v>102</v>
      </c>
      <c r="X64" s="1201"/>
      <c r="Y64" s="1201"/>
      <c r="Z64" s="1284" t="s">
        <v>93</v>
      </c>
      <c r="AA64" s="1286"/>
      <c r="AB64" s="1286"/>
      <c r="AC64" s="1286"/>
      <c r="AD64" s="1286"/>
      <c r="AE64" s="1242"/>
      <c r="AF64" s="1243"/>
      <c r="AG64" s="1243"/>
      <c r="AH64" s="1244"/>
      <c r="AI64" s="1242"/>
      <c r="AJ64" s="1243"/>
      <c r="AK64" s="1243"/>
      <c r="AL64" s="1244"/>
      <c r="AM64" s="1242"/>
      <c r="AN64" s="1243"/>
      <c r="AO64" s="1243"/>
      <c r="AP64" s="1244"/>
      <c r="AQ64" s="1286"/>
      <c r="AR64" s="1286"/>
      <c r="AS64" s="1286"/>
      <c r="AT64" s="1286"/>
      <c r="AU64" s="1278"/>
      <c r="AV64" s="1268"/>
      <c r="AW64" s="1201"/>
      <c r="AX64" s="1221" t="s">
        <v>92</v>
      </c>
      <c r="AY64" s="1201"/>
      <c r="AZ64" s="1201"/>
      <c r="BA64" s="1221" t="s">
        <v>102</v>
      </c>
      <c r="BB64" s="1201"/>
      <c r="BC64" s="1201"/>
      <c r="BD64" s="1236" t="s">
        <v>93</v>
      </c>
      <c r="BE64" s="80"/>
      <c r="BF64" s="80">
        <f>LEFT(AA64,1)</f>
      </c>
      <c r="BG64" s="80"/>
      <c r="BH64" s="80"/>
      <c r="BI64" s="80"/>
      <c r="BJ64" s="80">
        <f>LEFT(AE64,1)</f>
      </c>
      <c r="BK64" s="80"/>
      <c r="BL64" s="80"/>
      <c r="BM64" s="80"/>
      <c r="BN64" s="80">
        <f>LEFT(AI64,1)</f>
      </c>
      <c r="BO64" s="80"/>
      <c r="BP64" s="80"/>
      <c r="BQ64" s="80"/>
      <c r="BR64" s="80">
        <f>LEFT(AM64,1)</f>
      </c>
      <c r="BS64" s="80"/>
      <c r="BT64" s="80"/>
      <c r="BU64" s="80"/>
      <c r="BV64" s="80">
        <f>LEFT(AQ64,1)</f>
      </c>
      <c r="BW64" s="80"/>
      <c r="BX64" s="80"/>
      <c r="BY64" s="80"/>
      <c r="BZ64" s="80"/>
      <c r="CA64" s="80"/>
    </row>
    <row r="65" spans="1:79" ht="9.75" customHeight="1">
      <c r="A65" s="1270"/>
      <c r="B65" s="673"/>
      <c r="C65" s="1287"/>
      <c r="D65" s="1288"/>
      <c r="E65" s="1272"/>
      <c r="F65" s="1273"/>
      <c r="G65" s="1273"/>
      <c r="H65" s="1273"/>
      <c r="I65" s="1273"/>
      <c r="J65" s="1273"/>
      <c r="K65" s="1273"/>
      <c r="L65" s="1273"/>
      <c r="M65" s="1273"/>
      <c r="N65" s="1273"/>
      <c r="O65" s="1273"/>
      <c r="P65" s="1276"/>
      <c r="Q65" s="1278"/>
      <c r="R65" s="1268"/>
      <c r="S65" s="1201"/>
      <c r="T65" s="1267"/>
      <c r="U65" s="1201"/>
      <c r="V65" s="1201"/>
      <c r="W65" s="1267"/>
      <c r="X65" s="1201"/>
      <c r="Y65" s="1201"/>
      <c r="Z65" s="1285"/>
      <c r="AA65" s="1286"/>
      <c r="AB65" s="1286"/>
      <c r="AC65" s="1286"/>
      <c r="AD65" s="1286"/>
      <c r="AE65" s="1245"/>
      <c r="AF65" s="1246"/>
      <c r="AG65" s="1246"/>
      <c r="AH65" s="1247"/>
      <c r="AI65" s="1245"/>
      <c r="AJ65" s="1246"/>
      <c r="AK65" s="1246"/>
      <c r="AL65" s="1247"/>
      <c r="AM65" s="1245"/>
      <c r="AN65" s="1246"/>
      <c r="AO65" s="1246"/>
      <c r="AP65" s="1247"/>
      <c r="AQ65" s="1286"/>
      <c r="AR65" s="1286"/>
      <c r="AS65" s="1286"/>
      <c r="AT65" s="1286"/>
      <c r="AU65" s="1278"/>
      <c r="AV65" s="1268"/>
      <c r="AW65" s="1201"/>
      <c r="AX65" s="1267"/>
      <c r="AY65" s="1201"/>
      <c r="AZ65" s="1201"/>
      <c r="BA65" s="1267"/>
      <c r="BB65" s="1201"/>
      <c r="BC65" s="1201"/>
      <c r="BD65" s="1253"/>
      <c r="BE65" s="80"/>
      <c r="BF65" s="80"/>
      <c r="BG65" s="80"/>
      <c r="BH65" s="80"/>
      <c r="BI65" s="80"/>
      <c r="BJ65" s="80"/>
      <c r="BK65" s="80"/>
      <c r="BL65" s="80"/>
      <c r="BM65" s="80"/>
      <c r="BN65" s="80"/>
      <c r="BO65" s="80"/>
      <c r="BP65" s="80"/>
      <c r="BQ65" s="80"/>
      <c r="BR65" s="80"/>
      <c r="BS65" s="80"/>
      <c r="BT65" s="80"/>
      <c r="BU65" s="80"/>
      <c r="BV65" s="80"/>
      <c r="BW65" s="80"/>
      <c r="BX65" s="80"/>
      <c r="BY65" s="80"/>
      <c r="BZ65" s="80"/>
      <c r="CA65" s="80"/>
    </row>
    <row r="66" spans="1:79" ht="9.75" customHeight="1">
      <c r="A66" s="1270">
        <v>22</v>
      </c>
      <c r="B66" s="673"/>
      <c r="C66" s="1280"/>
      <c r="D66" s="1281"/>
      <c r="E66" s="1272"/>
      <c r="F66" s="1273"/>
      <c r="G66" s="1273"/>
      <c r="H66" s="1273"/>
      <c r="I66" s="1273"/>
      <c r="J66" s="1273"/>
      <c r="K66" s="1273"/>
      <c r="L66" s="1273"/>
      <c r="M66" s="1273"/>
      <c r="N66" s="1273"/>
      <c r="O66" s="1273"/>
      <c r="P66" s="1276"/>
      <c r="Q66" s="1278"/>
      <c r="R66" s="1268"/>
      <c r="S66" s="1201"/>
      <c r="T66" s="1221" t="s">
        <v>92</v>
      </c>
      <c r="U66" s="1201"/>
      <c r="V66" s="1201"/>
      <c r="W66" s="1221" t="s">
        <v>102</v>
      </c>
      <c r="X66" s="1201"/>
      <c r="Y66" s="1201"/>
      <c r="Z66" s="1284" t="s">
        <v>93</v>
      </c>
      <c r="AA66" s="1286"/>
      <c r="AB66" s="1286"/>
      <c r="AC66" s="1286"/>
      <c r="AD66" s="1286"/>
      <c r="AE66" s="1242"/>
      <c r="AF66" s="1243"/>
      <c r="AG66" s="1243"/>
      <c r="AH66" s="1244"/>
      <c r="AI66" s="1242"/>
      <c r="AJ66" s="1243"/>
      <c r="AK66" s="1243"/>
      <c r="AL66" s="1244"/>
      <c r="AM66" s="1242"/>
      <c r="AN66" s="1243"/>
      <c r="AO66" s="1243"/>
      <c r="AP66" s="1244"/>
      <c r="AQ66" s="1286"/>
      <c r="AR66" s="1286"/>
      <c r="AS66" s="1286"/>
      <c r="AT66" s="1286"/>
      <c r="AU66" s="1278"/>
      <c r="AV66" s="1268"/>
      <c r="AW66" s="1201"/>
      <c r="AX66" s="1221" t="s">
        <v>92</v>
      </c>
      <c r="AY66" s="1201"/>
      <c r="AZ66" s="1201"/>
      <c r="BA66" s="1221" t="s">
        <v>102</v>
      </c>
      <c r="BB66" s="1201"/>
      <c r="BC66" s="1201"/>
      <c r="BD66" s="1236" t="s">
        <v>93</v>
      </c>
      <c r="BE66" s="80"/>
      <c r="BF66" s="80">
        <f>LEFT(AA66,1)</f>
      </c>
      <c r="BG66" s="80"/>
      <c r="BH66" s="80"/>
      <c r="BI66" s="80"/>
      <c r="BJ66" s="80">
        <f>LEFT(AE66,1)</f>
      </c>
      <c r="BK66" s="80"/>
      <c r="BL66" s="80"/>
      <c r="BM66" s="80"/>
      <c r="BN66" s="80">
        <f>LEFT(AI66,1)</f>
      </c>
      <c r="BO66" s="80"/>
      <c r="BP66" s="80"/>
      <c r="BQ66" s="80"/>
      <c r="BR66" s="80">
        <f>LEFT(AM66,1)</f>
      </c>
      <c r="BS66" s="80"/>
      <c r="BT66" s="80"/>
      <c r="BU66" s="80"/>
      <c r="BV66" s="80">
        <f>LEFT(AQ66,1)</f>
      </c>
      <c r="BW66" s="80"/>
      <c r="BX66" s="80"/>
      <c r="BY66" s="80"/>
      <c r="BZ66" s="80"/>
      <c r="CA66" s="80"/>
    </row>
    <row r="67" spans="1:79" ht="9.75" customHeight="1">
      <c r="A67" s="1270"/>
      <c r="B67" s="673"/>
      <c r="C67" s="1287"/>
      <c r="D67" s="1288"/>
      <c r="E67" s="1272"/>
      <c r="F67" s="1273"/>
      <c r="G67" s="1273"/>
      <c r="H67" s="1273"/>
      <c r="I67" s="1273"/>
      <c r="J67" s="1273"/>
      <c r="K67" s="1273"/>
      <c r="L67" s="1273"/>
      <c r="M67" s="1273"/>
      <c r="N67" s="1273"/>
      <c r="O67" s="1273"/>
      <c r="P67" s="1276"/>
      <c r="Q67" s="1278"/>
      <c r="R67" s="1268"/>
      <c r="S67" s="1201"/>
      <c r="T67" s="1267"/>
      <c r="U67" s="1201"/>
      <c r="V67" s="1201"/>
      <c r="W67" s="1267"/>
      <c r="X67" s="1201"/>
      <c r="Y67" s="1201"/>
      <c r="Z67" s="1285"/>
      <c r="AA67" s="1286"/>
      <c r="AB67" s="1286"/>
      <c r="AC67" s="1286"/>
      <c r="AD67" s="1286"/>
      <c r="AE67" s="1245"/>
      <c r="AF67" s="1246"/>
      <c r="AG67" s="1246"/>
      <c r="AH67" s="1247"/>
      <c r="AI67" s="1245"/>
      <c r="AJ67" s="1246"/>
      <c r="AK67" s="1246"/>
      <c r="AL67" s="1247"/>
      <c r="AM67" s="1245"/>
      <c r="AN67" s="1246"/>
      <c r="AO67" s="1246"/>
      <c r="AP67" s="1247"/>
      <c r="AQ67" s="1286"/>
      <c r="AR67" s="1286"/>
      <c r="AS67" s="1286"/>
      <c r="AT67" s="1286"/>
      <c r="AU67" s="1278"/>
      <c r="AV67" s="1268"/>
      <c r="AW67" s="1201"/>
      <c r="AX67" s="1267"/>
      <c r="AY67" s="1201"/>
      <c r="AZ67" s="1201"/>
      <c r="BA67" s="1267"/>
      <c r="BB67" s="1201"/>
      <c r="BC67" s="1201"/>
      <c r="BD67" s="1253"/>
      <c r="BE67" s="80"/>
      <c r="BF67" s="80"/>
      <c r="BG67" s="80"/>
      <c r="BH67" s="80"/>
      <c r="BI67" s="80"/>
      <c r="BJ67" s="80"/>
      <c r="BK67" s="80"/>
      <c r="BL67" s="80"/>
      <c r="BM67" s="80"/>
      <c r="BN67" s="80"/>
      <c r="BO67" s="80"/>
      <c r="BP67" s="80"/>
      <c r="BQ67" s="80"/>
      <c r="BR67" s="80"/>
      <c r="BS67" s="80"/>
      <c r="BT67" s="80"/>
      <c r="BU67" s="80"/>
      <c r="BV67" s="80"/>
      <c r="BW67" s="80"/>
      <c r="BX67" s="80"/>
      <c r="BY67" s="80"/>
      <c r="BZ67" s="80"/>
      <c r="CA67" s="80"/>
    </row>
    <row r="68" spans="1:79" ht="9.75" customHeight="1">
      <c r="A68" s="1270">
        <v>23</v>
      </c>
      <c r="B68" s="673"/>
      <c r="C68" s="1280"/>
      <c r="D68" s="1281"/>
      <c r="E68" s="1272"/>
      <c r="F68" s="1273"/>
      <c r="G68" s="1273"/>
      <c r="H68" s="1273"/>
      <c r="I68" s="1273"/>
      <c r="J68" s="1273"/>
      <c r="K68" s="1273"/>
      <c r="L68" s="1273"/>
      <c r="M68" s="1273"/>
      <c r="N68" s="1273"/>
      <c r="O68" s="1273"/>
      <c r="P68" s="1276"/>
      <c r="Q68" s="1278"/>
      <c r="R68" s="1268"/>
      <c r="S68" s="1201"/>
      <c r="T68" s="1221" t="s">
        <v>92</v>
      </c>
      <c r="U68" s="1201"/>
      <c r="V68" s="1201"/>
      <c r="W68" s="1221" t="s">
        <v>102</v>
      </c>
      <c r="X68" s="1201"/>
      <c r="Y68" s="1201"/>
      <c r="Z68" s="1284" t="s">
        <v>93</v>
      </c>
      <c r="AA68" s="1286"/>
      <c r="AB68" s="1286"/>
      <c r="AC68" s="1286"/>
      <c r="AD68" s="1286"/>
      <c r="AE68" s="1242"/>
      <c r="AF68" s="1243"/>
      <c r="AG68" s="1243"/>
      <c r="AH68" s="1244"/>
      <c r="AI68" s="1242"/>
      <c r="AJ68" s="1243"/>
      <c r="AK68" s="1243"/>
      <c r="AL68" s="1244"/>
      <c r="AM68" s="1242"/>
      <c r="AN68" s="1243"/>
      <c r="AO68" s="1243"/>
      <c r="AP68" s="1244"/>
      <c r="AQ68" s="1286"/>
      <c r="AR68" s="1286"/>
      <c r="AS68" s="1286"/>
      <c r="AT68" s="1286"/>
      <c r="AU68" s="1278"/>
      <c r="AV68" s="1268"/>
      <c r="AW68" s="1201"/>
      <c r="AX68" s="1221" t="s">
        <v>92</v>
      </c>
      <c r="AY68" s="1201"/>
      <c r="AZ68" s="1201"/>
      <c r="BA68" s="1221" t="s">
        <v>102</v>
      </c>
      <c r="BB68" s="1201"/>
      <c r="BC68" s="1201"/>
      <c r="BD68" s="1236" t="s">
        <v>93</v>
      </c>
      <c r="BE68" s="80"/>
      <c r="BF68" s="80">
        <f>LEFT(AA68,1)</f>
      </c>
      <c r="BG68" s="80"/>
      <c r="BH68" s="80"/>
      <c r="BI68" s="80"/>
      <c r="BJ68" s="80">
        <f>LEFT(AE68,1)</f>
      </c>
      <c r="BK68" s="80"/>
      <c r="BL68" s="80"/>
      <c r="BM68" s="80"/>
      <c r="BN68" s="80">
        <f>LEFT(AI68,1)</f>
      </c>
      <c r="BO68" s="80"/>
      <c r="BP68" s="80"/>
      <c r="BQ68" s="80"/>
      <c r="BR68" s="80">
        <f>LEFT(AM68,1)</f>
      </c>
      <c r="BS68" s="80"/>
      <c r="BT68" s="80"/>
      <c r="BU68" s="80"/>
      <c r="BV68" s="80">
        <f>LEFT(AQ68,1)</f>
      </c>
      <c r="BW68" s="80"/>
      <c r="BX68" s="80"/>
      <c r="BY68" s="80"/>
      <c r="BZ68" s="80"/>
      <c r="CA68" s="80"/>
    </row>
    <row r="69" spans="1:79" ht="9.75" customHeight="1">
      <c r="A69" s="1270"/>
      <c r="B69" s="673"/>
      <c r="C69" s="1287"/>
      <c r="D69" s="1288"/>
      <c r="E69" s="1272"/>
      <c r="F69" s="1273"/>
      <c r="G69" s="1273"/>
      <c r="H69" s="1273"/>
      <c r="I69" s="1273"/>
      <c r="J69" s="1273"/>
      <c r="K69" s="1273"/>
      <c r="L69" s="1273"/>
      <c r="M69" s="1273"/>
      <c r="N69" s="1273"/>
      <c r="O69" s="1273"/>
      <c r="P69" s="1276"/>
      <c r="Q69" s="1278"/>
      <c r="R69" s="1268"/>
      <c r="S69" s="1201"/>
      <c r="T69" s="1267"/>
      <c r="U69" s="1201"/>
      <c r="V69" s="1201"/>
      <c r="W69" s="1267"/>
      <c r="X69" s="1201"/>
      <c r="Y69" s="1201"/>
      <c r="Z69" s="1285"/>
      <c r="AA69" s="1286"/>
      <c r="AB69" s="1286"/>
      <c r="AC69" s="1286"/>
      <c r="AD69" s="1286"/>
      <c r="AE69" s="1245"/>
      <c r="AF69" s="1246"/>
      <c r="AG69" s="1246"/>
      <c r="AH69" s="1247"/>
      <c r="AI69" s="1245"/>
      <c r="AJ69" s="1246"/>
      <c r="AK69" s="1246"/>
      <c r="AL69" s="1247"/>
      <c r="AM69" s="1245"/>
      <c r="AN69" s="1246"/>
      <c r="AO69" s="1246"/>
      <c r="AP69" s="1247"/>
      <c r="AQ69" s="1286"/>
      <c r="AR69" s="1286"/>
      <c r="AS69" s="1286"/>
      <c r="AT69" s="1286"/>
      <c r="AU69" s="1278"/>
      <c r="AV69" s="1268"/>
      <c r="AW69" s="1201"/>
      <c r="AX69" s="1267"/>
      <c r="AY69" s="1201"/>
      <c r="AZ69" s="1201"/>
      <c r="BA69" s="1267"/>
      <c r="BB69" s="1201"/>
      <c r="BC69" s="1201"/>
      <c r="BD69" s="1253"/>
      <c r="BE69" s="80"/>
      <c r="BF69" s="80"/>
      <c r="BG69" s="80"/>
      <c r="BH69" s="80"/>
      <c r="BI69" s="80"/>
      <c r="BJ69" s="80"/>
      <c r="BK69" s="80"/>
      <c r="BL69" s="80"/>
      <c r="BM69" s="80"/>
      <c r="BN69" s="80"/>
      <c r="BO69" s="80"/>
      <c r="BP69" s="80"/>
      <c r="BQ69" s="80"/>
      <c r="BR69" s="80"/>
      <c r="BS69" s="80"/>
      <c r="BT69" s="80"/>
      <c r="BU69" s="80"/>
      <c r="BV69" s="80"/>
      <c r="BW69" s="80"/>
      <c r="BX69" s="80"/>
      <c r="BY69" s="80"/>
      <c r="BZ69" s="80"/>
      <c r="CA69" s="80"/>
    </row>
    <row r="70" spans="1:79" ht="9.75" customHeight="1">
      <c r="A70" s="1270">
        <v>24</v>
      </c>
      <c r="B70" s="673"/>
      <c r="C70" s="1280"/>
      <c r="D70" s="1281"/>
      <c r="E70" s="1272"/>
      <c r="F70" s="1273"/>
      <c r="G70" s="1273"/>
      <c r="H70" s="1273"/>
      <c r="I70" s="1273"/>
      <c r="J70" s="1273"/>
      <c r="K70" s="1273"/>
      <c r="L70" s="1273"/>
      <c r="M70" s="1273"/>
      <c r="N70" s="1273"/>
      <c r="O70" s="1273"/>
      <c r="P70" s="1276"/>
      <c r="Q70" s="1278"/>
      <c r="R70" s="1268"/>
      <c r="S70" s="1201"/>
      <c r="T70" s="1221" t="s">
        <v>92</v>
      </c>
      <c r="U70" s="1201"/>
      <c r="V70" s="1201"/>
      <c r="W70" s="1221" t="s">
        <v>102</v>
      </c>
      <c r="X70" s="1201"/>
      <c r="Y70" s="1201"/>
      <c r="Z70" s="1284" t="s">
        <v>93</v>
      </c>
      <c r="AA70" s="1286"/>
      <c r="AB70" s="1286"/>
      <c r="AC70" s="1286"/>
      <c r="AD70" s="1286"/>
      <c r="AE70" s="1242"/>
      <c r="AF70" s="1243"/>
      <c r="AG70" s="1243"/>
      <c r="AH70" s="1244"/>
      <c r="AI70" s="1242"/>
      <c r="AJ70" s="1243"/>
      <c r="AK70" s="1243"/>
      <c r="AL70" s="1244"/>
      <c r="AM70" s="1242"/>
      <c r="AN70" s="1243"/>
      <c r="AO70" s="1243"/>
      <c r="AP70" s="1244"/>
      <c r="AQ70" s="1286"/>
      <c r="AR70" s="1286"/>
      <c r="AS70" s="1286"/>
      <c r="AT70" s="1286"/>
      <c r="AU70" s="1278"/>
      <c r="AV70" s="1268"/>
      <c r="AW70" s="1201"/>
      <c r="AX70" s="1221" t="s">
        <v>92</v>
      </c>
      <c r="AY70" s="1201"/>
      <c r="AZ70" s="1201"/>
      <c r="BA70" s="1221" t="s">
        <v>102</v>
      </c>
      <c r="BB70" s="1201"/>
      <c r="BC70" s="1201"/>
      <c r="BD70" s="1236" t="s">
        <v>93</v>
      </c>
      <c r="BE70" s="80"/>
      <c r="BF70" s="80">
        <f>LEFT(AA70,1)</f>
      </c>
      <c r="BG70" s="80"/>
      <c r="BH70" s="80"/>
      <c r="BI70" s="80"/>
      <c r="BJ70" s="80">
        <f>LEFT(AE70,1)</f>
      </c>
      <c r="BK70" s="80"/>
      <c r="BL70" s="80"/>
      <c r="BM70" s="80"/>
      <c r="BN70" s="80">
        <f>LEFT(AI70,1)</f>
      </c>
      <c r="BO70" s="80"/>
      <c r="BP70" s="80"/>
      <c r="BQ70" s="80"/>
      <c r="BR70" s="80">
        <f>LEFT(AM70,1)</f>
      </c>
      <c r="BS70" s="80"/>
      <c r="BT70" s="80"/>
      <c r="BU70" s="80"/>
      <c r="BV70" s="80">
        <f>LEFT(AQ70,1)</f>
      </c>
      <c r="BW70" s="80"/>
      <c r="BX70" s="80"/>
      <c r="BY70" s="80"/>
      <c r="BZ70" s="80"/>
      <c r="CA70" s="80"/>
    </row>
    <row r="71" spans="1:79" ht="9.75" customHeight="1">
      <c r="A71" s="1270"/>
      <c r="B71" s="673"/>
      <c r="C71" s="1287"/>
      <c r="D71" s="1288"/>
      <c r="E71" s="1272"/>
      <c r="F71" s="1273"/>
      <c r="G71" s="1273"/>
      <c r="H71" s="1273"/>
      <c r="I71" s="1273"/>
      <c r="J71" s="1273"/>
      <c r="K71" s="1273"/>
      <c r="L71" s="1273"/>
      <c r="M71" s="1273"/>
      <c r="N71" s="1273"/>
      <c r="O71" s="1273"/>
      <c r="P71" s="1276"/>
      <c r="Q71" s="1278"/>
      <c r="R71" s="1268"/>
      <c r="S71" s="1201"/>
      <c r="T71" s="1267"/>
      <c r="U71" s="1201"/>
      <c r="V71" s="1201"/>
      <c r="W71" s="1267"/>
      <c r="X71" s="1201"/>
      <c r="Y71" s="1201"/>
      <c r="Z71" s="1285"/>
      <c r="AA71" s="1286"/>
      <c r="AB71" s="1286"/>
      <c r="AC71" s="1286"/>
      <c r="AD71" s="1286"/>
      <c r="AE71" s="1245"/>
      <c r="AF71" s="1246"/>
      <c r="AG71" s="1246"/>
      <c r="AH71" s="1247"/>
      <c r="AI71" s="1245"/>
      <c r="AJ71" s="1246"/>
      <c r="AK71" s="1246"/>
      <c r="AL71" s="1247"/>
      <c r="AM71" s="1245"/>
      <c r="AN71" s="1246"/>
      <c r="AO71" s="1246"/>
      <c r="AP71" s="1247"/>
      <c r="AQ71" s="1286"/>
      <c r="AR71" s="1286"/>
      <c r="AS71" s="1286"/>
      <c r="AT71" s="1286"/>
      <c r="AU71" s="1278"/>
      <c r="AV71" s="1268"/>
      <c r="AW71" s="1201"/>
      <c r="AX71" s="1267"/>
      <c r="AY71" s="1201"/>
      <c r="AZ71" s="1201"/>
      <c r="BA71" s="1267"/>
      <c r="BB71" s="1201"/>
      <c r="BC71" s="1201"/>
      <c r="BD71" s="1253"/>
      <c r="BE71" s="80"/>
      <c r="BF71" s="80"/>
      <c r="BG71" s="80"/>
      <c r="BH71" s="80"/>
      <c r="BI71" s="80"/>
      <c r="BJ71" s="80"/>
      <c r="BK71" s="80"/>
      <c r="BL71" s="80"/>
      <c r="BM71" s="80"/>
      <c r="BN71" s="80"/>
      <c r="BO71" s="80"/>
      <c r="BP71" s="80"/>
      <c r="BQ71" s="80"/>
      <c r="BR71" s="80"/>
      <c r="BS71" s="80"/>
      <c r="BT71" s="80"/>
      <c r="BU71" s="80"/>
      <c r="BV71" s="80"/>
      <c r="BW71" s="80"/>
      <c r="BX71" s="80"/>
      <c r="BY71" s="80"/>
      <c r="BZ71" s="80"/>
      <c r="CA71" s="80"/>
    </row>
    <row r="72" spans="1:79" ht="9.75" customHeight="1">
      <c r="A72" s="1270">
        <v>25</v>
      </c>
      <c r="B72" s="673"/>
      <c r="C72" s="1280"/>
      <c r="D72" s="1281"/>
      <c r="E72" s="1272"/>
      <c r="F72" s="1273"/>
      <c r="G72" s="1273"/>
      <c r="H72" s="1273"/>
      <c r="I72" s="1273"/>
      <c r="J72" s="1273"/>
      <c r="K72" s="1273"/>
      <c r="L72" s="1273"/>
      <c r="M72" s="1273"/>
      <c r="N72" s="1273"/>
      <c r="O72" s="1273"/>
      <c r="P72" s="1276"/>
      <c r="Q72" s="1278"/>
      <c r="R72" s="1268"/>
      <c r="S72" s="1201"/>
      <c r="T72" s="1221" t="s">
        <v>92</v>
      </c>
      <c r="U72" s="1201"/>
      <c r="V72" s="1201"/>
      <c r="W72" s="1221" t="s">
        <v>102</v>
      </c>
      <c r="X72" s="1201"/>
      <c r="Y72" s="1201"/>
      <c r="Z72" s="1284" t="s">
        <v>93</v>
      </c>
      <c r="AA72" s="1286"/>
      <c r="AB72" s="1286"/>
      <c r="AC72" s="1286"/>
      <c r="AD72" s="1286"/>
      <c r="AE72" s="1242"/>
      <c r="AF72" s="1243"/>
      <c r="AG72" s="1243"/>
      <c r="AH72" s="1244"/>
      <c r="AI72" s="1242"/>
      <c r="AJ72" s="1243"/>
      <c r="AK72" s="1243"/>
      <c r="AL72" s="1244"/>
      <c r="AM72" s="1242"/>
      <c r="AN72" s="1243"/>
      <c r="AO72" s="1243"/>
      <c r="AP72" s="1244"/>
      <c r="AQ72" s="1286"/>
      <c r="AR72" s="1286"/>
      <c r="AS72" s="1286"/>
      <c r="AT72" s="1286"/>
      <c r="AU72" s="1278"/>
      <c r="AV72" s="1268"/>
      <c r="AW72" s="1201"/>
      <c r="AX72" s="1221" t="s">
        <v>92</v>
      </c>
      <c r="AY72" s="1201"/>
      <c r="AZ72" s="1201"/>
      <c r="BA72" s="1221" t="s">
        <v>102</v>
      </c>
      <c r="BB72" s="1201"/>
      <c r="BC72" s="1201"/>
      <c r="BD72" s="1236" t="s">
        <v>93</v>
      </c>
      <c r="BE72" s="80"/>
      <c r="BF72" s="80">
        <f>LEFT(AA72,1)</f>
      </c>
      <c r="BG72" s="80"/>
      <c r="BH72" s="80"/>
      <c r="BI72" s="80"/>
      <c r="BJ72" s="80">
        <f>LEFT(AE72,1)</f>
      </c>
      <c r="BK72" s="80"/>
      <c r="BL72" s="80"/>
      <c r="BM72" s="80"/>
      <c r="BN72" s="80">
        <f>LEFT(AI72,1)</f>
      </c>
      <c r="BO72" s="80"/>
      <c r="BP72" s="80"/>
      <c r="BQ72" s="80"/>
      <c r="BR72" s="80">
        <f>LEFT(AM72,1)</f>
      </c>
      <c r="BS72" s="80"/>
      <c r="BT72" s="80"/>
      <c r="BU72" s="80"/>
      <c r="BV72" s="80">
        <f>LEFT(AQ72,1)</f>
      </c>
      <c r="BW72" s="80"/>
      <c r="BX72" s="80"/>
      <c r="BY72" s="80"/>
      <c r="BZ72" s="80"/>
      <c r="CA72" s="80"/>
    </row>
    <row r="73" spans="1:79" ht="9.75" customHeight="1" thickBot="1">
      <c r="A73" s="1271"/>
      <c r="B73" s="336"/>
      <c r="C73" s="1282"/>
      <c r="D73" s="1283"/>
      <c r="E73" s="1274"/>
      <c r="F73" s="1275"/>
      <c r="G73" s="1275"/>
      <c r="H73" s="1275"/>
      <c r="I73" s="1275"/>
      <c r="J73" s="1275"/>
      <c r="K73" s="1275"/>
      <c r="L73" s="1275"/>
      <c r="M73" s="1275"/>
      <c r="N73" s="1275"/>
      <c r="O73" s="1275"/>
      <c r="P73" s="1277"/>
      <c r="Q73" s="1279"/>
      <c r="R73" s="1269"/>
      <c r="S73" s="1202"/>
      <c r="T73" s="1222"/>
      <c r="U73" s="382"/>
      <c r="V73" s="382"/>
      <c r="W73" s="1222"/>
      <c r="X73" s="382"/>
      <c r="Y73" s="382"/>
      <c r="Z73" s="1355"/>
      <c r="AA73" s="1286"/>
      <c r="AB73" s="1286"/>
      <c r="AC73" s="1286"/>
      <c r="AD73" s="1286"/>
      <c r="AE73" s="1245"/>
      <c r="AF73" s="1246"/>
      <c r="AG73" s="1246"/>
      <c r="AH73" s="1247"/>
      <c r="AI73" s="1245"/>
      <c r="AJ73" s="1246"/>
      <c r="AK73" s="1246"/>
      <c r="AL73" s="1247"/>
      <c r="AM73" s="1245"/>
      <c r="AN73" s="1246"/>
      <c r="AO73" s="1246"/>
      <c r="AP73" s="1247"/>
      <c r="AQ73" s="1356"/>
      <c r="AR73" s="1356"/>
      <c r="AS73" s="1356"/>
      <c r="AT73" s="1356"/>
      <c r="AU73" s="1357"/>
      <c r="AV73" s="1269"/>
      <c r="AW73" s="1202"/>
      <c r="AX73" s="1254"/>
      <c r="AY73" s="1202"/>
      <c r="AZ73" s="1202"/>
      <c r="BA73" s="1254"/>
      <c r="BB73" s="1202"/>
      <c r="BC73" s="1202"/>
      <c r="BD73" s="1237"/>
      <c r="BE73" s="80"/>
      <c r="BF73" s="80"/>
      <c r="BG73" s="80"/>
      <c r="BH73" s="80"/>
      <c r="BI73" s="80"/>
      <c r="BJ73" s="80"/>
      <c r="BK73" s="80"/>
      <c r="BL73" s="80"/>
      <c r="BM73" s="80"/>
      <c r="BN73" s="80"/>
      <c r="BO73" s="80"/>
      <c r="BP73" s="80"/>
      <c r="BQ73" s="80"/>
      <c r="BR73" s="80"/>
      <c r="BS73" s="80"/>
      <c r="BT73" s="80"/>
      <c r="BU73" s="80"/>
      <c r="BV73" s="80"/>
      <c r="BW73" s="80"/>
      <c r="BX73" s="80"/>
      <c r="BY73" s="80"/>
      <c r="BZ73" s="80"/>
      <c r="CA73" s="80"/>
    </row>
    <row r="74" spans="1:79" ht="9.75" customHeight="1">
      <c r="A74" s="1239" t="s">
        <v>103</v>
      </c>
      <c r="B74" s="1240"/>
      <c r="C74" s="1240"/>
      <c r="D74" s="1240"/>
      <c r="E74" s="1240"/>
      <c r="F74" s="1240"/>
      <c r="G74" s="1240"/>
      <c r="H74" s="1240"/>
      <c r="I74" s="1240"/>
      <c r="J74" s="1240"/>
      <c r="K74" s="1240"/>
      <c r="L74" s="1240"/>
      <c r="M74" s="1240"/>
      <c r="N74" s="1240"/>
      <c r="O74" s="1240"/>
      <c r="P74" s="1240"/>
      <c r="Q74" s="1240"/>
      <c r="R74" s="1295" t="s">
        <v>365</v>
      </c>
      <c r="S74" s="1296"/>
      <c r="T74" s="1296"/>
      <c r="U74" s="1296"/>
      <c r="V74" s="1296"/>
      <c r="W74" s="1296"/>
      <c r="X74" s="1296"/>
      <c r="Y74" s="1296"/>
      <c r="Z74" s="1297"/>
      <c r="AA74" s="1311">
        <f>IF(COUNTIF($BF$24:$BF$73,"8")=0,"",COUNTIF($BF$24:$BF$73,"8"))</f>
      </c>
      <c r="AB74" s="1312"/>
      <c r="AC74" s="57"/>
      <c r="AD74" s="58"/>
      <c r="AE74" s="1312">
        <f>IF(COUNTIF($BJ$24:$BJ$73,"8")=0,"",COUNTIF($BJ$24:$BJ$73,"8"))</f>
      </c>
      <c r="AF74" s="1312"/>
      <c r="AG74" s="57"/>
      <c r="AH74" s="57"/>
      <c r="AI74" s="1311">
        <f>IF(COUNTIF($BN$24:$BN$73,"8")=0,"",COUNTIF($BN$24:$BN$73,"8"))</f>
      </c>
      <c r="AJ74" s="1312"/>
      <c r="AK74" s="57"/>
      <c r="AL74" s="58"/>
      <c r="AM74" s="1312">
        <f>IF(COUNTIF($BR$24:$BR$73,"8")=0,"",COUNTIF($BR$24:$BR$73,"8"))</f>
      </c>
      <c r="AN74" s="1312"/>
      <c r="AO74" s="57"/>
      <c r="AP74" s="57"/>
      <c r="AQ74" s="1334"/>
      <c r="AR74" s="1335"/>
      <c r="AS74" s="1335"/>
      <c r="AT74" s="1336"/>
      <c r="AU74" s="51"/>
      <c r="AV74" s="51"/>
      <c r="AW74" s="51"/>
      <c r="AX74" s="51"/>
      <c r="AY74" s="51"/>
      <c r="AZ74" s="51"/>
      <c r="BA74" s="51"/>
      <c r="BB74" s="51"/>
      <c r="BC74" s="51"/>
      <c r="BD74" s="51"/>
      <c r="BE74" s="80"/>
      <c r="BF74" s="80"/>
      <c r="BG74" s="80"/>
      <c r="BH74" s="80"/>
      <c r="BI74" s="80"/>
      <c r="BJ74" s="80"/>
      <c r="BK74" s="80"/>
      <c r="BL74" s="80"/>
      <c r="BM74" s="80"/>
      <c r="BN74" s="80"/>
      <c r="BO74" s="80"/>
      <c r="BP74" s="80"/>
      <c r="BQ74" s="80"/>
      <c r="BR74" s="80"/>
      <c r="BS74" s="80"/>
      <c r="BT74" s="80"/>
      <c r="BU74" s="80"/>
      <c r="BV74" s="80"/>
      <c r="BW74" s="80"/>
      <c r="BX74" s="80"/>
      <c r="BY74" s="80"/>
      <c r="BZ74" s="80"/>
      <c r="CA74" s="80"/>
    </row>
    <row r="75" spans="1:79" ht="9.75" customHeight="1">
      <c r="A75" s="1241"/>
      <c r="B75" s="496"/>
      <c r="C75" s="496"/>
      <c r="D75" s="496"/>
      <c r="E75" s="496"/>
      <c r="F75" s="496"/>
      <c r="G75" s="496"/>
      <c r="H75" s="496"/>
      <c r="I75" s="496"/>
      <c r="J75" s="496"/>
      <c r="K75" s="496"/>
      <c r="L75" s="496"/>
      <c r="M75" s="496"/>
      <c r="N75" s="496"/>
      <c r="O75" s="496"/>
      <c r="P75" s="496"/>
      <c r="Q75" s="496"/>
      <c r="R75" s="1230"/>
      <c r="S75" s="1231"/>
      <c r="T75" s="1231"/>
      <c r="U75" s="1231"/>
      <c r="V75" s="1231"/>
      <c r="W75" s="1231"/>
      <c r="X75" s="1231"/>
      <c r="Y75" s="1231"/>
      <c r="Z75" s="1232"/>
      <c r="AA75" s="1214"/>
      <c r="AB75" s="1211"/>
      <c r="AC75" s="1205" t="s">
        <v>83</v>
      </c>
      <c r="AD75" s="1206"/>
      <c r="AE75" s="1211"/>
      <c r="AF75" s="1211"/>
      <c r="AG75" s="1205" t="s">
        <v>83</v>
      </c>
      <c r="AH75" s="1205"/>
      <c r="AI75" s="1214"/>
      <c r="AJ75" s="1211"/>
      <c r="AK75" s="1205" t="s">
        <v>83</v>
      </c>
      <c r="AL75" s="1206"/>
      <c r="AM75" s="1211"/>
      <c r="AN75" s="1211"/>
      <c r="AO75" s="1205" t="s">
        <v>83</v>
      </c>
      <c r="AP75" s="1205"/>
      <c r="AQ75" s="1328"/>
      <c r="AR75" s="1329"/>
      <c r="AS75" s="1329"/>
      <c r="AT75" s="1330"/>
      <c r="AU75" s="51"/>
      <c r="AV75" s="1223"/>
      <c r="AW75" s="1224"/>
      <c r="AX75" s="1224"/>
      <c r="AY75" s="1224"/>
      <c r="AZ75" s="1224"/>
      <c r="BA75" s="1224"/>
      <c r="BB75" s="1224"/>
      <c r="BC75" s="1224"/>
      <c r="BD75" s="1224"/>
      <c r="BE75" s="80"/>
      <c r="BF75" s="80"/>
      <c r="BG75" s="80"/>
      <c r="BH75" s="80"/>
      <c r="BI75" s="80"/>
      <c r="BJ75" s="80"/>
      <c r="BK75" s="80"/>
      <c r="BL75" s="80"/>
      <c r="BM75" s="80"/>
      <c r="BN75" s="80"/>
      <c r="BO75" s="80"/>
      <c r="BP75" s="80"/>
      <c r="BQ75" s="80"/>
      <c r="BR75" s="80"/>
      <c r="BS75" s="80"/>
      <c r="BT75" s="80"/>
      <c r="BU75" s="80"/>
      <c r="BV75" s="80"/>
      <c r="BW75" s="80"/>
      <c r="BX75" s="80"/>
      <c r="BY75" s="80"/>
      <c r="BZ75" s="80"/>
      <c r="CA75" s="80"/>
    </row>
    <row r="76" spans="1:79" ht="9.75" customHeight="1">
      <c r="A76" s="1241"/>
      <c r="B76" s="496"/>
      <c r="C76" s="496"/>
      <c r="D76" s="496"/>
      <c r="E76" s="496"/>
      <c r="F76" s="496"/>
      <c r="G76" s="496"/>
      <c r="H76" s="496"/>
      <c r="I76" s="496"/>
      <c r="J76" s="496"/>
      <c r="K76" s="496"/>
      <c r="L76" s="496"/>
      <c r="M76" s="496"/>
      <c r="N76" s="496"/>
      <c r="O76" s="496"/>
      <c r="P76" s="496"/>
      <c r="Q76" s="496"/>
      <c r="R76" s="1233"/>
      <c r="S76" s="1234"/>
      <c r="T76" s="1234"/>
      <c r="U76" s="1234"/>
      <c r="V76" s="1234"/>
      <c r="W76" s="1234"/>
      <c r="X76" s="1234"/>
      <c r="Y76" s="1234"/>
      <c r="Z76" s="1235"/>
      <c r="AA76" s="1214"/>
      <c r="AB76" s="1211"/>
      <c r="AC76" s="1205"/>
      <c r="AD76" s="1206"/>
      <c r="AE76" s="1211"/>
      <c r="AF76" s="1211"/>
      <c r="AG76" s="1205"/>
      <c r="AH76" s="1205"/>
      <c r="AI76" s="1214"/>
      <c r="AJ76" s="1211"/>
      <c r="AK76" s="1205"/>
      <c r="AL76" s="1206"/>
      <c r="AM76" s="1211"/>
      <c r="AN76" s="1211"/>
      <c r="AO76" s="1205"/>
      <c r="AP76" s="1205"/>
      <c r="AQ76" s="1331"/>
      <c r="AR76" s="1332"/>
      <c r="AS76" s="1332"/>
      <c r="AT76" s="1333"/>
      <c r="AU76" s="51"/>
      <c r="AV76" s="1224"/>
      <c r="AW76" s="1224"/>
      <c r="AX76" s="1224"/>
      <c r="AY76" s="1224"/>
      <c r="AZ76" s="1224"/>
      <c r="BA76" s="1224"/>
      <c r="BB76" s="1224"/>
      <c r="BC76" s="1224"/>
      <c r="BD76" s="1224"/>
      <c r="BE76" s="80"/>
      <c r="BF76" s="80"/>
      <c r="BG76" s="80"/>
      <c r="BH76" s="80"/>
      <c r="BI76" s="80"/>
      <c r="BJ76" s="80"/>
      <c r="BK76" s="80"/>
      <c r="BL76" s="80"/>
      <c r="BM76" s="80"/>
      <c r="BN76" s="80"/>
      <c r="BO76" s="80"/>
      <c r="BP76" s="80"/>
      <c r="BQ76" s="80"/>
      <c r="BR76" s="80"/>
      <c r="BS76" s="80"/>
      <c r="BT76" s="80"/>
      <c r="BU76" s="80"/>
      <c r="BV76" s="80"/>
      <c r="BW76" s="80"/>
      <c r="BX76" s="80"/>
      <c r="BY76" s="80"/>
      <c r="BZ76" s="80"/>
      <c r="CA76" s="80"/>
    </row>
    <row r="77" spans="1:79" ht="9.75" customHeight="1">
      <c r="A77" s="112"/>
      <c r="B77" s="66"/>
      <c r="C77" s="66"/>
      <c r="D77" s="66"/>
      <c r="E77" s="66"/>
      <c r="F77" s="66"/>
      <c r="G77" s="66"/>
      <c r="H77" s="66"/>
      <c r="I77" s="66"/>
      <c r="J77" s="66"/>
      <c r="K77" s="66"/>
      <c r="L77" s="66"/>
      <c r="M77" s="66"/>
      <c r="N77" s="66"/>
      <c r="O77" s="66"/>
      <c r="P77" s="66"/>
      <c r="Q77" s="66"/>
      <c r="R77" s="1227" t="s">
        <v>379</v>
      </c>
      <c r="S77" s="1299"/>
      <c r="T77" s="1299"/>
      <c r="U77" s="1299"/>
      <c r="V77" s="1299"/>
      <c r="W77" s="1299"/>
      <c r="X77" s="1299"/>
      <c r="Y77" s="1299"/>
      <c r="Z77" s="1300"/>
      <c r="AA77" s="1213">
        <f>IF(COUNTIF($BF$24:$BF$73,"1")=0,"",COUNTIF($BF$24:$BF$73,"1"))</f>
      </c>
      <c r="AB77" s="1210"/>
      <c r="AC77" s="77"/>
      <c r="AD77" s="81"/>
      <c r="AE77" s="1210">
        <f>IF(COUNTIF($BJ$24:$BJ$73,"1")=0,"",COUNTIF($BJ$24:$BJ$73,"1"))</f>
      </c>
      <c r="AF77" s="1210"/>
      <c r="AG77" s="77"/>
      <c r="AH77" s="77"/>
      <c r="AI77" s="1213">
        <f>IF(COUNTIF($BN$24:$BN$73,"1")=0,"",COUNTIF($BN$24:$BN$73,"1"))</f>
      </c>
      <c r="AJ77" s="1210"/>
      <c r="AK77" s="77"/>
      <c r="AL77" s="81"/>
      <c r="AM77" s="1210">
        <f>IF(COUNTIF($BR$24:$BR$73,"1")=0,"",COUNTIF($BR$24:$BR$73,"1"))</f>
      </c>
      <c r="AN77" s="1210"/>
      <c r="AO77" s="77"/>
      <c r="AP77" s="77"/>
      <c r="AQ77" s="1213">
        <f>IF(COUNTIF($BV$24:$BV$73,"1")=0,"",COUNTIF($BV$24:$BV$73,"1"))</f>
      </c>
      <c r="AR77" s="1210"/>
      <c r="AS77" s="77"/>
      <c r="AT77" s="82"/>
      <c r="AU77" s="51"/>
      <c r="AV77" s="1224"/>
      <c r="AW77" s="1224"/>
      <c r="AX77" s="1224"/>
      <c r="AY77" s="1224"/>
      <c r="AZ77" s="1224"/>
      <c r="BA77" s="1224"/>
      <c r="BB77" s="1224"/>
      <c r="BC77" s="1224"/>
      <c r="BD77" s="1224"/>
      <c r="BE77" s="80"/>
      <c r="BF77" s="80"/>
      <c r="BG77" s="80"/>
      <c r="BH77" s="80"/>
      <c r="BI77" s="80"/>
      <c r="BJ77" s="80"/>
      <c r="BK77" s="80"/>
      <c r="BL77" s="80"/>
      <c r="BM77" s="80"/>
      <c r="BN77" s="80"/>
      <c r="BO77" s="80"/>
      <c r="BP77" s="80"/>
      <c r="BQ77" s="80"/>
      <c r="BR77" s="80"/>
      <c r="BS77" s="80"/>
      <c r="BT77" s="80"/>
      <c r="BU77" s="80"/>
      <c r="BV77" s="80"/>
      <c r="BW77" s="80"/>
      <c r="BX77" s="80"/>
      <c r="BY77" s="80"/>
      <c r="BZ77" s="80"/>
      <c r="CA77" s="80"/>
    </row>
    <row r="78" spans="1:79" ht="9.75" customHeight="1">
      <c r="A78" s="112"/>
      <c r="B78" s="66"/>
      <c r="C78" s="66"/>
      <c r="D78" s="66"/>
      <c r="E78" s="66"/>
      <c r="F78" s="66"/>
      <c r="G78" s="66"/>
      <c r="H78" s="66"/>
      <c r="I78" s="66"/>
      <c r="J78" s="66"/>
      <c r="K78" s="66"/>
      <c r="L78" s="66"/>
      <c r="M78" s="66"/>
      <c r="N78" s="66"/>
      <c r="O78" s="66"/>
      <c r="P78" s="66"/>
      <c r="Q78" s="66"/>
      <c r="R78" s="1301"/>
      <c r="S78" s="1302"/>
      <c r="T78" s="1302"/>
      <c r="U78" s="1302"/>
      <c r="V78" s="1302"/>
      <c r="W78" s="1302"/>
      <c r="X78" s="1302"/>
      <c r="Y78" s="1302"/>
      <c r="Z78" s="1303"/>
      <c r="AA78" s="1214"/>
      <c r="AB78" s="1211"/>
      <c r="AC78" s="1205" t="s">
        <v>83</v>
      </c>
      <c r="AD78" s="1206"/>
      <c r="AE78" s="1211"/>
      <c r="AF78" s="1211"/>
      <c r="AG78" s="1205" t="s">
        <v>83</v>
      </c>
      <c r="AH78" s="1205"/>
      <c r="AI78" s="1214"/>
      <c r="AJ78" s="1211"/>
      <c r="AK78" s="1205" t="s">
        <v>83</v>
      </c>
      <c r="AL78" s="1206"/>
      <c r="AM78" s="1211"/>
      <c r="AN78" s="1211"/>
      <c r="AO78" s="1205" t="s">
        <v>83</v>
      </c>
      <c r="AP78" s="1205"/>
      <c r="AQ78" s="1214"/>
      <c r="AR78" s="1211"/>
      <c r="AS78" s="1205" t="s">
        <v>83</v>
      </c>
      <c r="AT78" s="1217"/>
      <c r="AU78" s="51"/>
      <c r="AV78" s="1224"/>
      <c r="AW78" s="1224"/>
      <c r="AX78" s="1224"/>
      <c r="AY78" s="1224"/>
      <c r="AZ78" s="1224"/>
      <c r="BA78" s="1224"/>
      <c r="BB78" s="1224"/>
      <c r="BC78" s="1224"/>
      <c r="BD78" s="1224"/>
      <c r="BE78" s="80"/>
      <c r="BF78" s="80"/>
      <c r="BG78" s="80"/>
      <c r="BH78" s="80"/>
      <c r="BI78" s="80"/>
      <c r="BJ78" s="80"/>
      <c r="BK78" s="80"/>
      <c r="BL78" s="80"/>
      <c r="BM78" s="80"/>
      <c r="BN78" s="80"/>
      <c r="BO78" s="80"/>
      <c r="BP78" s="80"/>
      <c r="BQ78" s="80"/>
      <c r="BR78" s="80"/>
      <c r="BS78" s="80"/>
      <c r="BT78" s="80"/>
      <c r="BU78" s="80"/>
      <c r="BV78" s="80"/>
      <c r="BW78" s="80"/>
      <c r="BX78" s="80"/>
      <c r="BY78" s="80"/>
      <c r="BZ78" s="80"/>
      <c r="CA78" s="80"/>
    </row>
    <row r="79" spans="1:79" ht="9.75" customHeight="1">
      <c r="A79" s="112"/>
      <c r="B79" s="66"/>
      <c r="C79" s="66"/>
      <c r="D79" s="66"/>
      <c r="E79" s="66"/>
      <c r="F79" s="66"/>
      <c r="G79" s="66"/>
      <c r="H79" s="66"/>
      <c r="I79" s="66"/>
      <c r="J79" s="66"/>
      <c r="K79" s="66"/>
      <c r="L79" s="66"/>
      <c r="M79" s="66"/>
      <c r="N79" s="66"/>
      <c r="O79" s="66"/>
      <c r="P79" s="66"/>
      <c r="Q79" s="66"/>
      <c r="R79" s="1307"/>
      <c r="S79" s="1308"/>
      <c r="T79" s="1308"/>
      <c r="U79" s="1308"/>
      <c r="V79" s="1308"/>
      <c r="W79" s="1308"/>
      <c r="X79" s="1308"/>
      <c r="Y79" s="1308"/>
      <c r="Z79" s="1309"/>
      <c r="AA79" s="1219"/>
      <c r="AB79" s="1212"/>
      <c r="AC79" s="1207"/>
      <c r="AD79" s="1208"/>
      <c r="AE79" s="1212"/>
      <c r="AF79" s="1212"/>
      <c r="AG79" s="1207"/>
      <c r="AH79" s="1207"/>
      <c r="AI79" s="1219"/>
      <c r="AJ79" s="1212"/>
      <c r="AK79" s="1207"/>
      <c r="AL79" s="1208"/>
      <c r="AM79" s="1212"/>
      <c r="AN79" s="1212"/>
      <c r="AO79" s="1207"/>
      <c r="AP79" s="1207"/>
      <c r="AQ79" s="1219"/>
      <c r="AR79" s="1212"/>
      <c r="AS79" s="1207"/>
      <c r="AT79" s="1220"/>
      <c r="AU79" s="51"/>
      <c r="AV79" s="1224"/>
      <c r="AW79" s="1224"/>
      <c r="AX79" s="1224"/>
      <c r="AY79" s="1224"/>
      <c r="AZ79" s="1224"/>
      <c r="BA79" s="1224"/>
      <c r="BB79" s="1224"/>
      <c r="BC79" s="1224"/>
      <c r="BD79" s="1224"/>
      <c r="BE79" s="80"/>
      <c r="BF79" s="80"/>
      <c r="BG79" s="80"/>
      <c r="BH79" s="80"/>
      <c r="BI79" s="80"/>
      <c r="BJ79" s="80"/>
      <c r="BK79" s="80"/>
      <c r="BL79" s="80"/>
      <c r="BM79" s="80"/>
      <c r="BN79" s="80"/>
      <c r="BO79" s="80"/>
      <c r="BP79" s="80"/>
      <c r="BQ79" s="80"/>
      <c r="BR79" s="80"/>
      <c r="BS79" s="80"/>
      <c r="BT79" s="80"/>
      <c r="BU79" s="80"/>
      <c r="BV79" s="80"/>
      <c r="BW79" s="80"/>
      <c r="BX79" s="80"/>
      <c r="BY79" s="80"/>
      <c r="BZ79" s="80"/>
      <c r="CA79" s="80"/>
    </row>
    <row r="80" spans="1:79" ht="9.75" customHeight="1">
      <c r="A80" s="112"/>
      <c r="B80" s="66"/>
      <c r="C80" s="1225" t="s">
        <v>380</v>
      </c>
      <c r="D80" s="1225"/>
      <c r="E80" s="1225"/>
      <c r="F80" s="1225"/>
      <c r="G80" s="1225"/>
      <c r="H80" s="1225"/>
      <c r="I80" s="1225"/>
      <c r="J80" s="1225"/>
      <c r="K80" s="1225"/>
      <c r="L80" s="1225"/>
      <c r="M80" s="1225"/>
      <c r="N80" s="1225"/>
      <c r="O80" s="1225"/>
      <c r="P80" s="1225"/>
      <c r="Q80" s="1226"/>
      <c r="R80" s="1227" t="s">
        <v>397</v>
      </c>
      <c r="S80" s="1228"/>
      <c r="T80" s="1228"/>
      <c r="U80" s="1228"/>
      <c r="V80" s="1228"/>
      <c r="W80" s="1228"/>
      <c r="X80" s="1228"/>
      <c r="Y80" s="1228"/>
      <c r="Z80" s="1229"/>
      <c r="AA80" s="1290">
        <f>IF(COUNTIF($BF$24:$BF$73,"3")=0,"",COUNTIF($BF$24:$BF$73,"3"))</f>
      </c>
      <c r="AB80" s="1291"/>
      <c r="AC80" s="1203" t="s">
        <v>377</v>
      </c>
      <c r="AD80" s="1204"/>
      <c r="AE80" s="1290">
        <f>IF(COUNTIF($BJ$24:$BJ$73,"3")=0,"",COUNTIF($BJ$24:$BJ$73,"3"))</f>
      </c>
      <c r="AF80" s="1291"/>
      <c r="AG80" s="1203" t="s">
        <v>383</v>
      </c>
      <c r="AH80" s="1204"/>
      <c r="AI80" s="1290">
        <f>IF(COUNTIF($BN$24:$BN$73,"3")=0,"",COUNTIF($BN$24:$BN$73,"3"))</f>
      </c>
      <c r="AJ80" s="1291"/>
      <c r="AK80" s="1203" t="s">
        <v>377</v>
      </c>
      <c r="AL80" s="1204"/>
      <c r="AM80" s="1290">
        <f>IF(COUNTIF($BR$24:$BR$73,"3")=0,"",COUNTIF($BR$24:$BR$73,"3"))</f>
      </c>
      <c r="AN80" s="1291"/>
      <c r="AO80" s="1203" t="s">
        <v>377</v>
      </c>
      <c r="AP80" s="1204"/>
      <c r="AQ80" s="1328"/>
      <c r="AR80" s="1329"/>
      <c r="AS80" s="1329"/>
      <c r="AT80" s="1330"/>
      <c r="AU80" s="51"/>
      <c r="AV80" s="1224"/>
      <c r="AW80" s="1224"/>
      <c r="AX80" s="1224"/>
      <c r="AY80" s="1224"/>
      <c r="AZ80" s="1224"/>
      <c r="BA80" s="1224"/>
      <c r="BB80" s="1224"/>
      <c r="BC80" s="1224"/>
      <c r="BD80" s="1224"/>
      <c r="BE80" s="80"/>
      <c r="BF80" s="80"/>
      <c r="BG80" s="80"/>
      <c r="BH80" s="80"/>
      <c r="BI80" s="80"/>
      <c r="BJ80" s="80"/>
      <c r="BK80" s="80"/>
      <c r="BL80" s="80"/>
      <c r="BM80" s="80"/>
      <c r="BN80" s="80"/>
      <c r="BO80" s="80"/>
      <c r="BP80" s="80"/>
      <c r="BQ80" s="80"/>
      <c r="BR80" s="80"/>
      <c r="BS80" s="80"/>
      <c r="BT80" s="80"/>
      <c r="BU80" s="80"/>
      <c r="BV80" s="80"/>
      <c r="BW80" s="80"/>
      <c r="BX80" s="80"/>
      <c r="BY80" s="80"/>
      <c r="BZ80" s="80"/>
      <c r="CA80" s="80"/>
    </row>
    <row r="81" spans="1:79" ht="9.75" customHeight="1">
      <c r="A81" s="112"/>
      <c r="B81" s="66"/>
      <c r="C81" s="1225"/>
      <c r="D81" s="1225"/>
      <c r="E81" s="1225"/>
      <c r="F81" s="1225"/>
      <c r="G81" s="1225"/>
      <c r="H81" s="1225"/>
      <c r="I81" s="1225"/>
      <c r="J81" s="1225"/>
      <c r="K81" s="1225"/>
      <c r="L81" s="1225"/>
      <c r="M81" s="1225"/>
      <c r="N81" s="1225"/>
      <c r="O81" s="1225"/>
      <c r="P81" s="1225"/>
      <c r="Q81" s="1226"/>
      <c r="R81" s="1230"/>
      <c r="S81" s="1231"/>
      <c r="T81" s="1231"/>
      <c r="U81" s="1231"/>
      <c r="V81" s="1231"/>
      <c r="W81" s="1231"/>
      <c r="X81" s="1231"/>
      <c r="Y81" s="1231"/>
      <c r="Z81" s="1232"/>
      <c r="AA81" s="1292"/>
      <c r="AB81" s="283"/>
      <c r="AC81" s="1205"/>
      <c r="AD81" s="1206"/>
      <c r="AE81" s="1292"/>
      <c r="AF81" s="283"/>
      <c r="AG81" s="1205"/>
      <c r="AH81" s="1206"/>
      <c r="AI81" s="1292"/>
      <c r="AJ81" s="283"/>
      <c r="AK81" s="1205"/>
      <c r="AL81" s="1206"/>
      <c r="AM81" s="1292"/>
      <c r="AN81" s="283"/>
      <c r="AO81" s="1205"/>
      <c r="AP81" s="1206"/>
      <c r="AQ81" s="1328"/>
      <c r="AR81" s="1329"/>
      <c r="AS81" s="1329"/>
      <c r="AT81" s="1330"/>
      <c r="AU81" s="51"/>
      <c r="AV81" s="1224"/>
      <c r="AW81" s="1224"/>
      <c r="AX81" s="1224"/>
      <c r="AY81" s="1224"/>
      <c r="AZ81" s="1224"/>
      <c r="BA81" s="1224"/>
      <c r="BB81" s="1224"/>
      <c r="BC81" s="1224"/>
      <c r="BD81" s="1224"/>
      <c r="BE81" s="80"/>
      <c r="BF81" s="80"/>
      <c r="BG81" s="80"/>
      <c r="BH81" s="80"/>
      <c r="BI81" s="80"/>
      <c r="BJ81" s="80"/>
      <c r="BK81" s="80"/>
      <c r="BL81" s="80"/>
      <c r="BM81" s="80"/>
      <c r="BN81" s="80"/>
      <c r="BO81" s="80"/>
      <c r="BP81" s="80"/>
      <c r="BQ81" s="80"/>
      <c r="BR81" s="80"/>
      <c r="BS81" s="80"/>
      <c r="BT81" s="80"/>
      <c r="BU81" s="80"/>
      <c r="BV81" s="80"/>
      <c r="BW81" s="80"/>
      <c r="BX81" s="80"/>
      <c r="BY81" s="80"/>
      <c r="BZ81" s="80"/>
      <c r="CA81" s="80"/>
    </row>
    <row r="82" spans="1:79" ht="9.75" customHeight="1">
      <c r="A82" s="112"/>
      <c r="B82" s="66"/>
      <c r="C82" s="1225"/>
      <c r="D82" s="1225"/>
      <c r="E82" s="1225"/>
      <c r="F82" s="1225"/>
      <c r="G82" s="1225"/>
      <c r="H82" s="1225"/>
      <c r="I82" s="1225"/>
      <c r="J82" s="1225"/>
      <c r="K82" s="1225"/>
      <c r="L82" s="1225"/>
      <c r="M82" s="1225"/>
      <c r="N82" s="1225"/>
      <c r="O82" s="1225"/>
      <c r="P82" s="1225"/>
      <c r="Q82" s="1226"/>
      <c r="R82" s="1233"/>
      <c r="S82" s="1234"/>
      <c r="T82" s="1234"/>
      <c r="U82" s="1234"/>
      <c r="V82" s="1234"/>
      <c r="W82" s="1234"/>
      <c r="X82" s="1234"/>
      <c r="Y82" s="1234"/>
      <c r="Z82" s="1235"/>
      <c r="AA82" s="1293"/>
      <c r="AB82" s="1294"/>
      <c r="AC82" s="1207"/>
      <c r="AD82" s="1208"/>
      <c r="AE82" s="1293"/>
      <c r="AF82" s="1294"/>
      <c r="AG82" s="1207"/>
      <c r="AH82" s="1208"/>
      <c r="AI82" s="1293"/>
      <c r="AJ82" s="1294"/>
      <c r="AK82" s="1207"/>
      <c r="AL82" s="1208"/>
      <c r="AM82" s="1293"/>
      <c r="AN82" s="1294"/>
      <c r="AO82" s="1207"/>
      <c r="AP82" s="1208"/>
      <c r="AQ82" s="1331"/>
      <c r="AR82" s="1332"/>
      <c r="AS82" s="1332"/>
      <c r="AT82" s="1333"/>
      <c r="AU82" s="51"/>
      <c r="AV82" s="1224"/>
      <c r="AW82" s="1224"/>
      <c r="AX82" s="1224"/>
      <c r="AY82" s="1224"/>
      <c r="AZ82" s="1224"/>
      <c r="BA82" s="1224"/>
      <c r="BB82" s="1224"/>
      <c r="BC82" s="1224"/>
      <c r="BD82" s="1224"/>
      <c r="BE82" s="80"/>
      <c r="BF82" s="80"/>
      <c r="BG82" s="80"/>
      <c r="BH82" s="80"/>
      <c r="BI82" s="80"/>
      <c r="BJ82" s="80"/>
      <c r="BK82" s="80"/>
      <c r="BL82" s="80"/>
      <c r="BM82" s="80"/>
      <c r="BN82" s="80"/>
      <c r="BO82" s="80"/>
      <c r="BP82" s="80"/>
      <c r="BQ82" s="80"/>
      <c r="BR82" s="80"/>
      <c r="BS82" s="80"/>
      <c r="BT82" s="80"/>
      <c r="BU82" s="80"/>
      <c r="BV82" s="80"/>
      <c r="BW82" s="80"/>
      <c r="BX82" s="80"/>
      <c r="BY82" s="80"/>
      <c r="BZ82" s="80"/>
      <c r="CA82" s="80"/>
    </row>
    <row r="83" spans="1:79" ht="9.75" customHeight="1">
      <c r="A83" s="61"/>
      <c r="B83" s="286" t="s">
        <v>141</v>
      </c>
      <c r="C83" s="286"/>
      <c r="D83" s="286"/>
      <c r="E83" s="286"/>
      <c r="F83" s="286"/>
      <c r="G83" s="286"/>
      <c r="H83" s="286"/>
      <c r="I83" s="286"/>
      <c r="J83" s="286"/>
      <c r="K83" s="286"/>
      <c r="L83" s="286"/>
      <c r="M83" s="286"/>
      <c r="N83" s="286"/>
      <c r="O83" s="286"/>
      <c r="P83" s="286"/>
      <c r="Q83" s="18"/>
      <c r="R83" s="1298" t="s">
        <v>378</v>
      </c>
      <c r="S83" s="1299"/>
      <c r="T83" s="1299"/>
      <c r="U83" s="1299"/>
      <c r="V83" s="1299"/>
      <c r="W83" s="1299"/>
      <c r="X83" s="1299"/>
      <c r="Y83" s="1299"/>
      <c r="Z83" s="1300"/>
      <c r="AA83" s="1213">
        <f>IF(COUNTIF(BF24:BF73,2)+COUNTIF(BF24:BF73,0)=0,"",COUNTIF(BF24:BF73,2)+COUNTIF(BF24:BF73,0))</f>
      </c>
      <c r="AB83" s="1210"/>
      <c r="AC83" s="77"/>
      <c r="AD83" s="81"/>
      <c r="AE83" s="1210">
        <f>IF(COUNTIF(BJ24:BJ73,2)+COUNTIF(BJ24:BJ73,0)=0,"",COUNTIF(BJ24:BJ73,2)+COUNTIF(BJ24:BJ73,0))</f>
      </c>
      <c r="AF83" s="1210"/>
      <c r="AG83" s="77"/>
      <c r="AH83" s="77"/>
      <c r="AI83" s="1213">
        <f>IF(COUNTIF(BN24:BN73,2)+COUNTIF(BN24:BN73,0)=0,"",COUNTIF(BN24:BN73,2)+COUNTIF(BN24:BN73,0))</f>
      </c>
      <c r="AJ83" s="1210"/>
      <c r="AK83" s="77"/>
      <c r="AL83" s="81"/>
      <c r="AM83" s="1210">
        <f>IF(COUNTIF(BR24:BR73,2)+COUNTIF(BR24:BR73,0)=0,"",COUNTIF(BR24:BR73,2)+COUNTIF(BR24:BR73,0))</f>
      </c>
      <c r="AN83" s="1210"/>
      <c r="AO83" s="77"/>
      <c r="AP83" s="77"/>
      <c r="AQ83" s="1213">
        <f>IF(COUNTIF(BV24:BV73,2)+COUNTIF(BV24:BV73,0)=0,"",COUNTIF(BV24:BV73,2)+COUNTIF(BV24:BV73,0))</f>
      </c>
      <c r="AR83" s="1210"/>
      <c r="AS83" s="77"/>
      <c r="AT83" s="82"/>
      <c r="AU83" s="51"/>
      <c r="AV83" s="1224"/>
      <c r="AW83" s="1224"/>
      <c r="AX83" s="1224"/>
      <c r="AY83" s="1224"/>
      <c r="AZ83" s="1224"/>
      <c r="BA83" s="1224"/>
      <c r="BB83" s="1224"/>
      <c r="BC83" s="1224"/>
      <c r="BD83" s="1224"/>
      <c r="BE83" s="80"/>
      <c r="BF83" s="80"/>
      <c r="BG83" s="80"/>
      <c r="BH83" s="80"/>
      <c r="BI83" s="80"/>
      <c r="BJ83" s="80"/>
      <c r="BK83" s="80"/>
      <c r="BL83" s="80"/>
      <c r="BM83" s="80"/>
      <c r="BN83" s="80"/>
      <c r="BO83" s="80"/>
      <c r="BP83" s="80"/>
      <c r="BQ83" s="80"/>
      <c r="BR83" s="80"/>
      <c r="BS83" s="80"/>
      <c r="BT83" s="80"/>
      <c r="BU83" s="80"/>
      <c r="BV83" s="80"/>
      <c r="BW83" s="80"/>
      <c r="BX83" s="80"/>
      <c r="BY83" s="80"/>
      <c r="BZ83" s="80"/>
      <c r="CA83" s="80"/>
    </row>
    <row r="84" spans="1:79" ht="9.75" customHeight="1">
      <c r="A84" s="61"/>
      <c r="B84" s="286"/>
      <c r="C84" s="286"/>
      <c r="D84" s="286"/>
      <c r="E84" s="286"/>
      <c r="F84" s="286"/>
      <c r="G84" s="286"/>
      <c r="H84" s="286"/>
      <c r="I84" s="286"/>
      <c r="J84" s="286"/>
      <c r="K84" s="286"/>
      <c r="L84" s="286"/>
      <c r="M84" s="286"/>
      <c r="N84" s="286"/>
      <c r="O84" s="286"/>
      <c r="P84" s="286"/>
      <c r="Q84" s="18"/>
      <c r="R84" s="1301"/>
      <c r="S84" s="1302"/>
      <c r="T84" s="1302"/>
      <c r="U84" s="1302"/>
      <c r="V84" s="1302"/>
      <c r="W84" s="1302"/>
      <c r="X84" s="1302"/>
      <c r="Y84" s="1302"/>
      <c r="Z84" s="1303"/>
      <c r="AA84" s="1214"/>
      <c r="AB84" s="1211"/>
      <c r="AC84" s="1205" t="s">
        <v>83</v>
      </c>
      <c r="AD84" s="1206"/>
      <c r="AE84" s="1211"/>
      <c r="AF84" s="1211"/>
      <c r="AG84" s="1205" t="s">
        <v>83</v>
      </c>
      <c r="AH84" s="1205"/>
      <c r="AI84" s="1214"/>
      <c r="AJ84" s="1211"/>
      <c r="AK84" s="1205" t="s">
        <v>83</v>
      </c>
      <c r="AL84" s="1206"/>
      <c r="AM84" s="1211"/>
      <c r="AN84" s="1211"/>
      <c r="AO84" s="1205" t="s">
        <v>83</v>
      </c>
      <c r="AP84" s="1205"/>
      <c r="AQ84" s="1214"/>
      <c r="AR84" s="1211"/>
      <c r="AS84" s="1205" t="s">
        <v>83</v>
      </c>
      <c r="AT84" s="1217"/>
      <c r="AU84" s="51"/>
      <c r="AV84" s="327"/>
      <c r="AW84" s="327"/>
      <c r="AX84" s="327"/>
      <c r="AY84" s="327"/>
      <c r="AZ84" s="327"/>
      <c r="BA84" s="327"/>
      <c r="BB84" s="327"/>
      <c r="BC84" s="327"/>
      <c r="BD84" s="327"/>
      <c r="BE84" s="80"/>
      <c r="BF84" s="80"/>
      <c r="BG84" s="80"/>
      <c r="BH84" s="80"/>
      <c r="BI84" s="80"/>
      <c r="BJ84" s="80"/>
      <c r="BK84" s="80"/>
      <c r="BL84" s="80"/>
      <c r="BM84" s="80"/>
      <c r="BN84" s="80"/>
      <c r="BO84" s="80"/>
      <c r="BP84" s="80"/>
      <c r="BQ84" s="80"/>
      <c r="BR84" s="80"/>
      <c r="BS84" s="80"/>
      <c r="BT84" s="80"/>
      <c r="BU84" s="80"/>
      <c r="BV84" s="80"/>
      <c r="BW84" s="80"/>
      <c r="BX84" s="80"/>
      <c r="BY84" s="80"/>
      <c r="BZ84" s="80"/>
      <c r="CA84" s="80"/>
    </row>
    <row r="85" spans="1:94" ht="9.75" customHeight="1" thickBot="1">
      <c r="A85" s="63"/>
      <c r="B85" s="1238"/>
      <c r="C85" s="1238"/>
      <c r="D85" s="1238"/>
      <c r="E85" s="1238"/>
      <c r="F85" s="1238"/>
      <c r="G85" s="1238"/>
      <c r="H85" s="1238"/>
      <c r="I85" s="1238"/>
      <c r="J85" s="1238"/>
      <c r="K85" s="1238"/>
      <c r="L85" s="1238"/>
      <c r="M85" s="1238"/>
      <c r="N85" s="1238"/>
      <c r="O85" s="1238"/>
      <c r="P85" s="1238"/>
      <c r="Q85" s="64"/>
      <c r="R85" s="1304"/>
      <c r="S85" s="1305"/>
      <c r="T85" s="1305"/>
      <c r="U85" s="1305"/>
      <c r="V85" s="1305"/>
      <c r="W85" s="1305"/>
      <c r="X85" s="1305"/>
      <c r="Y85" s="1305"/>
      <c r="Z85" s="1306"/>
      <c r="AA85" s="1215"/>
      <c r="AB85" s="1216"/>
      <c r="AC85" s="1209"/>
      <c r="AD85" s="1310"/>
      <c r="AE85" s="1216"/>
      <c r="AF85" s="1216"/>
      <c r="AG85" s="1209"/>
      <c r="AH85" s="1209"/>
      <c r="AI85" s="1215"/>
      <c r="AJ85" s="1216"/>
      <c r="AK85" s="1209"/>
      <c r="AL85" s="1310"/>
      <c r="AM85" s="1216"/>
      <c r="AN85" s="1216"/>
      <c r="AO85" s="1209"/>
      <c r="AP85" s="1209"/>
      <c r="AQ85" s="1215"/>
      <c r="AR85" s="1216"/>
      <c r="AS85" s="1209"/>
      <c r="AT85" s="1218"/>
      <c r="AU85" s="51"/>
      <c r="AV85" s="327"/>
      <c r="AW85" s="327"/>
      <c r="AX85" s="327"/>
      <c r="AY85" s="327"/>
      <c r="AZ85" s="327"/>
      <c r="BA85" s="327"/>
      <c r="BB85" s="327"/>
      <c r="BC85" s="327"/>
      <c r="BD85" s="327"/>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P85" s="108"/>
    </row>
    <row r="86" spans="1:79" ht="9.75" customHeight="1">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80"/>
      <c r="BF86" s="80"/>
      <c r="BG86" s="80"/>
      <c r="BH86" s="80"/>
      <c r="BI86" s="80"/>
      <c r="BJ86" s="80"/>
      <c r="BK86" s="80"/>
      <c r="BL86" s="80"/>
      <c r="BM86" s="80"/>
      <c r="BN86" s="80"/>
      <c r="BO86" s="80"/>
      <c r="BP86" s="80"/>
      <c r="BQ86" s="80"/>
      <c r="BR86" s="80"/>
      <c r="BS86" s="80"/>
      <c r="BT86" s="80"/>
      <c r="BU86" s="80"/>
      <c r="BV86" s="80"/>
      <c r="BW86" s="80"/>
      <c r="BX86" s="80"/>
      <c r="BY86" s="80"/>
      <c r="BZ86" s="80"/>
      <c r="CA86" s="80"/>
    </row>
    <row r="87" spans="1:79" ht="9.75" customHeight="1">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80"/>
      <c r="BF87" s="80"/>
      <c r="BG87" s="80"/>
      <c r="BH87" s="80"/>
      <c r="BI87" s="80"/>
      <c r="BJ87" s="80"/>
      <c r="BK87" s="80"/>
      <c r="BL87" s="80"/>
      <c r="BM87" s="80"/>
      <c r="BN87" s="80"/>
      <c r="BO87" s="80"/>
      <c r="BP87" s="80"/>
      <c r="BQ87" s="80"/>
      <c r="BR87" s="80"/>
      <c r="BS87" s="80"/>
      <c r="BT87" s="80"/>
      <c r="BU87" s="80"/>
      <c r="BV87" s="80"/>
      <c r="BW87" s="80"/>
      <c r="BX87" s="80"/>
      <c r="BY87" s="80"/>
      <c r="BZ87" s="80"/>
      <c r="CA87" s="80"/>
    </row>
    <row r="88" spans="1:79" ht="9.75" customHeight="1">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80"/>
      <c r="BF88" s="80"/>
      <c r="BG88" s="80"/>
      <c r="BH88" s="80"/>
      <c r="BI88" s="80"/>
      <c r="BJ88" s="80"/>
      <c r="BK88" s="80"/>
      <c r="BL88" s="80"/>
      <c r="BM88" s="80"/>
      <c r="BN88" s="80"/>
      <c r="BO88" s="80"/>
      <c r="BP88" s="80"/>
      <c r="BQ88" s="80"/>
      <c r="BR88" s="80"/>
      <c r="BS88" s="80"/>
      <c r="BT88" s="80"/>
      <c r="BU88" s="80"/>
      <c r="BV88" s="80"/>
      <c r="BW88" s="80"/>
      <c r="BX88" s="80"/>
      <c r="BY88" s="80"/>
      <c r="BZ88" s="80"/>
      <c r="CA88" s="80"/>
    </row>
    <row r="89" spans="1:79" ht="9.75" customHeight="1">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80"/>
      <c r="BF89" s="80"/>
      <c r="BG89" s="80"/>
      <c r="BH89" s="80"/>
      <c r="BI89" s="80"/>
      <c r="BJ89" s="80"/>
      <c r="BK89" s="80"/>
      <c r="BL89" s="80"/>
      <c r="BM89" s="80"/>
      <c r="BN89" s="80"/>
      <c r="BO89" s="80"/>
      <c r="BP89" s="80"/>
      <c r="BQ89" s="80"/>
      <c r="BR89" s="80"/>
      <c r="BS89" s="80"/>
      <c r="BT89" s="80"/>
      <c r="BU89" s="80"/>
      <c r="BV89" s="80"/>
      <c r="BW89" s="80"/>
      <c r="BX89" s="80"/>
      <c r="BY89" s="80"/>
      <c r="BZ89" s="80"/>
      <c r="CA89" s="80"/>
    </row>
    <row r="90" spans="1:79" ht="9.75" customHeight="1">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80"/>
      <c r="BF90" s="80"/>
      <c r="BG90" s="80"/>
      <c r="BH90" s="80"/>
      <c r="BI90" s="80"/>
      <c r="BJ90" s="80"/>
      <c r="BK90" s="80"/>
      <c r="BL90" s="80"/>
      <c r="BM90" s="80"/>
      <c r="BN90" s="80"/>
      <c r="BO90" s="80"/>
      <c r="BP90" s="80"/>
      <c r="BQ90" s="80"/>
      <c r="BR90" s="80"/>
      <c r="BS90" s="80"/>
      <c r="BT90" s="80"/>
      <c r="BU90" s="80"/>
      <c r="BV90" s="80"/>
      <c r="BW90" s="80"/>
      <c r="BX90" s="80"/>
      <c r="BY90" s="80"/>
      <c r="BZ90" s="80"/>
      <c r="CA90" s="80"/>
    </row>
    <row r="91" spans="1:79" ht="9.75" customHeight="1">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80"/>
      <c r="BF91" s="80"/>
      <c r="BG91" s="80"/>
      <c r="BH91" s="80"/>
      <c r="BI91" s="80"/>
      <c r="BJ91" s="80"/>
      <c r="BK91" s="80"/>
      <c r="BL91" s="80"/>
      <c r="BM91" s="80"/>
      <c r="BN91" s="80"/>
      <c r="BO91" s="80"/>
      <c r="BP91" s="80"/>
      <c r="BQ91" s="80"/>
      <c r="BR91" s="80"/>
      <c r="BS91" s="80"/>
      <c r="BT91" s="80"/>
      <c r="BU91" s="80"/>
      <c r="BV91" s="80"/>
      <c r="BW91" s="80"/>
      <c r="BX91" s="80"/>
      <c r="BY91" s="80"/>
      <c r="BZ91" s="80"/>
      <c r="CA91" s="80"/>
    </row>
    <row r="92" spans="57:79" ht="9.75" customHeight="1">
      <c r="BE92" s="80"/>
      <c r="BF92" s="80"/>
      <c r="BG92" s="80"/>
      <c r="BH92" s="80"/>
      <c r="BI92" s="80"/>
      <c r="BJ92" s="80"/>
      <c r="BK92" s="80"/>
      <c r="BL92" s="80"/>
      <c r="BM92" s="80"/>
      <c r="BN92" s="80"/>
      <c r="BO92" s="80"/>
      <c r="BP92" s="80"/>
      <c r="BQ92" s="80"/>
      <c r="BR92" s="80"/>
      <c r="BS92" s="80"/>
      <c r="BT92" s="80"/>
      <c r="BU92" s="80"/>
      <c r="BV92" s="80"/>
      <c r="BW92" s="80"/>
      <c r="BX92" s="80"/>
      <c r="BY92" s="80"/>
      <c r="BZ92" s="80"/>
      <c r="CA92" s="80"/>
    </row>
    <row r="93" spans="57:79" ht="9.75" customHeight="1">
      <c r="BE93" s="80"/>
      <c r="BF93" s="80"/>
      <c r="BG93" s="80"/>
      <c r="BH93" s="80"/>
      <c r="BI93" s="80"/>
      <c r="BJ93" s="80"/>
      <c r="BK93" s="80"/>
      <c r="BL93" s="80"/>
      <c r="BM93" s="80"/>
      <c r="BN93" s="80"/>
      <c r="BO93" s="80"/>
      <c r="BP93" s="80"/>
      <c r="BQ93" s="80"/>
      <c r="BR93" s="80"/>
      <c r="BS93" s="80"/>
      <c r="BT93" s="80"/>
      <c r="BU93" s="80"/>
      <c r="BV93" s="80"/>
      <c r="BW93" s="80"/>
      <c r="BX93" s="80"/>
      <c r="BY93" s="80"/>
      <c r="BZ93" s="80"/>
      <c r="CA93" s="80"/>
    </row>
    <row r="94" spans="57:79" ht="9.75" customHeight="1">
      <c r="BE94" s="80"/>
      <c r="BF94" s="80"/>
      <c r="BG94" s="80"/>
      <c r="BH94" s="80"/>
      <c r="BI94" s="80"/>
      <c r="BJ94" s="80"/>
      <c r="BK94" s="80"/>
      <c r="BL94" s="80"/>
      <c r="BM94" s="80"/>
      <c r="BN94" s="80"/>
      <c r="BO94" s="80"/>
      <c r="BP94" s="80"/>
      <c r="BQ94" s="80"/>
      <c r="BR94" s="80"/>
      <c r="BS94" s="80"/>
      <c r="BT94" s="80"/>
      <c r="BU94" s="80"/>
      <c r="BV94" s="80"/>
      <c r="BW94" s="80"/>
      <c r="BX94" s="80"/>
      <c r="BY94" s="80"/>
      <c r="BZ94" s="80"/>
      <c r="CA94" s="80"/>
    </row>
    <row r="95" spans="57:79" ht="9.75" customHeight="1">
      <c r="BE95" s="80"/>
      <c r="BF95" s="80"/>
      <c r="BG95" s="80"/>
      <c r="BH95" s="80"/>
      <c r="BI95" s="80"/>
      <c r="BJ95" s="80"/>
      <c r="BK95" s="80"/>
      <c r="BL95" s="80"/>
      <c r="BM95" s="80"/>
      <c r="BN95" s="80"/>
      <c r="BO95" s="80"/>
      <c r="BP95" s="80"/>
      <c r="BQ95" s="80"/>
      <c r="BR95" s="80"/>
      <c r="BS95" s="80"/>
      <c r="BT95" s="80"/>
      <c r="BU95" s="80"/>
      <c r="BV95" s="80"/>
      <c r="BW95" s="80"/>
      <c r="BX95" s="80"/>
      <c r="BY95" s="80"/>
      <c r="BZ95" s="80"/>
      <c r="CA95" s="80"/>
    </row>
    <row r="96" spans="57:79" ht="9.75" customHeight="1">
      <c r="BE96" s="80"/>
      <c r="BF96" s="80"/>
      <c r="BG96" s="80"/>
      <c r="BH96" s="80"/>
      <c r="BI96" s="80"/>
      <c r="BJ96" s="80"/>
      <c r="BK96" s="80"/>
      <c r="BL96" s="80"/>
      <c r="BM96" s="80"/>
      <c r="BN96" s="80"/>
      <c r="BO96" s="80"/>
      <c r="BP96" s="80"/>
      <c r="BQ96" s="80"/>
      <c r="BR96" s="80"/>
      <c r="BS96" s="80"/>
      <c r="BT96" s="80"/>
      <c r="BU96" s="80"/>
      <c r="BV96" s="80"/>
      <c r="BW96" s="80"/>
      <c r="BX96" s="80"/>
      <c r="BY96" s="80"/>
      <c r="BZ96" s="80"/>
      <c r="CA96" s="80"/>
    </row>
    <row r="97" spans="57:79" ht="9.75" customHeight="1">
      <c r="BE97" s="80"/>
      <c r="BF97" s="80"/>
      <c r="BG97" s="80"/>
      <c r="BH97" s="80"/>
      <c r="BI97" s="80"/>
      <c r="BJ97" s="80"/>
      <c r="BK97" s="80"/>
      <c r="BL97" s="80"/>
      <c r="BM97" s="80"/>
      <c r="BN97" s="80"/>
      <c r="BO97" s="80"/>
      <c r="BP97" s="80"/>
      <c r="BQ97" s="80"/>
      <c r="BR97" s="80"/>
      <c r="BS97" s="80"/>
      <c r="BT97" s="80"/>
      <c r="BU97" s="80"/>
      <c r="BV97" s="80"/>
      <c r="BW97" s="80"/>
      <c r="BX97" s="80"/>
      <c r="BY97" s="80"/>
      <c r="BZ97" s="80"/>
      <c r="CA97" s="80"/>
    </row>
    <row r="98" spans="57:79" ht="9.75" customHeight="1">
      <c r="BE98" s="80"/>
      <c r="BF98" s="80"/>
      <c r="BG98" s="80"/>
      <c r="BH98" s="80"/>
      <c r="BI98" s="80"/>
      <c r="BJ98" s="80"/>
      <c r="BK98" s="80"/>
      <c r="BL98" s="80"/>
      <c r="BM98" s="80"/>
      <c r="BN98" s="80"/>
      <c r="BO98" s="80"/>
      <c r="BP98" s="80"/>
      <c r="BQ98" s="80"/>
      <c r="BR98" s="80"/>
      <c r="BS98" s="80"/>
      <c r="BT98" s="80"/>
      <c r="BU98" s="80"/>
      <c r="BV98" s="80"/>
      <c r="BW98" s="80"/>
      <c r="BX98" s="80"/>
      <c r="BY98" s="80"/>
      <c r="BZ98" s="80"/>
      <c r="CA98" s="80"/>
    </row>
    <row r="99" spans="57:79" ht="9.75" customHeight="1">
      <c r="BE99" s="80"/>
      <c r="BF99" s="80"/>
      <c r="BG99" s="80"/>
      <c r="BH99" s="80"/>
      <c r="BI99" s="80"/>
      <c r="BJ99" s="80"/>
      <c r="BK99" s="80"/>
      <c r="BL99" s="80"/>
      <c r="BM99" s="80"/>
      <c r="BN99" s="80"/>
      <c r="BO99" s="80"/>
      <c r="BP99" s="80"/>
      <c r="BQ99" s="80"/>
      <c r="BR99" s="80"/>
      <c r="BS99" s="80"/>
      <c r="BT99" s="80"/>
      <c r="BU99" s="80"/>
      <c r="BV99" s="80"/>
      <c r="BW99" s="80"/>
      <c r="BX99" s="80"/>
      <c r="BY99" s="80"/>
      <c r="BZ99" s="80"/>
      <c r="CA99" s="80"/>
    </row>
    <row r="100" spans="57:79" ht="9.75" customHeight="1">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row>
    <row r="101" spans="57:79" ht="9.75" customHeight="1">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row>
    <row r="102" spans="57:79" ht="9.75" customHeight="1">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row>
    <row r="103" spans="57:79" ht="9.75" customHeight="1">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row>
  </sheetData>
  <sheetProtection formatCells="0" formatColumns="0" formatRows="0" insertRows="0" deleteRows="0"/>
  <mergeCells count="653">
    <mergeCell ref="C62:D63"/>
    <mergeCell ref="C64:D65"/>
    <mergeCell ref="C66:D67"/>
    <mergeCell ref="C68:D69"/>
    <mergeCell ref="C70:D71"/>
    <mergeCell ref="C50:D51"/>
    <mergeCell ref="C52:D53"/>
    <mergeCell ref="C54:D55"/>
    <mergeCell ref="C56:D57"/>
    <mergeCell ref="C58:D59"/>
    <mergeCell ref="C34:D35"/>
    <mergeCell ref="C60:D61"/>
    <mergeCell ref="C38:D39"/>
    <mergeCell ref="C40:D41"/>
    <mergeCell ref="C42:D43"/>
    <mergeCell ref="C44:D45"/>
    <mergeCell ref="C46:D47"/>
    <mergeCell ref="C48:D49"/>
    <mergeCell ref="C36:D37"/>
    <mergeCell ref="AA20:AT21"/>
    <mergeCell ref="C24:D25"/>
    <mergeCell ref="C26:D27"/>
    <mergeCell ref="C28:D29"/>
    <mergeCell ref="C30:D31"/>
    <mergeCell ref="U30:V31"/>
    <mergeCell ref="W30:W31"/>
    <mergeCell ref="AE24:AH25"/>
    <mergeCell ref="AI24:AL25"/>
    <mergeCell ref="A3:BD4"/>
    <mergeCell ref="AR1:BD2"/>
    <mergeCell ref="AQ22:AT23"/>
    <mergeCell ref="A20:B23"/>
    <mergeCell ref="E20:J23"/>
    <mergeCell ref="H6:I7"/>
    <mergeCell ref="AA22:AD23"/>
    <mergeCell ref="AE22:AH23"/>
    <mergeCell ref="A8:BD9"/>
    <mergeCell ref="J5:N5"/>
    <mergeCell ref="AM80:AN82"/>
    <mergeCell ref="AM24:AP25"/>
    <mergeCell ref="AA30:AD31"/>
    <mergeCell ref="AE30:AH31"/>
    <mergeCell ref="AI28:AL29"/>
    <mergeCell ref="R28:S29"/>
    <mergeCell ref="T28:T29"/>
    <mergeCell ref="AI26:AL27"/>
    <mergeCell ref="AM30:AP31"/>
    <mergeCell ref="X28:Y29"/>
    <mergeCell ref="A18:BD19"/>
    <mergeCell ref="K20:P23"/>
    <mergeCell ref="AU20:BD22"/>
    <mergeCell ref="AU23:BD23"/>
    <mergeCell ref="BB24:BC25"/>
    <mergeCell ref="BD24:BD25"/>
    <mergeCell ref="AA24:AD25"/>
    <mergeCell ref="AU24:AU25"/>
    <mergeCell ref="R24:S25"/>
    <mergeCell ref="AI22:AL23"/>
    <mergeCell ref="AV24:AW25"/>
    <mergeCell ref="AX24:AX25"/>
    <mergeCell ref="AY24:AZ25"/>
    <mergeCell ref="BA24:BA25"/>
    <mergeCell ref="AX26:AX27"/>
    <mergeCell ref="AM22:AP23"/>
    <mergeCell ref="AE26:AH27"/>
    <mergeCell ref="AU30:AU31"/>
    <mergeCell ref="AU28:AU29"/>
    <mergeCell ref="AV26:AW27"/>
    <mergeCell ref="AV30:AW31"/>
    <mergeCell ref="AM28:AP29"/>
    <mergeCell ref="AQ28:AT29"/>
    <mergeCell ref="AU26:AU27"/>
    <mergeCell ref="AV28:AW29"/>
    <mergeCell ref="X30:Y31"/>
    <mergeCell ref="Z30:Z31"/>
    <mergeCell ref="AI30:AL31"/>
    <mergeCell ref="AX30:AX31"/>
    <mergeCell ref="AQ30:AT31"/>
    <mergeCell ref="Z28:Z29"/>
    <mergeCell ref="AA28:AD29"/>
    <mergeCell ref="AE28:AH29"/>
    <mergeCell ref="AX28:AX29"/>
    <mergeCell ref="AY34:AZ35"/>
    <mergeCell ref="BA34:BA35"/>
    <mergeCell ref="AY32:AZ33"/>
    <mergeCell ref="U32:V33"/>
    <mergeCell ref="W32:W33"/>
    <mergeCell ref="X32:Y33"/>
    <mergeCell ref="Z32:Z33"/>
    <mergeCell ref="X34:Y35"/>
    <mergeCell ref="BA32:BA33"/>
    <mergeCell ref="AI32:AL33"/>
    <mergeCell ref="AA32:AD33"/>
    <mergeCell ref="AE32:AH33"/>
    <mergeCell ref="AV32:AW33"/>
    <mergeCell ref="AX32:AX33"/>
    <mergeCell ref="AQ34:AT35"/>
    <mergeCell ref="AU34:AU35"/>
    <mergeCell ref="AM32:AP33"/>
    <mergeCell ref="AQ32:AT33"/>
    <mergeCell ref="AU32:AU33"/>
    <mergeCell ref="AY42:AZ43"/>
    <mergeCell ref="AQ42:AT43"/>
    <mergeCell ref="AU42:AU43"/>
    <mergeCell ref="AM40:AP41"/>
    <mergeCell ref="AQ40:AT41"/>
    <mergeCell ref="BA36:BA37"/>
    <mergeCell ref="AX36:AX37"/>
    <mergeCell ref="AY36:AZ37"/>
    <mergeCell ref="AV38:AW39"/>
    <mergeCell ref="AX38:AX39"/>
    <mergeCell ref="BA38:BA39"/>
    <mergeCell ref="AI42:AL43"/>
    <mergeCell ref="AM42:AP43"/>
    <mergeCell ref="Z34:Z35"/>
    <mergeCell ref="AA34:AD35"/>
    <mergeCell ref="AE34:AH35"/>
    <mergeCell ref="AI34:AL35"/>
    <mergeCell ref="AM34:AP35"/>
    <mergeCell ref="AA42:AD43"/>
    <mergeCell ref="AE42:AH43"/>
    <mergeCell ref="BA40:BA41"/>
    <mergeCell ref="X40:Y41"/>
    <mergeCell ref="Z40:Z41"/>
    <mergeCell ref="AA40:AD41"/>
    <mergeCell ref="AE40:AH41"/>
    <mergeCell ref="AI40:AL41"/>
    <mergeCell ref="BA42:BA43"/>
    <mergeCell ref="AV42:AW43"/>
    <mergeCell ref="AU40:AU41"/>
    <mergeCell ref="AV40:AW41"/>
    <mergeCell ref="AY44:AZ45"/>
    <mergeCell ref="BA44:BA45"/>
    <mergeCell ref="AI44:AL45"/>
    <mergeCell ref="AM44:AP45"/>
    <mergeCell ref="AQ44:AT45"/>
    <mergeCell ref="AU44:AU45"/>
    <mergeCell ref="AY40:AZ41"/>
    <mergeCell ref="AX42:AX43"/>
    <mergeCell ref="W44:W45"/>
    <mergeCell ref="X44:Y45"/>
    <mergeCell ref="Z44:Z45"/>
    <mergeCell ref="E42:J43"/>
    <mergeCell ref="K42:P43"/>
    <mergeCell ref="W42:W43"/>
    <mergeCell ref="T44:T45"/>
    <mergeCell ref="U44:V45"/>
    <mergeCell ref="X42:Y43"/>
    <mergeCell ref="Z42:Z43"/>
    <mergeCell ref="AA44:AD45"/>
    <mergeCell ref="AE44:AH45"/>
    <mergeCell ref="AV44:AW45"/>
    <mergeCell ref="AX44:AX45"/>
    <mergeCell ref="AI48:AL49"/>
    <mergeCell ref="AM48:AP49"/>
    <mergeCell ref="X48:Y49"/>
    <mergeCell ref="Z48:Z49"/>
    <mergeCell ref="AA48:AD49"/>
    <mergeCell ref="AE48:AH49"/>
    <mergeCell ref="AY48:AZ49"/>
    <mergeCell ref="BA48:BA49"/>
    <mergeCell ref="AV48:AW49"/>
    <mergeCell ref="AX48:AX49"/>
    <mergeCell ref="AE46:AH47"/>
    <mergeCell ref="AI46:AL47"/>
    <mergeCell ref="AM46:AP47"/>
    <mergeCell ref="AQ46:AT47"/>
    <mergeCell ref="AU46:AU47"/>
    <mergeCell ref="AQ48:AT49"/>
    <mergeCell ref="AU48:AU49"/>
    <mergeCell ref="AY50:AZ51"/>
    <mergeCell ref="BA50:BA51"/>
    <mergeCell ref="AI50:AL51"/>
    <mergeCell ref="AM50:AP51"/>
    <mergeCell ref="AQ50:AT51"/>
    <mergeCell ref="AU50:AU51"/>
    <mergeCell ref="AY54:AZ55"/>
    <mergeCell ref="BA54:BA55"/>
    <mergeCell ref="AV54:AW55"/>
    <mergeCell ref="AX54:AX55"/>
    <mergeCell ref="AA50:AD51"/>
    <mergeCell ref="AE50:AH51"/>
    <mergeCell ref="AV50:AW51"/>
    <mergeCell ref="AX50:AX51"/>
    <mergeCell ref="AI54:AL55"/>
    <mergeCell ref="AM54:AP55"/>
    <mergeCell ref="AQ54:AT55"/>
    <mergeCell ref="AU54:AU55"/>
    <mergeCell ref="X54:Y55"/>
    <mergeCell ref="Z54:Z55"/>
    <mergeCell ref="AA54:AD55"/>
    <mergeCell ref="AE54:AH55"/>
    <mergeCell ref="BA52:BA53"/>
    <mergeCell ref="X52:Y53"/>
    <mergeCell ref="Z52:Z53"/>
    <mergeCell ref="AA52:AD53"/>
    <mergeCell ref="AE52:AH53"/>
    <mergeCell ref="AI52:AL53"/>
    <mergeCell ref="AM52:AP53"/>
    <mergeCell ref="AQ52:AT53"/>
    <mergeCell ref="AU52:AU53"/>
    <mergeCell ref="W52:W53"/>
    <mergeCell ref="AY56:AZ57"/>
    <mergeCell ref="BA56:BA57"/>
    <mergeCell ref="AI56:AL57"/>
    <mergeCell ref="AM56:AP57"/>
    <mergeCell ref="AQ56:AT57"/>
    <mergeCell ref="AU56:AU57"/>
    <mergeCell ref="AV52:AW53"/>
    <mergeCell ref="AX52:AX53"/>
    <mergeCell ref="AY52:AZ53"/>
    <mergeCell ref="W56:W57"/>
    <mergeCell ref="X56:Y57"/>
    <mergeCell ref="Z56:Z57"/>
    <mergeCell ref="E54:J55"/>
    <mergeCell ref="K54:P55"/>
    <mergeCell ref="W54:W55"/>
    <mergeCell ref="T56:T57"/>
    <mergeCell ref="E56:J57"/>
    <mergeCell ref="K56:P57"/>
    <mergeCell ref="Q56:Q57"/>
    <mergeCell ref="AA56:AD57"/>
    <mergeCell ref="AE56:AH57"/>
    <mergeCell ref="AV56:AW57"/>
    <mergeCell ref="AX56:AX57"/>
    <mergeCell ref="AI60:AL61"/>
    <mergeCell ref="AM60:AP61"/>
    <mergeCell ref="AA60:AD61"/>
    <mergeCell ref="AE60:AH61"/>
    <mergeCell ref="AY60:AZ61"/>
    <mergeCell ref="BA60:BA61"/>
    <mergeCell ref="AV60:AW61"/>
    <mergeCell ref="AX60:AX61"/>
    <mergeCell ref="X58:Y59"/>
    <mergeCell ref="Z58:Z59"/>
    <mergeCell ref="AA58:AD59"/>
    <mergeCell ref="AE58:AH59"/>
    <mergeCell ref="AI58:AL59"/>
    <mergeCell ref="AM58:AP59"/>
    <mergeCell ref="BA62:BA63"/>
    <mergeCell ref="AI62:AL63"/>
    <mergeCell ref="AM62:AP63"/>
    <mergeCell ref="AQ62:AT63"/>
    <mergeCell ref="AU62:AU63"/>
    <mergeCell ref="BA58:BA59"/>
    <mergeCell ref="AQ58:AT59"/>
    <mergeCell ref="AU58:AU59"/>
    <mergeCell ref="AQ60:AT61"/>
    <mergeCell ref="AU60:AU61"/>
    <mergeCell ref="X62:Y63"/>
    <mergeCell ref="Z62:Z63"/>
    <mergeCell ref="E60:J61"/>
    <mergeCell ref="K60:P61"/>
    <mergeCell ref="W60:W61"/>
    <mergeCell ref="T62:T63"/>
    <mergeCell ref="X60:Y61"/>
    <mergeCell ref="Z60:Z61"/>
    <mergeCell ref="BA66:BA67"/>
    <mergeCell ref="AX66:AX67"/>
    <mergeCell ref="AA62:AD63"/>
    <mergeCell ref="AE62:AH63"/>
    <mergeCell ref="AV62:AW63"/>
    <mergeCell ref="AX62:AX63"/>
    <mergeCell ref="AQ64:AT65"/>
    <mergeCell ref="AU64:AU65"/>
    <mergeCell ref="AI66:AL67"/>
    <mergeCell ref="AY62:AZ63"/>
    <mergeCell ref="AE66:AH67"/>
    <mergeCell ref="AV64:AW65"/>
    <mergeCell ref="AQ66:AT67"/>
    <mergeCell ref="AU66:AU67"/>
    <mergeCell ref="AV66:AW67"/>
    <mergeCell ref="AY66:AZ67"/>
    <mergeCell ref="AX64:AX65"/>
    <mergeCell ref="AY64:AZ65"/>
    <mergeCell ref="BA64:BA65"/>
    <mergeCell ref="X64:Y65"/>
    <mergeCell ref="Z64:Z65"/>
    <mergeCell ref="AA64:AD65"/>
    <mergeCell ref="AE64:AH65"/>
    <mergeCell ref="AI64:AL65"/>
    <mergeCell ref="AM64:AP65"/>
    <mergeCell ref="BA68:BA69"/>
    <mergeCell ref="AI68:AL69"/>
    <mergeCell ref="AM68:AP69"/>
    <mergeCell ref="AQ68:AT69"/>
    <mergeCell ref="AU68:AU69"/>
    <mergeCell ref="AE68:AH69"/>
    <mergeCell ref="AI70:AL71"/>
    <mergeCell ref="AM70:AP71"/>
    <mergeCell ref="AQ70:AT71"/>
    <mergeCell ref="AU70:AU71"/>
    <mergeCell ref="AV68:AW69"/>
    <mergeCell ref="AY70:AZ71"/>
    <mergeCell ref="AV70:AW71"/>
    <mergeCell ref="AX70:AX71"/>
    <mergeCell ref="AV72:AW73"/>
    <mergeCell ref="AX72:AX73"/>
    <mergeCell ref="U72:V73"/>
    <mergeCell ref="W72:W73"/>
    <mergeCell ref="X72:Y73"/>
    <mergeCell ref="Z72:Z73"/>
    <mergeCell ref="AQ72:AT73"/>
    <mergeCell ref="AU72:AU73"/>
    <mergeCell ref="Z66:Z67"/>
    <mergeCell ref="C20:D23"/>
    <mergeCell ref="A26:B27"/>
    <mergeCell ref="E26:J27"/>
    <mergeCell ref="AA72:AD73"/>
    <mergeCell ref="AE72:AH73"/>
    <mergeCell ref="K66:P67"/>
    <mergeCell ref="U64:V65"/>
    <mergeCell ref="W64:W65"/>
    <mergeCell ref="AA66:AD67"/>
    <mergeCell ref="AI74:AJ76"/>
    <mergeCell ref="AK75:AL76"/>
    <mergeCell ref="W70:W71"/>
    <mergeCell ref="A5:D7"/>
    <mergeCell ref="E5:G5"/>
    <mergeCell ref="E6:G7"/>
    <mergeCell ref="X70:Y71"/>
    <mergeCell ref="AE70:AH71"/>
    <mergeCell ref="K26:P27"/>
    <mergeCell ref="Q23:Z23"/>
    <mergeCell ref="AR5:BD7"/>
    <mergeCell ref="AN5:AQ7"/>
    <mergeCell ref="AM74:AN76"/>
    <mergeCell ref="AO75:AP76"/>
    <mergeCell ref="AM83:AN85"/>
    <mergeCell ref="AQ80:AT82"/>
    <mergeCell ref="AQ74:AT76"/>
    <mergeCell ref="A10:BD11"/>
    <mergeCell ref="A12:BD14"/>
    <mergeCell ref="A15:BD17"/>
    <mergeCell ref="AI83:AJ85"/>
    <mergeCell ref="AK84:AL85"/>
    <mergeCell ref="AI77:AJ79"/>
    <mergeCell ref="AK78:AL79"/>
    <mergeCell ref="AI80:AJ82"/>
    <mergeCell ref="AE74:AF76"/>
    <mergeCell ref="AG75:AH76"/>
    <mergeCell ref="AE83:AF85"/>
    <mergeCell ref="AG84:AH85"/>
    <mergeCell ref="AE77:AF79"/>
    <mergeCell ref="AG78:AH79"/>
    <mergeCell ref="AG80:AH82"/>
    <mergeCell ref="AE80:AF82"/>
    <mergeCell ref="AC75:AD76"/>
    <mergeCell ref="AC84:AD85"/>
    <mergeCell ref="AA74:AB76"/>
    <mergeCell ref="AA83:AB85"/>
    <mergeCell ref="AA77:AB79"/>
    <mergeCell ref="AC78:AD79"/>
    <mergeCell ref="AC80:AD82"/>
    <mergeCell ref="AA80:AB82"/>
    <mergeCell ref="R74:Z76"/>
    <mergeCell ref="R83:Z85"/>
    <mergeCell ref="R77:Z79"/>
    <mergeCell ref="W24:W25"/>
    <mergeCell ref="Z24:Z25"/>
    <mergeCell ref="U24:V25"/>
    <mergeCell ref="X24:Y25"/>
    <mergeCell ref="T24:T25"/>
    <mergeCell ref="X66:Y67"/>
    <mergeCell ref="Q20:Z22"/>
    <mergeCell ref="A24:B25"/>
    <mergeCell ref="E24:J25"/>
    <mergeCell ref="K24:P25"/>
    <mergeCell ref="Q24:Q25"/>
    <mergeCell ref="BB26:BC27"/>
    <mergeCell ref="AQ24:AT25"/>
    <mergeCell ref="AM26:AP27"/>
    <mergeCell ref="AQ26:AT27"/>
    <mergeCell ref="Z26:Z27"/>
    <mergeCell ref="BD26:BD27"/>
    <mergeCell ref="Q26:Q27"/>
    <mergeCell ref="R26:S27"/>
    <mergeCell ref="T26:T27"/>
    <mergeCell ref="U26:V27"/>
    <mergeCell ref="W26:W27"/>
    <mergeCell ref="X26:Y27"/>
    <mergeCell ref="AY26:AZ27"/>
    <mergeCell ref="BA26:BA27"/>
    <mergeCell ref="AA26:AD27"/>
    <mergeCell ref="A28:B29"/>
    <mergeCell ref="E28:J29"/>
    <mergeCell ref="BB28:BC29"/>
    <mergeCell ref="BD28:BD29"/>
    <mergeCell ref="U28:V29"/>
    <mergeCell ref="W28:W29"/>
    <mergeCell ref="K28:P29"/>
    <mergeCell ref="Q28:Q29"/>
    <mergeCell ref="AY28:AZ29"/>
    <mergeCell ref="BA28:BA29"/>
    <mergeCell ref="T32:T33"/>
    <mergeCell ref="A30:B31"/>
    <mergeCell ref="Q30:Q31"/>
    <mergeCell ref="R30:S31"/>
    <mergeCell ref="T30:T31"/>
    <mergeCell ref="E30:J31"/>
    <mergeCell ref="K30:P31"/>
    <mergeCell ref="C32:D33"/>
    <mergeCell ref="AX34:AX35"/>
    <mergeCell ref="BB30:BC31"/>
    <mergeCell ref="BD30:BD31"/>
    <mergeCell ref="AY30:AZ31"/>
    <mergeCell ref="BA30:BA31"/>
    <mergeCell ref="A32:B33"/>
    <mergeCell ref="E32:J33"/>
    <mergeCell ref="K32:P33"/>
    <mergeCell ref="Q32:Q33"/>
    <mergeCell ref="R32:S33"/>
    <mergeCell ref="BB32:BC33"/>
    <mergeCell ref="BD32:BD33"/>
    <mergeCell ref="A34:B35"/>
    <mergeCell ref="E34:J35"/>
    <mergeCell ref="K34:P35"/>
    <mergeCell ref="Q34:Q35"/>
    <mergeCell ref="BD34:BD35"/>
    <mergeCell ref="W34:W35"/>
    <mergeCell ref="AV34:AW35"/>
    <mergeCell ref="BB34:BC35"/>
    <mergeCell ref="AY38:AZ39"/>
    <mergeCell ref="AI38:AL39"/>
    <mergeCell ref="AM38:AP39"/>
    <mergeCell ref="A36:B37"/>
    <mergeCell ref="Q36:Q37"/>
    <mergeCell ref="R36:S37"/>
    <mergeCell ref="E36:J37"/>
    <mergeCell ref="K36:P37"/>
    <mergeCell ref="AM36:AP37"/>
    <mergeCell ref="AU38:AU39"/>
    <mergeCell ref="W38:W39"/>
    <mergeCell ref="X38:Y39"/>
    <mergeCell ref="R34:S35"/>
    <mergeCell ref="T34:T35"/>
    <mergeCell ref="U34:V35"/>
    <mergeCell ref="AQ38:AT39"/>
    <mergeCell ref="T38:T39"/>
    <mergeCell ref="Z38:Z39"/>
    <mergeCell ref="AA38:AD39"/>
    <mergeCell ref="AE38:AH39"/>
    <mergeCell ref="T36:T37"/>
    <mergeCell ref="X36:Y37"/>
    <mergeCell ref="Z36:Z37"/>
    <mergeCell ref="AA36:AD37"/>
    <mergeCell ref="AE36:AH37"/>
    <mergeCell ref="AQ36:AT37"/>
    <mergeCell ref="AI36:AL37"/>
    <mergeCell ref="U36:V37"/>
    <mergeCell ref="W36:W37"/>
    <mergeCell ref="BB36:BC37"/>
    <mergeCell ref="BD36:BD37"/>
    <mergeCell ref="A38:B39"/>
    <mergeCell ref="E38:J39"/>
    <mergeCell ref="K38:P39"/>
    <mergeCell ref="Q38:Q39"/>
    <mergeCell ref="R38:S39"/>
    <mergeCell ref="BD38:BD39"/>
    <mergeCell ref="AU36:AU37"/>
    <mergeCell ref="AV36:AW37"/>
    <mergeCell ref="BB38:BC39"/>
    <mergeCell ref="BB42:BC43"/>
    <mergeCell ref="BD42:BD43"/>
    <mergeCell ref="A40:B41"/>
    <mergeCell ref="E40:J41"/>
    <mergeCell ref="K40:P41"/>
    <mergeCell ref="Q40:Q41"/>
    <mergeCell ref="R40:S41"/>
    <mergeCell ref="BB40:BC41"/>
    <mergeCell ref="U38:V39"/>
    <mergeCell ref="W40:W41"/>
    <mergeCell ref="AX40:AX41"/>
    <mergeCell ref="AV46:AW47"/>
    <mergeCell ref="AX46:AX47"/>
    <mergeCell ref="AY46:AZ47"/>
    <mergeCell ref="BD40:BD41"/>
    <mergeCell ref="BD44:BD45"/>
    <mergeCell ref="BD46:BD47"/>
    <mergeCell ref="BB44:BC45"/>
    <mergeCell ref="W46:W47"/>
    <mergeCell ref="A42:B43"/>
    <mergeCell ref="Q42:Q43"/>
    <mergeCell ref="R42:S43"/>
    <mergeCell ref="T42:T43"/>
    <mergeCell ref="U42:V43"/>
    <mergeCell ref="T40:T41"/>
    <mergeCell ref="U40:V41"/>
    <mergeCell ref="A46:B47"/>
    <mergeCell ref="E46:J47"/>
    <mergeCell ref="K46:P47"/>
    <mergeCell ref="Q46:Q47"/>
    <mergeCell ref="R46:S47"/>
    <mergeCell ref="BB46:BC47"/>
    <mergeCell ref="BA46:BA47"/>
    <mergeCell ref="X46:Y47"/>
    <mergeCell ref="Z46:Z47"/>
    <mergeCell ref="AA46:AD47"/>
    <mergeCell ref="A44:B45"/>
    <mergeCell ref="E44:J45"/>
    <mergeCell ref="X50:Y51"/>
    <mergeCell ref="Z50:Z51"/>
    <mergeCell ref="E48:J49"/>
    <mergeCell ref="T46:T47"/>
    <mergeCell ref="U46:V47"/>
    <mergeCell ref="K44:P45"/>
    <mergeCell ref="Q44:Q45"/>
    <mergeCell ref="R44:S45"/>
    <mergeCell ref="A48:B49"/>
    <mergeCell ref="Q48:Q49"/>
    <mergeCell ref="R48:S49"/>
    <mergeCell ref="T48:T49"/>
    <mergeCell ref="U48:V49"/>
    <mergeCell ref="W50:W51"/>
    <mergeCell ref="K48:P49"/>
    <mergeCell ref="W48:W49"/>
    <mergeCell ref="T50:T51"/>
    <mergeCell ref="BB48:BC49"/>
    <mergeCell ref="BD48:BD49"/>
    <mergeCell ref="A50:B51"/>
    <mergeCell ref="E50:J51"/>
    <mergeCell ref="K50:P51"/>
    <mergeCell ref="Q50:Q51"/>
    <mergeCell ref="R50:S51"/>
    <mergeCell ref="U50:V51"/>
    <mergeCell ref="BB50:BC51"/>
    <mergeCell ref="BD50:BD51"/>
    <mergeCell ref="A54:B55"/>
    <mergeCell ref="Q54:Q55"/>
    <mergeCell ref="R54:S55"/>
    <mergeCell ref="T54:T55"/>
    <mergeCell ref="U54:V55"/>
    <mergeCell ref="T52:T53"/>
    <mergeCell ref="U52:V53"/>
    <mergeCell ref="A52:B53"/>
    <mergeCell ref="E52:J53"/>
    <mergeCell ref="K52:P53"/>
    <mergeCell ref="R56:S57"/>
    <mergeCell ref="U56:V57"/>
    <mergeCell ref="BD52:BD53"/>
    <mergeCell ref="BB54:BC55"/>
    <mergeCell ref="BD54:BD55"/>
    <mergeCell ref="Q52:Q53"/>
    <mergeCell ref="R52:S53"/>
    <mergeCell ref="BB56:BC57"/>
    <mergeCell ref="BD56:BD57"/>
    <mergeCell ref="BB52:BC53"/>
    <mergeCell ref="A58:B59"/>
    <mergeCell ref="E58:J59"/>
    <mergeCell ref="K58:P59"/>
    <mergeCell ref="Q58:Q59"/>
    <mergeCell ref="R58:S59"/>
    <mergeCell ref="BB58:BC59"/>
    <mergeCell ref="W58:W59"/>
    <mergeCell ref="AV58:AW59"/>
    <mergeCell ref="AX58:AX59"/>
    <mergeCell ref="AY58:AZ59"/>
    <mergeCell ref="BD58:BD59"/>
    <mergeCell ref="A56:B57"/>
    <mergeCell ref="A60:B61"/>
    <mergeCell ref="Q60:Q61"/>
    <mergeCell ref="R60:S61"/>
    <mergeCell ref="T60:T61"/>
    <mergeCell ref="U60:V61"/>
    <mergeCell ref="T58:T59"/>
    <mergeCell ref="U58:V59"/>
    <mergeCell ref="BB60:BC61"/>
    <mergeCell ref="BD60:BD61"/>
    <mergeCell ref="A62:B63"/>
    <mergeCell ref="E62:J63"/>
    <mergeCell ref="K62:P63"/>
    <mergeCell ref="Q62:Q63"/>
    <mergeCell ref="R62:S63"/>
    <mergeCell ref="U62:V63"/>
    <mergeCell ref="BB62:BC63"/>
    <mergeCell ref="BD62:BD63"/>
    <mergeCell ref="W62:W63"/>
    <mergeCell ref="A64:B65"/>
    <mergeCell ref="E64:J65"/>
    <mergeCell ref="K64:P65"/>
    <mergeCell ref="Q64:Q65"/>
    <mergeCell ref="R64:S65"/>
    <mergeCell ref="T64:T65"/>
    <mergeCell ref="BB64:BC65"/>
    <mergeCell ref="BD64:BD65"/>
    <mergeCell ref="A66:B67"/>
    <mergeCell ref="Q66:Q67"/>
    <mergeCell ref="R66:S67"/>
    <mergeCell ref="T66:T67"/>
    <mergeCell ref="U66:V67"/>
    <mergeCell ref="E66:J67"/>
    <mergeCell ref="W66:W67"/>
    <mergeCell ref="BD66:BD67"/>
    <mergeCell ref="U68:V69"/>
    <mergeCell ref="W68:W69"/>
    <mergeCell ref="X68:Y69"/>
    <mergeCell ref="Z68:Z69"/>
    <mergeCell ref="AA68:AD69"/>
    <mergeCell ref="BB66:BC67"/>
    <mergeCell ref="BB68:BC69"/>
    <mergeCell ref="AX68:AX69"/>
    <mergeCell ref="AY68:AZ69"/>
    <mergeCell ref="AM66:AP67"/>
    <mergeCell ref="R70:S71"/>
    <mergeCell ref="T70:T71"/>
    <mergeCell ref="Z70:Z71"/>
    <mergeCell ref="AA70:AD71"/>
    <mergeCell ref="A68:B69"/>
    <mergeCell ref="E68:J69"/>
    <mergeCell ref="K68:P69"/>
    <mergeCell ref="Q68:Q69"/>
    <mergeCell ref="R68:S69"/>
    <mergeCell ref="T68:T69"/>
    <mergeCell ref="A72:B73"/>
    <mergeCell ref="E72:J73"/>
    <mergeCell ref="K72:P73"/>
    <mergeCell ref="Q72:Q73"/>
    <mergeCell ref="C72:D73"/>
    <mergeCell ref="U70:V71"/>
    <mergeCell ref="A70:B71"/>
    <mergeCell ref="E70:J71"/>
    <mergeCell ref="K70:P71"/>
    <mergeCell ref="Q70:Q71"/>
    <mergeCell ref="J6:N7"/>
    <mergeCell ref="BB70:BC71"/>
    <mergeCell ref="BD70:BD71"/>
    <mergeCell ref="BA72:BA73"/>
    <mergeCell ref="AI72:AL73"/>
    <mergeCell ref="O5:T7"/>
    <mergeCell ref="U5:AM7"/>
    <mergeCell ref="BA70:BA71"/>
    <mergeCell ref="BD68:BD69"/>
    <mergeCell ref="R72:S73"/>
    <mergeCell ref="T72:T73"/>
    <mergeCell ref="AV75:BD83"/>
    <mergeCell ref="C80:Q82"/>
    <mergeCell ref="R80:Z82"/>
    <mergeCell ref="AK80:AL82"/>
    <mergeCell ref="BD72:BD73"/>
    <mergeCell ref="B83:P85"/>
    <mergeCell ref="A74:Q76"/>
    <mergeCell ref="AV84:BD85"/>
    <mergeCell ref="AM72:AP73"/>
    <mergeCell ref="AY72:AZ73"/>
    <mergeCell ref="BB72:BC73"/>
    <mergeCell ref="AO80:AP82"/>
    <mergeCell ref="AO84:AP85"/>
    <mergeCell ref="AM77:AN79"/>
    <mergeCell ref="AO78:AP79"/>
    <mergeCell ref="AQ83:AR85"/>
    <mergeCell ref="AS84:AT85"/>
    <mergeCell ref="AQ77:AR79"/>
    <mergeCell ref="AS78:AT79"/>
  </mergeCells>
  <dataValidations count="11">
    <dataValidation allowBlank="1" showInputMessage="1" showErrorMessage="1" imeMode="off" sqref="BB24:BC73 R24:S73 X24:Y73 J6:N7 U24:V73"/>
    <dataValidation type="list" allowBlank="1" imeMode="off" sqref="AU24:AU73">
      <formula1>"S,H,R"</formula1>
    </dataValidation>
    <dataValidation type="list" allowBlank="1" imeMode="off" sqref="Q24:Q73">
      <formula1>"M,T,S,H"</formula1>
    </dataValidation>
    <dataValidation type="list" allowBlank="1" showErrorMessage="1" errorTitle="区分コードの誤り" error="ほ装以外のコードが入力されました&#10;手引きの区分コード一覧を参照して下さい" imeMode="off" sqref="AQ24:AT73">
      <formula1>"199,299"</formula1>
    </dataValidation>
    <dataValidation allowBlank="1" showErrorMessage="1" errorTitle="確認してください" error="対象となるのは、平成２０年１０月１日以前に雇用された者です。" sqref="AV24:AW73 AY24:AZ73"/>
    <dataValidation type="list" allowBlank="1" showErrorMessage="1" errorTitle="区分コードの誤り" error="管以外のコードが入力されました&#10;手引きの区分コード一覧を参照して下さい" imeMode="off" sqref="AM24:AP73">
      <formula1>"8129,129,3129,230,8146,146,8147,147,8148,148,8152,152,8153,153,8154,154,265,174,274,175,176,276,062,063"</formula1>
    </dataValidation>
    <dataValidation type="list" allowBlank="1" showErrorMessage="1" errorTitle="区分コードの誤り" error="建築以外のコードが入力されました&#10;手引きの区分コード一覧を参照して下さい" imeMode="off" sqref="AE24:AH73">
      <formula1>"8120,120,3120,221,8137,137,238"</formula1>
    </dataValidation>
    <dataValidation type="list" allowBlank="1" showErrorMessage="1" errorTitle="区分コードの誤り" error="電気以外のコードが入力されました&#10;手引きの区分コード一覧を参照して下さい" imeMode="off" sqref="AI24:AL73">
      <formula1>"8127,127,3127,228,8141,141,8142,142,8144,144,155,256,258,062,063"</formula1>
    </dataValidation>
    <dataValidation type="list" allowBlank="1" showInputMessage="1" showErrorMessage="1" sqref="E6:G7">
      <formula1>"'００,'４５"</formula1>
    </dataValidation>
    <dataValidation type="list" allowBlank="1" showInputMessage="1" showErrorMessage="1" sqref="AA24:AD73">
      <formula1>"8111,111,3111,212,8113,113,3113,214,8141,141,8142,142,8143,143,8149,149,8151,151,"</formula1>
    </dataValidation>
    <dataValidation type="list" allowBlank="1" showInputMessage="1" showErrorMessage="1" sqref="C24:D73">
      <formula1>"○"</formula1>
    </dataValidation>
  </dataValidations>
  <printOptions horizontalCentered="1"/>
  <pageMargins left="0.7874015748031497" right="0.7874015748031497" top="0.7086614173228347" bottom="0.5905511811023623" header="0.5118110236220472" footer="0.5118110236220472"/>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sheetPr>
    <tabColor theme="8" tint="0.7999799847602844"/>
  </sheetPr>
  <dimension ref="A1:BV68"/>
  <sheetViews>
    <sheetView showGridLines="0" view="pageBreakPreview" zoomScaleNormal="85" zoomScaleSheetLayoutView="100" zoomScalePageLayoutView="0" workbookViewId="0" topLeftCell="A1">
      <selection activeCell="BU39" sqref="BU39"/>
    </sheetView>
  </sheetViews>
  <sheetFormatPr defaultColWidth="1.625" defaultRowHeight="18" customHeight="1"/>
  <sheetData>
    <row r="1" spans="1:21" ht="18" customHeight="1">
      <c r="A1" s="219" t="s">
        <v>477</v>
      </c>
      <c r="B1" s="220"/>
      <c r="C1" s="220"/>
      <c r="D1" s="220"/>
      <c r="E1" s="220"/>
      <c r="F1" s="220"/>
      <c r="G1" s="220"/>
      <c r="H1" s="220"/>
      <c r="I1" s="220"/>
      <c r="J1" s="220"/>
      <c r="K1" s="220"/>
      <c r="L1" s="220"/>
      <c r="M1" s="220"/>
      <c r="N1" s="220"/>
      <c r="O1" s="220"/>
      <c r="P1" s="220"/>
      <c r="Q1" s="220"/>
      <c r="R1" s="220"/>
      <c r="S1" s="220"/>
      <c r="T1" s="220"/>
      <c r="U1" s="220"/>
    </row>
    <row r="2" spans="1:74" ht="18" customHeight="1">
      <c r="A2" s="1414" t="s">
        <v>478</v>
      </c>
      <c r="B2" s="1415"/>
      <c r="C2" s="1415"/>
      <c r="D2" s="1416"/>
      <c r="E2" s="1420" t="s">
        <v>479</v>
      </c>
      <c r="F2" s="1421"/>
      <c r="G2" s="1421"/>
      <c r="H2" s="1421"/>
      <c r="I2" s="1421"/>
      <c r="J2" s="1421"/>
      <c r="K2" s="1421"/>
      <c r="L2" s="1421"/>
      <c r="M2" s="1421"/>
      <c r="N2" s="1421"/>
      <c r="O2" s="1421"/>
      <c r="P2" s="1421"/>
      <c r="Q2" s="1421"/>
      <c r="R2" s="1421"/>
      <c r="S2" s="1422"/>
      <c r="T2" s="1423" t="s">
        <v>480</v>
      </c>
      <c r="U2" s="1423"/>
      <c r="V2" s="1423"/>
      <c r="W2" s="1423"/>
      <c r="X2" s="1423"/>
      <c r="Y2" s="1423"/>
      <c r="Z2" s="1423"/>
      <c r="AA2" s="1423"/>
      <c r="AB2" s="1423"/>
      <c r="AC2" s="1423"/>
      <c r="AD2" s="1423"/>
      <c r="AE2" s="1423"/>
      <c r="AF2" s="1423"/>
      <c r="AG2" s="1423"/>
      <c r="AH2" s="1423"/>
      <c r="AI2" s="1423"/>
      <c r="AJ2" s="1423"/>
      <c r="AK2" s="1423"/>
      <c r="AL2" s="1423"/>
      <c r="AM2" s="1423"/>
      <c r="AN2" s="1423"/>
      <c r="AO2" s="1423"/>
      <c r="AP2" s="1423"/>
      <c r="AQ2" s="1423"/>
      <c r="AR2" s="1423"/>
      <c r="AS2" s="1423"/>
      <c r="AT2" s="1423"/>
      <c r="AU2" s="1423"/>
      <c r="AV2" s="1423"/>
      <c r="AW2" s="1423"/>
      <c r="AX2" s="1423"/>
      <c r="AY2" s="1423"/>
      <c r="AZ2" s="1423"/>
      <c r="BA2" s="1423"/>
      <c r="BB2" s="1423"/>
      <c r="BC2" s="1423"/>
      <c r="BD2" s="1423"/>
      <c r="BE2" s="1423"/>
      <c r="BF2" s="1423"/>
      <c r="BG2" s="1423"/>
      <c r="BH2" s="1423"/>
      <c r="BI2" s="1423"/>
      <c r="BJ2" s="1423"/>
      <c r="BK2" s="1423"/>
      <c r="BL2" s="1423"/>
      <c r="BM2" s="1423"/>
      <c r="BN2" s="1423"/>
      <c r="BO2" s="1423"/>
      <c r="BP2" s="1423"/>
      <c r="BQ2" s="1423"/>
      <c r="BR2" s="1423"/>
      <c r="BS2" s="1423"/>
      <c r="BT2" s="1423"/>
      <c r="BU2" s="1423"/>
      <c r="BV2" s="1424"/>
    </row>
    <row r="3" spans="1:74" ht="18" customHeight="1">
      <c r="A3" s="1417"/>
      <c r="B3" s="1418"/>
      <c r="C3" s="1418"/>
      <c r="D3" s="1419"/>
      <c r="E3" s="1427" t="s">
        <v>88</v>
      </c>
      <c r="F3" s="1428"/>
      <c r="G3" s="1428"/>
      <c r="H3" s="1427" t="s">
        <v>89</v>
      </c>
      <c r="I3" s="1428"/>
      <c r="J3" s="1429"/>
      <c r="K3" s="1428" t="s">
        <v>90</v>
      </c>
      <c r="L3" s="1428"/>
      <c r="M3" s="1428"/>
      <c r="N3" s="1427" t="s">
        <v>85</v>
      </c>
      <c r="O3" s="1428"/>
      <c r="P3" s="1429"/>
      <c r="Q3" s="1428" t="s">
        <v>353</v>
      </c>
      <c r="R3" s="1428"/>
      <c r="S3" s="1429"/>
      <c r="T3" s="1425"/>
      <c r="U3" s="1425"/>
      <c r="V3" s="1425"/>
      <c r="W3" s="1425"/>
      <c r="X3" s="1425"/>
      <c r="Y3" s="1425"/>
      <c r="Z3" s="1425"/>
      <c r="AA3" s="1425"/>
      <c r="AB3" s="1425"/>
      <c r="AC3" s="1425"/>
      <c r="AD3" s="1425"/>
      <c r="AE3" s="1425"/>
      <c r="AF3" s="1425"/>
      <c r="AG3" s="1425"/>
      <c r="AH3" s="1425"/>
      <c r="AI3" s="1425"/>
      <c r="AJ3" s="1425"/>
      <c r="AK3" s="1425"/>
      <c r="AL3" s="1425"/>
      <c r="AM3" s="1425"/>
      <c r="AN3" s="1425"/>
      <c r="AO3" s="1425"/>
      <c r="AP3" s="1425"/>
      <c r="AQ3" s="1425"/>
      <c r="AR3" s="1425"/>
      <c r="AS3" s="1425"/>
      <c r="AT3" s="1425"/>
      <c r="AU3" s="1425"/>
      <c r="AV3" s="1425"/>
      <c r="AW3" s="1425"/>
      <c r="AX3" s="1425"/>
      <c r="AY3" s="1425"/>
      <c r="AZ3" s="1425"/>
      <c r="BA3" s="1425"/>
      <c r="BB3" s="1425"/>
      <c r="BC3" s="1425"/>
      <c r="BD3" s="1425"/>
      <c r="BE3" s="1425"/>
      <c r="BF3" s="1425"/>
      <c r="BG3" s="1425"/>
      <c r="BH3" s="1425"/>
      <c r="BI3" s="1425"/>
      <c r="BJ3" s="1425"/>
      <c r="BK3" s="1425"/>
      <c r="BL3" s="1425"/>
      <c r="BM3" s="1425"/>
      <c r="BN3" s="1425"/>
      <c r="BO3" s="1425"/>
      <c r="BP3" s="1425"/>
      <c r="BQ3" s="1425"/>
      <c r="BR3" s="1425"/>
      <c r="BS3" s="1425"/>
      <c r="BT3" s="1425"/>
      <c r="BU3" s="1425"/>
      <c r="BV3" s="1426"/>
    </row>
    <row r="4" spans="1:74" ht="18" customHeight="1">
      <c r="A4" s="1387" t="s">
        <v>481</v>
      </c>
      <c r="B4" s="1388"/>
      <c r="C4" s="1388"/>
      <c r="D4" s="1388"/>
      <c r="E4" s="1389" t="s">
        <v>482</v>
      </c>
      <c r="F4" s="1388"/>
      <c r="G4" s="1388"/>
      <c r="H4" s="1389"/>
      <c r="I4" s="1388"/>
      <c r="J4" s="1390"/>
      <c r="K4" s="1388"/>
      <c r="L4" s="1388"/>
      <c r="M4" s="1388"/>
      <c r="N4" s="1389"/>
      <c r="O4" s="1388"/>
      <c r="P4" s="1390"/>
      <c r="Q4" s="1388"/>
      <c r="R4" s="1388"/>
      <c r="S4" s="1390"/>
      <c r="T4" s="223" t="s">
        <v>483</v>
      </c>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1"/>
      <c r="BO4" s="221"/>
      <c r="BP4" s="221"/>
      <c r="BQ4" s="221"/>
      <c r="BR4" s="221"/>
      <c r="BS4" s="221"/>
      <c r="BT4" s="221"/>
      <c r="BU4" s="221"/>
      <c r="BV4" s="222"/>
    </row>
    <row r="5" spans="1:74" ht="18" customHeight="1">
      <c r="A5" s="1380" t="s">
        <v>484</v>
      </c>
      <c r="B5" s="1381"/>
      <c r="C5" s="1381"/>
      <c r="D5" s="1381"/>
      <c r="E5" s="1394" t="s">
        <v>485</v>
      </c>
      <c r="F5" s="1393"/>
      <c r="G5" s="1393"/>
      <c r="H5" s="1396"/>
      <c r="I5" s="1381"/>
      <c r="J5" s="1382"/>
      <c r="K5" s="1381"/>
      <c r="L5" s="1381"/>
      <c r="M5" s="1381"/>
      <c r="N5" s="1396"/>
      <c r="O5" s="1381"/>
      <c r="P5" s="1382"/>
      <c r="Q5" s="1381"/>
      <c r="R5" s="1381"/>
      <c r="S5" s="1382"/>
      <c r="T5" s="226" t="s">
        <v>486</v>
      </c>
      <c r="U5" s="226"/>
      <c r="V5" s="226"/>
      <c r="W5" s="226"/>
      <c r="X5" s="226"/>
      <c r="Y5" s="226"/>
      <c r="Z5" s="226"/>
      <c r="AA5" s="226"/>
      <c r="AB5" s="226"/>
      <c r="AC5" s="226"/>
      <c r="AD5" s="226"/>
      <c r="AE5" s="226"/>
      <c r="AF5" s="226"/>
      <c r="AG5" s="226"/>
      <c r="AH5" s="226"/>
      <c r="AI5" s="226"/>
      <c r="AJ5" s="226"/>
      <c r="AK5" s="226"/>
      <c r="AL5" s="227"/>
      <c r="AM5" s="227"/>
      <c r="AN5" s="227"/>
      <c r="AO5" s="227"/>
      <c r="AP5" s="227"/>
      <c r="AQ5" s="227"/>
      <c r="AR5" s="227"/>
      <c r="AS5" s="227"/>
      <c r="AT5" s="227"/>
      <c r="AU5" s="227"/>
      <c r="AV5" s="227"/>
      <c r="AW5" s="227"/>
      <c r="AX5" s="227"/>
      <c r="AY5" s="227"/>
      <c r="AZ5" s="227"/>
      <c r="BA5" s="227"/>
      <c r="BB5" s="227"/>
      <c r="BC5" s="227"/>
      <c r="BD5" s="227"/>
      <c r="BE5" s="227"/>
      <c r="BF5" s="227"/>
      <c r="BG5" s="227"/>
      <c r="BH5" s="227"/>
      <c r="BI5" s="227"/>
      <c r="BJ5" s="227"/>
      <c r="BK5" s="227"/>
      <c r="BL5" s="227"/>
      <c r="BM5" s="227"/>
      <c r="BN5" s="227"/>
      <c r="BO5" s="227"/>
      <c r="BP5" s="227"/>
      <c r="BQ5" s="227"/>
      <c r="BR5" s="227"/>
      <c r="BS5" s="227"/>
      <c r="BT5" s="227"/>
      <c r="BU5" s="227"/>
      <c r="BV5" s="228"/>
    </row>
    <row r="6" spans="1:74" ht="18" customHeight="1">
      <c r="A6" s="1392" t="s">
        <v>487</v>
      </c>
      <c r="B6" s="1412"/>
      <c r="C6" s="1412"/>
      <c r="D6" s="1413"/>
      <c r="E6" s="1394" t="s">
        <v>488</v>
      </c>
      <c r="F6" s="1393"/>
      <c r="G6" s="1395"/>
      <c r="H6" s="230"/>
      <c r="I6" s="231"/>
      <c r="J6" s="232"/>
      <c r="K6" s="231"/>
      <c r="L6" s="231"/>
      <c r="M6" s="231"/>
      <c r="N6" s="230"/>
      <c r="O6" s="231"/>
      <c r="P6" s="232"/>
      <c r="Q6" s="231"/>
      <c r="R6" s="231"/>
      <c r="S6" s="232"/>
      <c r="T6" s="233" t="s">
        <v>489</v>
      </c>
      <c r="U6" s="233"/>
      <c r="V6" s="233"/>
      <c r="W6" s="233"/>
      <c r="X6" s="233"/>
      <c r="Y6" s="233"/>
      <c r="Z6" s="233"/>
      <c r="AA6" s="233"/>
      <c r="AB6" s="233"/>
      <c r="AC6" s="233"/>
      <c r="AD6" s="233"/>
      <c r="AE6" s="233"/>
      <c r="AF6" s="233"/>
      <c r="AG6" s="233"/>
      <c r="AH6" s="233"/>
      <c r="AI6" s="233"/>
      <c r="AJ6" s="233"/>
      <c r="AK6" s="233"/>
      <c r="AL6" s="234"/>
      <c r="AM6" s="234"/>
      <c r="AN6" s="234"/>
      <c r="AO6" s="234"/>
      <c r="AP6" s="234"/>
      <c r="AQ6" s="234"/>
      <c r="AR6" s="234"/>
      <c r="AS6" s="234"/>
      <c r="AT6" s="234"/>
      <c r="AU6" s="234"/>
      <c r="AV6" s="234"/>
      <c r="AW6" s="234"/>
      <c r="AX6" s="234"/>
      <c r="AY6" s="234"/>
      <c r="AZ6" s="234"/>
      <c r="BA6" s="234"/>
      <c r="BB6" s="234"/>
      <c r="BC6" s="234"/>
      <c r="BD6" s="234"/>
      <c r="BE6" s="234"/>
      <c r="BF6" s="234"/>
      <c r="BG6" s="234"/>
      <c r="BH6" s="234"/>
      <c r="BI6" s="234"/>
      <c r="BJ6" s="234"/>
      <c r="BK6" s="234"/>
      <c r="BL6" s="234"/>
      <c r="BM6" s="234"/>
      <c r="BN6" s="234"/>
      <c r="BO6" s="234"/>
      <c r="BP6" s="234"/>
      <c r="BQ6" s="234"/>
      <c r="BR6" s="234"/>
      <c r="BS6" s="234"/>
      <c r="BT6" s="234"/>
      <c r="BU6" s="234"/>
      <c r="BV6" s="235"/>
    </row>
    <row r="7" spans="1:74" ht="18" customHeight="1">
      <c r="A7" s="1383" t="s">
        <v>490</v>
      </c>
      <c r="B7" s="1384"/>
      <c r="C7" s="1384"/>
      <c r="D7" s="1384"/>
      <c r="E7" s="1391" t="s">
        <v>491</v>
      </c>
      <c r="F7" s="1384"/>
      <c r="G7" s="1384"/>
      <c r="H7" s="236"/>
      <c r="I7" s="237"/>
      <c r="J7" s="238"/>
      <c r="K7" s="237"/>
      <c r="L7" s="237"/>
      <c r="M7" s="237"/>
      <c r="N7" s="236"/>
      <c r="O7" s="237"/>
      <c r="P7" s="238"/>
      <c r="Q7" s="237"/>
      <c r="R7" s="237"/>
      <c r="S7" s="238"/>
      <c r="T7" s="239" t="s">
        <v>492</v>
      </c>
      <c r="U7" s="239"/>
      <c r="V7" s="239"/>
      <c r="W7" s="239"/>
      <c r="X7" s="239"/>
      <c r="Y7" s="239"/>
      <c r="Z7" s="239"/>
      <c r="AA7" s="239"/>
      <c r="AB7" s="239"/>
      <c r="AC7" s="239"/>
      <c r="AD7" s="239"/>
      <c r="AE7" s="239"/>
      <c r="AF7" s="239"/>
      <c r="AG7" s="239"/>
      <c r="AH7" s="239"/>
      <c r="AI7" s="239"/>
      <c r="AJ7" s="239"/>
      <c r="AK7" s="239"/>
      <c r="AL7" s="237"/>
      <c r="AM7" s="237"/>
      <c r="AN7" s="237"/>
      <c r="AO7" s="237"/>
      <c r="AP7" s="237"/>
      <c r="AQ7" s="237"/>
      <c r="AR7" s="237"/>
      <c r="AS7" s="237"/>
      <c r="AT7" s="237"/>
      <c r="AU7" s="237"/>
      <c r="AV7" s="237"/>
      <c r="AW7" s="237"/>
      <c r="AX7" s="237"/>
      <c r="AY7" s="237"/>
      <c r="AZ7" s="237"/>
      <c r="BA7" s="237"/>
      <c r="BB7" s="237"/>
      <c r="BC7" s="237"/>
      <c r="BD7" s="237"/>
      <c r="BE7" s="237"/>
      <c r="BF7" s="237"/>
      <c r="BG7" s="237"/>
      <c r="BH7" s="237"/>
      <c r="BI7" s="237"/>
      <c r="BJ7" s="237"/>
      <c r="BK7" s="237"/>
      <c r="BL7" s="237"/>
      <c r="BM7" s="237"/>
      <c r="BN7" s="237"/>
      <c r="BO7" s="237"/>
      <c r="BP7" s="237"/>
      <c r="BQ7" s="237"/>
      <c r="BR7" s="237"/>
      <c r="BS7" s="237"/>
      <c r="BT7" s="237"/>
      <c r="BU7" s="237"/>
      <c r="BV7" s="240"/>
    </row>
    <row r="8" spans="1:74" ht="18" customHeight="1">
      <c r="A8" s="1387" t="s">
        <v>493</v>
      </c>
      <c r="B8" s="1388"/>
      <c r="C8" s="1388"/>
      <c r="D8" s="1388"/>
      <c r="E8" s="1389" t="s">
        <v>482</v>
      </c>
      <c r="F8" s="1388"/>
      <c r="G8" s="1388"/>
      <c r="H8" s="241"/>
      <c r="I8" s="242"/>
      <c r="J8" s="243"/>
      <c r="K8" s="242"/>
      <c r="L8" s="242"/>
      <c r="M8" s="242"/>
      <c r="N8" s="241"/>
      <c r="O8" s="242"/>
      <c r="P8" s="243"/>
      <c r="Q8" s="242"/>
      <c r="R8" s="242"/>
      <c r="S8" s="243"/>
      <c r="T8" s="244" t="s">
        <v>494</v>
      </c>
      <c r="U8" s="244"/>
      <c r="V8" s="244"/>
      <c r="W8" s="244"/>
      <c r="X8" s="244"/>
      <c r="Y8" s="244"/>
      <c r="Z8" s="244"/>
      <c r="AA8" s="244"/>
      <c r="AB8" s="244"/>
      <c r="AC8" s="244"/>
      <c r="AD8" s="244"/>
      <c r="AE8" s="244"/>
      <c r="AF8" s="244"/>
      <c r="AG8" s="244"/>
      <c r="AH8" s="244"/>
      <c r="AI8" s="244"/>
      <c r="AJ8" s="244"/>
      <c r="AK8" s="244"/>
      <c r="AL8" s="242"/>
      <c r="AM8" s="242"/>
      <c r="AN8" s="242"/>
      <c r="AO8" s="242"/>
      <c r="AP8" s="242"/>
      <c r="AQ8" s="242"/>
      <c r="AR8" s="242"/>
      <c r="AS8" s="242"/>
      <c r="AT8" s="242"/>
      <c r="AU8" s="242"/>
      <c r="AV8" s="242"/>
      <c r="AW8" s="242"/>
      <c r="AX8" s="242"/>
      <c r="AY8" s="242"/>
      <c r="AZ8" s="242"/>
      <c r="BA8" s="242"/>
      <c r="BB8" s="242"/>
      <c r="BC8" s="242"/>
      <c r="BD8" s="242"/>
      <c r="BE8" s="242"/>
      <c r="BF8" s="242"/>
      <c r="BG8" s="242"/>
      <c r="BH8" s="242"/>
      <c r="BI8" s="242"/>
      <c r="BJ8" s="242"/>
      <c r="BK8" s="242"/>
      <c r="BL8" s="242"/>
      <c r="BM8" s="242"/>
      <c r="BN8" s="242"/>
      <c r="BO8" s="242"/>
      <c r="BP8" s="242"/>
      <c r="BQ8" s="242"/>
      <c r="BR8" s="242"/>
      <c r="BS8" s="242"/>
      <c r="BT8" s="242"/>
      <c r="BU8" s="242"/>
      <c r="BV8" s="245"/>
    </row>
    <row r="9" spans="1:74" ht="18" customHeight="1">
      <c r="A9" s="1392" t="s">
        <v>495</v>
      </c>
      <c r="B9" s="1393"/>
      <c r="C9" s="1393"/>
      <c r="D9" s="1393"/>
      <c r="E9" s="1394" t="s">
        <v>485</v>
      </c>
      <c r="F9" s="1393"/>
      <c r="G9" s="1393"/>
      <c r="H9" s="246"/>
      <c r="I9" s="247"/>
      <c r="J9" s="248"/>
      <c r="K9" s="247"/>
      <c r="L9" s="247"/>
      <c r="M9" s="247"/>
      <c r="N9" s="246"/>
      <c r="O9" s="247"/>
      <c r="P9" s="248"/>
      <c r="Q9" s="247"/>
      <c r="R9" s="247"/>
      <c r="S9" s="248"/>
      <c r="T9" s="249" t="s">
        <v>496</v>
      </c>
      <c r="U9" s="249"/>
      <c r="V9" s="249"/>
      <c r="W9" s="249"/>
      <c r="X9" s="249"/>
      <c r="Y9" s="249"/>
      <c r="Z9" s="249"/>
      <c r="AA9" s="249"/>
      <c r="AB9" s="249"/>
      <c r="AC9" s="249"/>
      <c r="AD9" s="249"/>
      <c r="AE9" s="249"/>
      <c r="AF9" s="249"/>
      <c r="AG9" s="249"/>
      <c r="AH9" s="249"/>
      <c r="AI9" s="249"/>
      <c r="AJ9" s="249"/>
      <c r="AK9" s="249"/>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50"/>
    </row>
    <row r="10" spans="1:74" ht="18" customHeight="1">
      <c r="A10" s="1392" t="s">
        <v>497</v>
      </c>
      <c r="B10" s="1412"/>
      <c r="C10" s="1412"/>
      <c r="D10" s="1413"/>
      <c r="E10" s="1394" t="s">
        <v>488</v>
      </c>
      <c r="F10" s="1393"/>
      <c r="G10" s="1395"/>
      <c r="H10" s="251"/>
      <c r="I10" s="252"/>
      <c r="J10" s="253"/>
      <c r="K10" s="252"/>
      <c r="L10" s="252"/>
      <c r="M10" s="252"/>
      <c r="N10" s="251"/>
      <c r="O10" s="252"/>
      <c r="P10" s="253"/>
      <c r="Q10" s="252"/>
      <c r="R10" s="252"/>
      <c r="S10" s="253"/>
      <c r="T10" s="249" t="s">
        <v>498</v>
      </c>
      <c r="U10" s="249"/>
      <c r="V10" s="249"/>
      <c r="W10" s="249"/>
      <c r="X10" s="249"/>
      <c r="Y10" s="249"/>
      <c r="Z10" s="249"/>
      <c r="AA10" s="249"/>
      <c r="AB10" s="249"/>
      <c r="AC10" s="249"/>
      <c r="AD10" s="249"/>
      <c r="AE10" s="254"/>
      <c r="AF10" s="254"/>
      <c r="AG10" s="254"/>
      <c r="AH10" s="254"/>
      <c r="AI10" s="254"/>
      <c r="AJ10" s="254"/>
      <c r="AK10" s="254"/>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2"/>
      <c r="BL10" s="252"/>
      <c r="BM10" s="252"/>
      <c r="BN10" s="252"/>
      <c r="BO10" s="252"/>
      <c r="BP10" s="252"/>
      <c r="BQ10" s="252"/>
      <c r="BR10" s="252"/>
      <c r="BS10" s="252"/>
      <c r="BT10" s="252"/>
      <c r="BU10" s="252"/>
      <c r="BV10" s="255"/>
    </row>
    <row r="11" spans="1:74" ht="18" customHeight="1">
      <c r="A11" s="1383" t="s">
        <v>499</v>
      </c>
      <c r="B11" s="1384"/>
      <c r="C11" s="1384"/>
      <c r="D11" s="1384"/>
      <c r="E11" s="1391" t="s">
        <v>491</v>
      </c>
      <c r="F11" s="1384"/>
      <c r="G11" s="1384"/>
      <c r="H11" s="236"/>
      <c r="I11" s="237"/>
      <c r="J11" s="238"/>
      <c r="K11" s="237"/>
      <c r="L11" s="237"/>
      <c r="M11" s="237"/>
      <c r="N11" s="236"/>
      <c r="O11" s="237"/>
      <c r="P11" s="238"/>
      <c r="Q11" s="237"/>
      <c r="R11" s="237"/>
      <c r="S11" s="238"/>
      <c r="T11" s="239" t="s">
        <v>500</v>
      </c>
      <c r="U11" s="239"/>
      <c r="V11" s="239"/>
      <c r="W11" s="239"/>
      <c r="X11" s="239"/>
      <c r="Y11" s="239"/>
      <c r="Z11" s="239"/>
      <c r="AA11" s="239"/>
      <c r="AB11" s="239"/>
      <c r="AC11" s="239"/>
      <c r="AD11" s="239"/>
      <c r="AE11" s="239"/>
      <c r="AF11" s="239"/>
      <c r="AG11" s="239"/>
      <c r="AH11" s="239"/>
      <c r="AI11" s="239"/>
      <c r="AJ11" s="239"/>
      <c r="AK11" s="239"/>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c r="BS11" s="237"/>
      <c r="BT11" s="237"/>
      <c r="BU11" s="237"/>
      <c r="BV11" s="240"/>
    </row>
    <row r="12" spans="1:74" ht="18" customHeight="1">
      <c r="A12" s="1387" t="s">
        <v>501</v>
      </c>
      <c r="B12" s="1388"/>
      <c r="C12" s="1388"/>
      <c r="D12" s="1388"/>
      <c r="E12" s="241"/>
      <c r="F12" s="242"/>
      <c r="G12" s="242"/>
      <c r="H12" s="1389" t="s">
        <v>482</v>
      </c>
      <c r="I12" s="1388"/>
      <c r="J12" s="1390"/>
      <c r="K12" s="242"/>
      <c r="L12" s="242"/>
      <c r="M12" s="242"/>
      <c r="N12" s="241"/>
      <c r="O12" s="242"/>
      <c r="P12" s="243"/>
      <c r="Q12" s="242"/>
      <c r="R12" s="242"/>
      <c r="S12" s="243"/>
      <c r="T12" s="244" t="s">
        <v>502</v>
      </c>
      <c r="U12" s="244"/>
      <c r="V12" s="244"/>
      <c r="W12" s="244"/>
      <c r="X12" s="244"/>
      <c r="Y12" s="244"/>
      <c r="Z12" s="244"/>
      <c r="AA12" s="244"/>
      <c r="AB12" s="244"/>
      <c r="AC12" s="244"/>
      <c r="AD12" s="244"/>
      <c r="AE12" s="244"/>
      <c r="AF12" s="244"/>
      <c r="AG12" s="244"/>
      <c r="AH12" s="244"/>
      <c r="AI12" s="244"/>
      <c r="AJ12" s="244"/>
      <c r="AK12" s="244"/>
      <c r="AL12" s="242"/>
      <c r="AM12" s="242"/>
      <c r="AN12" s="242"/>
      <c r="AO12" s="242"/>
      <c r="AP12" s="242"/>
      <c r="AQ12" s="242"/>
      <c r="AR12" s="242"/>
      <c r="AS12" s="242"/>
      <c r="AT12" s="242"/>
      <c r="AU12" s="242"/>
      <c r="AV12" s="242"/>
      <c r="AW12" s="242"/>
      <c r="AX12" s="242"/>
      <c r="AY12" s="242"/>
      <c r="AZ12" s="242"/>
      <c r="BA12" s="242"/>
      <c r="BB12" s="242"/>
      <c r="BC12" s="242"/>
      <c r="BD12" s="242"/>
      <c r="BE12" s="242"/>
      <c r="BF12" s="242"/>
      <c r="BG12" s="242"/>
      <c r="BH12" s="242"/>
      <c r="BI12" s="242"/>
      <c r="BJ12" s="242"/>
      <c r="BK12" s="242"/>
      <c r="BL12" s="242"/>
      <c r="BM12" s="242"/>
      <c r="BN12" s="242"/>
      <c r="BO12" s="242"/>
      <c r="BP12" s="242"/>
      <c r="BQ12" s="242"/>
      <c r="BR12" s="242"/>
      <c r="BS12" s="242"/>
      <c r="BT12" s="242"/>
      <c r="BU12" s="242"/>
      <c r="BV12" s="245"/>
    </row>
    <row r="13" spans="1:74" ht="18" customHeight="1">
      <c r="A13" s="1392" t="s">
        <v>503</v>
      </c>
      <c r="B13" s="1393"/>
      <c r="C13" s="1393"/>
      <c r="D13" s="1393"/>
      <c r="E13" s="246"/>
      <c r="F13" s="247"/>
      <c r="G13" s="247"/>
      <c r="H13" s="1394" t="s">
        <v>485</v>
      </c>
      <c r="I13" s="1393"/>
      <c r="J13" s="1393"/>
      <c r="K13" s="246"/>
      <c r="L13" s="247"/>
      <c r="M13" s="248"/>
      <c r="N13" s="246"/>
      <c r="O13" s="247"/>
      <c r="P13" s="248"/>
      <c r="Q13" s="247"/>
      <c r="R13" s="247"/>
      <c r="S13" s="248"/>
      <c r="T13" s="249" t="s">
        <v>504</v>
      </c>
      <c r="U13" s="249"/>
      <c r="V13" s="249"/>
      <c r="W13" s="249"/>
      <c r="X13" s="249"/>
      <c r="Y13" s="249"/>
      <c r="Z13" s="249"/>
      <c r="AA13" s="249"/>
      <c r="AB13" s="249"/>
      <c r="AC13" s="249"/>
      <c r="AD13" s="249"/>
      <c r="AE13" s="249"/>
      <c r="AF13" s="249"/>
      <c r="AG13" s="249"/>
      <c r="AH13" s="249"/>
      <c r="AI13" s="249"/>
      <c r="AJ13" s="249"/>
      <c r="AK13" s="249"/>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c r="BU13" s="247"/>
      <c r="BV13" s="250"/>
    </row>
    <row r="14" spans="1:74" ht="18" customHeight="1">
      <c r="A14" s="1392" t="s">
        <v>505</v>
      </c>
      <c r="B14" s="1412"/>
      <c r="C14" s="1412"/>
      <c r="D14" s="1413"/>
      <c r="E14" s="251"/>
      <c r="F14" s="252"/>
      <c r="G14" s="252"/>
      <c r="H14" s="1394" t="s">
        <v>488</v>
      </c>
      <c r="I14" s="1393"/>
      <c r="J14" s="1395"/>
      <c r="K14" s="251"/>
      <c r="L14" s="252"/>
      <c r="M14" s="253"/>
      <c r="N14" s="251"/>
      <c r="O14" s="252"/>
      <c r="P14" s="253"/>
      <c r="Q14" s="252"/>
      <c r="R14" s="252"/>
      <c r="S14" s="253"/>
      <c r="T14" s="249" t="s">
        <v>506</v>
      </c>
      <c r="U14" s="249"/>
      <c r="V14" s="249"/>
      <c r="W14" s="249"/>
      <c r="X14" s="249"/>
      <c r="Y14" s="249"/>
      <c r="Z14" s="249"/>
      <c r="AA14" s="249"/>
      <c r="AB14" s="249"/>
      <c r="AC14" s="249"/>
      <c r="AD14" s="249"/>
      <c r="AE14" s="249"/>
      <c r="AF14" s="249"/>
      <c r="AG14" s="249"/>
      <c r="AH14" s="249"/>
      <c r="AI14" s="249"/>
      <c r="AJ14" s="249"/>
      <c r="AK14" s="249"/>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7"/>
      <c r="BS14" s="247"/>
      <c r="BT14" s="247"/>
      <c r="BU14" s="247"/>
      <c r="BV14" s="250"/>
    </row>
    <row r="15" spans="1:74" ht="18" customHeight="1">
      <c r="A15" s="1383" t="s">
        <v>507</v>
      </c>
      <c r="B15" s="1384"/>
      <c r="C15" s="1384"/>
      <c r="D15" s="1384"/>
      <c r="E15" s="236"/>
      <c r="F15" s="237"/>
      <c r="G15" s="237"/>
      <c r="H15" s="1391" t="s">
        <v>491</v>
      </c>
      <c r="I15" s="1384"/>
      <c r="J15" s="1384"/>
      <c r="K15" s="236"/>
      <c r="L15" s="237"/>
      <c r="M15" s="238"/>
      <c r="N15" s="236"/>
      <c r="O15" s="237"/>
      <c r="P15" s="238"/>
      <c r="Q15" s="237"/>
      <c r="R15" s="237"/>
      <c r="S15" s="238"/>
      <c r="T15" s="239" t="s">
        <v>508</v>
      </c>
      <c r="U15" s="239"/>
      <c r="V15" s="239"/>
      <c r="W15" s="239"/>
      <c r="X15" s="239"/>
      <c r="Y15" s="239"/>
      <c r="Z15" s="239"/>
      <c r="AA15" s="239"/>
      <c r="AB15" s="239"/>
      <c r="AC15" s="239"/>
      <c r="AD15" s="239"/>
      <c r="AE15" s="239"/>
      <c r="AF15" s="239"/>
      <c r="AG15" s="239"/>
      <c r="AH15" s="239"/>
      <c r="AI15" s="239"/>
      <c r="AJ15" s="239"/>
      <c r="AK15" s="239"/>
      <c r="AL15" s="237"/>
      <c r="AM15" s="237"/>
      <c r="AN15" s="237"/>
      <c r="AO15" s="237"/>
      <c r="AP15" s="237"/>
      <c r="AQ15" s="237"/>
      <c r="AR15" s="237"/>
      <c r="AS15" s="237"/>
      <c r="AT15" s="237"/>
      <c r="AU15" s="237"/>
      <c r="AV15" s="237"/>
      <c r="AW15" s="237"/>
      <c r="AX15" s="237"/>
      <c r="AY15" s="237"/>
      <c r="AZ15" s="237"/>
      <c r="BA15" s="237"/>
      <c r="BB15" s="237"/>
      <c r="BC15" s="237"/>
      <c r="BD15" s="237"/>
      <c r="BE15" s="237"/>
      <c r="BF15" s="237"/>
      <c r="BG15" s="237"/>
      <c r="BH15" s="237"/>
      <c r="BI15" s="237"/>
      <c r="BJ15" s="237"/>
      <c r="BK15" s="237"/>
      <c r="BL15" s="237"/>
      <c r="BM15" s="237"/>
      <c r="BN15" s="237"/>
      <c r="BO15" s="237"/>
      <c r="BP15" s="237"/>
      <c r="BQ15" s="237"/>
      <c r="BR15" s="237"/>
      <c r="BS15" s="237"/>
      <c r="BT15" s="237"/>
      <c r="BU15" s="237"/>
      <c r="BV15" s="240"/>
    </row>
    <row r="16" spans="1:74" ht="18" customHeight="1">
      <c r="A16" s="1387" t="s">
        <v>509</v>
      </c>
      <c r="B16" s="1388"/>
      <c r="C16" s="1388"/>
      <c r="D16" s="1388"/>
      <c r="E16" s="241"/>
      <c r="F16" s="242"/>
      <c r="G16" s="242"/>
      <c r="H16" s="241"/>
      <c r="I16" s="242"/>
      <c r="J16" s="243"/>
      <c r="K16" s="1388" t="s">
        <v>482</v>
      </c>
      <c r="L16" s="1388"/>
      <c r="M16" s="1388"/>
      <c r="N16" s="241"/>
      <c r="O16" s="242"/>
      <c r="P16" s="243"/>
      <c r="Q16" s="242"/>
      <c r="R16" s="242"/>
      <c r="S16" s="243"/>
      <c r="T16" s="244" t="s">
        <v>510</v>
      </c>
      <c r="U16" s="244"/>
      <c r="V16" s="244"/>
      <c r="W16" s="244"/>
      <c r="X16" s="244"/>
      <c r="Y16" s="244"/>
      <c r="Z16" s="244"/>
      <c r="AA16" s="244"/>
      <c r="AB16" s="244"/>
      <c r="AC16" s="244"/>
      <c r="AD16" s="244"/>
      <c r="AE16" s="244"/>
      <c r="AF16" s="244"/>
      <c r="AG16" s="244"/>
      <c r="AH16" s="244"/>
      <c r="AI16" s="244"/>
      <c r="AJ16" s="244"/>
      <c r="AK16" s="244"/>
      <c r="AL16" s="242"/>
      <c r="AM16" s="242"/>
      <c r="AN16" s="242"/>
      <c r="AO16" s="242"/>
      <c r="AP16" s="242"/>
      <c r="AQ16" s="242"/>
      <c r="AR16" s="242"/>
      <c r="AS16" s="242"/>
      <c r="AT16" s="242"/>
      <c r="AU16" s="242"/>
      <c r="AV16" s="242"/>
      <c r="AW16" s="242"/>
      <c r="AX16" s="242"/>
      <c r="AY16" s="242"/>
      <c r="AZ16" s="242"/>
      <c r="BA16" s="242"/>
      <c r="BB16" s="242"/>
      <c r="BC16" s="242"/>
      <c r="BD16" s="242"/>
      <c r="BE16" s="242"/>
      <c r="BF16" s="242"/>
      <c r="BG16" s="242"/>
      <c r="BH16" s="242"/>
      <c r="BI16" s="242"/>
      <c r="BJ16" s="242"/>
      <c r="BK16" s="242"/>
      <c r="BL16" s="242"/>
      <c r="BM16" s="242"/>
      <c r="BN16" s="242"/>
      <c r="BO16" s="242"/>
      <c r="BP16" s="242"/>
      <c r="BQ16" s="242"/>
      <c r="BR16" s="242"/>
      <c r="BS16" s="242"/>
      <c r="BT16" s="242"/>
      <c r="BU16" s="242"/>
      <c r="BV16" s="245"/>
    </row>
    <row r="17" spans="1:74" ht="18" customHeight="1">
      <c r="A17" s="1392" t="s">
        <v>511</v>
      </c>
      <c r="B17" s="1393"/>
      <c r="C17" s="1393"/>
      <c r="D17" s="1393"/>
      <c r="E17" s="246"/>
      <c r="F17" s="247"/>
      <c r="G17" s="247"/>
      <c r="H17" s="246"/>
      <c r="I17" s="247"/>
      <c r="J17" s="248"/>
      <c r="K17" s="1394" t="s">
        <v>485</v>
      </c>
      <c r="L17" s="1393"/>
      <c r="M17" s="1393"/>
      <c r="N17" s="246"/>
      <c r="O17" s="247"/>
      <c r="P17" s="248"/>
      <c r="Q17" s="247"/>
      <c r="R17" s="247"/>
      <c r="S17" s="248"/>
      <c r="T17" s="249" t="s">
        <v>512</v>
      </c>
      <c r="U17" s="249"/>
      <c r="V17" s="249"/>
      <c r="W17" s="249"/>
      <c r="X17" s="249"/>
      <c r="Y17" s="249"/>
      <c r="Z17" s="249"/>
      <c r="AA17" s="249"/>
      <c r="AB17" s="249"/>
      <c r="AC17" s="249"/>
      <c r="AD17" s="249"/>
      <c r="AE17" s="249"/>
      <c r="AF17" s="249"/>
      <c r="AG17" s="249"/>
      <c r="AH17" s="249"/>
      <c r="AI17" s="249"/>
      <c r="AJ17" s="249"/>
      <c r="AK17" s="249"/>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c r="BV17" s="250"/>
    </row>
    <row r="18" spans="1:74" ht="18" customHeight="1">
      <c r="A18" s="1392" t="s">
        <v>513</v>
      </c>
      <c r="B18" s="1412"/>
      <c r="C18" s="1412"/>
      <c r="D18" s="1413"/>
      <c r="E18" s="251"/>
      <c r="F18" s="252"/>
      <c r="G18" s="252"/>
      <c r="H18" s="251"/>
      <c r="I18" s="252"/>
      <c r="J18" s="253"/>
      <c r="K18" s="1394" t="s">
        <v>488</v>
      </c>
      <c r="L18" s="1393"/>
      <c r="M18" s="1395"/>
      <c r="N18" s="251"/>
      <c r="O18" s="252"/>
      <c r="P18" s="253"/>
      <c r="Q18" s="252"/>
      <c r="R18" s="252"/>
      <c r="S18" s="253"/>
      <c r="T18" s="249" t="s">
        <v>514</v>
      </c>
      <c r="U18" s="249"/>
      <c r="V18" s="249"/>
      <c r="W18" s="249"/>
      <c r="X18" s="249"/>
      <c r="Y18" s="249"/>
      <c r="Z18" s="249"/>
      <c r="AA18" s="249"/>
      <c r="AB18" s="249"/>
      <c r="AC18" s="249"/>
      <c r="AD18" s="249"/>
      <c r="AE18" s="249"/>
      <c r="AF18" s="249"/>
      <c r="AG18" s="249"/>
      <c r="AH18" s="249"/>
      <c r="AI18" s="249"/>
      <c r="AJ18" s="249"/>
      <c r="AK18" s="249"/>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c r="BV18" s="250"/>
    </row>
    <row r="19" spans="1:74" ht="18" customHeight="1">
      <c r="A19" s="1383" t="s">
        <v>515</v>
      </c>
      <c r="B19" s="1384"/>
      <c r="C19" s="1384"/>
      <c r="D19" s="1384"/>
      <c r="E19" s="236"/>
      <c r="F19" s="237"/>
      <c r="G19" s="237"/>
      <c r="H19" s="236"/>
      <c r="I19" s="237"/>
      <c r="J19" s="238"/>
      <c r="K19" s="1391" t="s">
        <v>491</v>
      </c>
      <c r="L19" s="1384"/>
      <c r="M19" s="1384"/>
      <c r="N19" s="236"/>
      <c r="O19" s="237"/>
      <c r="P19" s="238"/>
      <c r="Q19" s="237"/>
      <c r="R19" s="237"/>
      <c r="S19" s="238"/>
      <c r="T19" s="239" t="s">
        <v>516</v>
      </c>
      <c r="U19" s="239"/>
      <c r="V19" s="239"/>
      <c r="W19" s="239"/>
      <c r="X19" s="239"/>
      <c r="Y19" s="239"/>
      <c r="Z19" s="239"/>
      <c r="AA19" s="239"/>
      <c r="AB19" s="239"/>
      <c r="AC19" s="239"/>
      <c r="AD19" s="239"/>
      <c r="AE19" s="239"/>
      <c r="AF19" s="239"/>
      <c r="AG19" s="239"/>
      <c r="AH19" s="239"/>
      <c r="AI19" s="239"/>
      <c r="AJ19" s="239"/>
      <c r="AK19" s="239"/>
      <c r="AL19" s="237"/>
      <c r="AM19" s="237"/>
      <c r="AN19" s="237"/>
      <c r="AO19" s="237"/>
      <c r="AP19" s="237"/>
      <c r="AQ19" s="237"/>
      <c r="AR19" s="237"/>
      <c r="AS19" s="237"/>
      <c r="AT19" s="237"/>
      <c r="AU19" s="237"/>
      <c r="AV19" s="237"/>
      <c r="AW19" s="237"/>
      <c r="AX19" s="237"/>
      <c r="AY19" s="237"/>
      <c r="AZ19" s="237"/>
      <c r="BA19" s="237"/>
      <c r="BB19" s="237"/>
      <c r="BC19" s="237"/>
      <c r="BD19" s="237"/>
      <c r="BE19" s="237"/>
      <c r="BF19" s="237"/>
      <c r="BG19" s="237"/>
      <c r="BH19" s="237"/>
      <c r="BI19" s="237"/>
      <c r="BJ19" s="237"/>
      <c r="BK19" s="237"/>
      <c r="BL19" s="237"/>
      <c r="BM19" s="237"/>
      <c r="BN19" s="237"/>
      <c r="BO19" s="237"/>
      <c r="BP19" s="237"/>
      <c r="BQ19" s="237"/>
      <c r="BR19" s="237"/>
      <c r="BS19" s="237"/>
      <c r="BT19" s="237"/>
      <c r="BU19" s="237"/>
      <c r="BV19" s="240"/>
    </row>
    <row r="20" spans="1:74" ht="18" customHeight="1">
      <c r="A20" s="1387" t="s">
        <v>517</v>
      </c>
      <c r="B20" s="1388"/>
      <c r="C20" s="1388"/>
      <c r="D20" s="1388"/>
      <c r="E20" s="241"/>
      <c r="F20" s="242"/>
      <c r="G20" s="242"/>
      <c r="H20" s="241"/>
      <c r="I20" s="242"/>
      <c r="J20" s="243"/>
      <c r="K20" s="242"/>
      <c r="L20" s="242"/>
      <c r="M20" s="242"/>
      <c r="N20" s="1389" t="s">
        <v>482</v>
      </c>
      <c r="O20" s="1388"/>
      <c r="P20" s="1390"/>
      <c r="Q20" s="242"/>
      <c r="R20" s="242"/>
      <c r="S20" s="243"/>
      <c r="T20" s="244" t="s">
        <v>518</v>
      </c>
      <c r="U20" s="244"/>
      <c r="V20" s="244"/>
      <c r="W20" s="244"/>
      <c r="X20" s="244"/>
      <c r="Y20" s="244"/>
      <c r="Z20" s="244"/>
      <c r="AA20" s="244"/>
      <c r="AB20" s="244"/>
      <c r="AC20" s="244"/>
      <c r="AD20" s="244"/>
      <c r="AE20" s="244"/>
      <c r="AF20" s="244"/>
      <c r="AG20" s="244"/>
      <c r="AH20" s="244"/>
      <c r="AI20" s="244"/>
      <c r="AJ20" s="244"/>
      <c r="AK20" s="244"/>
      <c r="AL20" s="242"/>
      <c r="AM20" s="242"/>
      <c r="AN20" s="242"/>
      <c r="AO20" s="242"/>
      <c r="AP20" s="242"/>
      <c r="AQ20" s="242"/>
      <c r="AR20" s="242"/>
      <c r="AS20" s="242"/>
      <c r="AT20" s="242"/>
      <c r="AU20" s="242"/>
      <c r="AV20" s="242"/>
      <c r="AW20" s="242"/>
      <c r="AX20" s="242"/>
      <c r="AY20" s="242"/>
      <c r="AZ20" s="242"/>
      <c r="BA20" s="242"/>
      <c r="BB20" s="242"/>
      <c r="BC20" s="242"/>
      <c r="BD20" s="242"/>
      <c r="BE20" s="242"/>
      <c r="BF20" s="242"/>
      <c r="BG20" s="242"/>
      <c r="BH20" s="242"/>
      <c r="BI20" s="242"/>
      <c r="BJ20" s="242"/>
      <c r="BK20" s="242"/>
      <c r="BL20" s="242"/>
      <c r="BM20" s="242"/>
      <c r="BN20" s="242"/>
      <c r="BO20" s="242"/>
      <c r="BP20" s="242"/>
      <c r="BQ20" s="242"/>
      <c r="BR20" s="242"/>
      <c r="BS20" s="242"/>
      <c r="BT20" s="242"/>
      <c r="BU20" s="242"/>
      <c r="BV20" s="245"/>
    </row>
    <row r="21" spans="1:74" ht="18" customHeight="1">
      <c r="A21" s="1392" t="s">
        <v>519</v>
      </c>
      <c r="B21" s="1393"/>
      <c r="C21" s="1393"/>
      <c r="D21" s="1393"/>
      <c r="E21" s="246"/>
      <c r="F21" s="247"/>
      <c r="G21" s="247"/>
      <c r="H21" s="246"/>
      <c r="I21" s="247"/>
      <c r="J21" s="248"/>
      <c r="K21" s="247"/>
      <c r="L21" s="247"/>
      <c r="M21" s="247"/>
      <c r="N21" s="1394" t="s">
        <v>485</v>
      </c>
      <c r="O21" s="1393"/>
      <c r="P21" s="1393"/>
      <c r="Q21" s="246"/>
      <c r="R21" s="247"/>
      <c r="S21" s="248"/>
      <c r="T21" s="249" t="s">
        <v>520</v>
      </c>
      <c r="U21" s="249"/>
      <c r="V21" s="249"/>
      <c r="W21" s="249"/>
      <c r="X21" s="249"/>
      <c r="Y21" s="249"/>
      <c r="Z21" s="249"/>
      <c r="AA21" s="249"/>
      <c r="AB21" s="249"/>
      <c r="AC21" s="249"/>
      <c r="AD21" s="249"/>
      <c r="AE21" s="249"/>
      <c r="AF21" s="249"/>
      <c r="AG21" s="249"/>
      <c r="AH21" s="249"/>
      <c r="AI21" s="249"/>
      <c r="AJ21" s="249"/>
      <c r="AK21" s="249"/>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c r="BR21" s="247"/>
      <c r="BS21" s="247"/>
      <c r="BT21" s="247"/>
      <c r="BU21" s="247"/>
      <c r="BV21" s="250"/>
    </row>
    <row r="22" spans="1:74" ht="18" customHeight="1">
      <c r="A22" s="1392" t="s">
        <v>521</v>
      </c>
      <c r="B22" s="1412"/>
      <c r="C22" s="1412"/>
      <c r="D22" s="1413"/>
      <c r="E22" s="251"/>
      <c r="F22" s="252"/>
      <c r="G22" s="252"/>
      <c r="H22" s="251"/>
      <c r="I22" s="252"/>
      <c r="J22" s="253"/>
      <c r="K22" s="252"/>
      <c r="L22" s="252"/>
      <c r="M22" s="252"/>
      <c r="N22" s="1394" t="s">
        <v>488</v>
      </c>
      <c r="O22" s="1393"/>
      <c r="P22" s="1395"/>
      <c r="Q22" s="251"/>
      <c r="R22" s="252"/>
      <c r="S22" s="253"/>
      <c r="T22" s="249" t="s">
        <v>522</v>
      </c>
      <c r="U22" s="249"/>
      <c r="V22" s="249"/>
      <c r="W22" s="249"/>
      <c r="X22" s="249"/>
      <c r="Y22" s="249"/>
      <c r="Z22" s="249"/>
      <c r="AA22" s="249"/>
      <c r="AB22" s="249"/>
      <c r="AC22" s="249"/>
      <c r="AD22" s="249"/>
      <c r="AE22" s="249"/>
      <c r="AF22" s="249"/>
      <c r="AG22" s="254"/>
      <c r="AH22" s="254"/>
      <c r="AI22" s="254"/>
      <c r="AJ22" s="254"/>
      <c r="AK22" s="254"/>
      <c r="AL22" s="252"/>
      <c r="AM22" s="252"/>
      <c r="AN22" s="252"/>
      <c r="AO22" s="252"/>
      <c r="AP22" s="252"/>
      <c r="AQ22" s="252"/>
      <c r="AR22" s="252"/>
      <c r="AS22" s="252"/>
      <c r="AT22" s="252"/>
      <c r="AU22" s="252"/>
      <c r="AV22" s="252"/>
      <c r="AW22" s="252"/>
      <c r="AX22" s="252"/>
      <c r="AY22" s="252"/>
      <c r="AZ22" s="252"/>
      <c r="BA22" s="252"/>
      <c r="BB22" s="252"/>
      <c r="BC22" s="252"/>
      <c r="BD22" s="252"/>
      <c r="BE22" s="252"/>
      <c r="BF22" s="252"/>
      <c r="BG22" s="252"/>
      <c r="BH22" s="252"/>
      <c r="BI22" s="252"/>
      <c r="BJ22" s="252"/>
      <c r="BK22" s="252"/>
      <c r="BL22" s="252"/>
      <c r="BM22" s="252"/>
      <c r="BN22" s="252"/>
      <c r="BO22" s="252"/>
      <c r="BP22" s="252"/>
      <c r="BQ22" s="252"/>
      <c r="BR22" s="252"/>
      <c r="BS22" s="252"/>
      <c r="BT22" s="252"/>
      <c r="BU22" s="252"/>
      <c r="BV22" s="255"/>
    </row>
    <row r="23" spans="1:74" ht="18" customHeight="1">
      <c r="A23" s="1383" t="s">
        <v>523</v>
      </c>
      <c r="B23" s="1384"/>
      <c r="C23" s="1384"/>
      <c r="D23" s="1384"/>
      <c r="E23" s="236"/>
      <c r="F23" s="237"/>
      <c r="G23" s="237"/>
      <c r="H23" s="236"/>
      <c r="I23" s="237"/>
      <c r="J23" s="238"/>
      <c r="K23" s="237"/>
      <c r="L23" s="237"/>
      <c r="M23" s="237"/>
      <c r="N23" s="1391" t="s">
        <v>491</v>
      </c>
      <c r="O23" s="1384"/>
      <c r="P23" s="1384"/>
      <c r="Q23" s="236"/>
      <c r="R23" s="237"/>
      <c r="S23" s="238"/>
      <c r="T23" s="239" t="s">
        <v>524</v>
      </c>
      <c r="U23" s="239"/>
      <c r="V23" s="239"/>
      <c r="W23" s="239"/>
      <c r="X23" s="239"/>
      <c r="Y23" s="239"/>
      <c r="Z23" s="239"/>
      <c r="AA23" s="239"/>
      <c r="AB23" s="239"/>
      <c r="AC23" s="239"/>
      <c r="AD23" s="239"/>
      <c r="AE23" s="239"/>
      <c r="AF23" s="239"/>
      <c r="AG23" s="239"/>
      <c r="AH23" s="239"/>
      <c r="AI23" s="239"/>
      <c r="AJ23" s="239"/>
      <c r="AK23" s="239"/>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237"/>
      <c r="BH23" s="237"/>
      <c r="BI23" s="237"/>
      <c r="BJ23" s="237"/>
      <c r="BK23" s="237"/>
      <c r="BL23" s="237"/>
      <c r="BM23" s="237"/>
      <c r="BN23" s="237"/>
      <c r="BO23" s="237"/>
      <c r="BP23" s="237"/>
      <c r="BQ23" s="237"/>
      <c r="BR23" s="237"/>
      <c r="BS23" s="237"/>
      <c r="BT23" s="237"/>
      <c r="BU23" s="237"/>
      <c r="BV23" s="240"/>
    </row>
    <row r="24" spans="1:74" ht="18" customHeight="1">
      <c r="A24" s="1387" t="s">
        <v>525</v>
      </c>
      <c r="B24" s="1410"/>
      <c r="C24" s="1410"/>
      <c r="D24" s="1411"/>
      <c r="E24" s="241"/>
      <c r="F24" s="242"/>
      <c r="G24" s="242"/>
      <c r="H24" s="1389" t="s">
        <v>482</v>
      </c>
      <c r="I24" s="1388"/>
      <c r="J24" s="1390"/>
      <c r="K24" s="242"/>
      <c r="L24" s="242"/>
      <c r="M24" s="242"/>
      <c r="N24" s="241"/>
      <c r="O24" s="242"/>
      <c r="P24" s="243"/>
      <c r="Q24" s="242"/>
      <c r="R24" s="242"/>
      <c r="S24" s="243"/>
      <c r="T24" s="244" t="s">
        <v>526</v>
      </c>
      <c r="U24" s="244"/>
      <c r="V24" s="244"/>
      <c r="W24" s="244"/>
      <c r="X24" s="244"/>
      <c r="Y24" s="244"/>
      <c r="Z24" s="244"/>
      <c r="AA24" s="244"/>
      <c r="AB24" s="244"/>
      <c r="AC24" s="244"/>
      <c r="AD24" s="244"/>
      <c r="AE24" s="244"/>
      <c r="AF24" s="244"/>
      <c r="AG24" s="244"/>
      <c r="AH24" s="244"/>
      <c r="AI24" s="244"/>
      <c r="AJ24" s="244"/>
      <c r="AK24" s="244"/>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2"/>
      <c r="BL24" s="242"/>
      <c r="BM24" s="242"/>
      <c r="BN24" s="242"/>
      <c r="BO24" s="242"/>
      <c r="BP24" s="242"/>
      <c r="BQ24" s="242"/>
      <c r="BR24" s="242"/>
      <c r="BS24" s="242"/>
      <c r="BT24" s="242"/>
      <c r="BU24" s="242"/>
      <c r="BV24" s="245"/>
    </row>
    <row r="25" spans="1:74" ht="18" customHeight="1">
      <c r="A25" s="1392" t="s">
        <v>527</v>
      </c>
      <c r="B25" s="1412"/>
      <c r="C25" s="1412"/>
      <c r="D25" s="1413"/>
      <c r="E25" s="246"/>
      <c r="F25" s="247"/>
      <c r="G25" s="247"/>
      <c r="H25" s="1394" t="s">
        <v>485</v>
      </c>
      <c r="I25" s="1393"/>
      <c r="J25" s="1395"/>
      <c r="K25" s="247"/>
      <c r="L25" s="247"/>
      <c r="M25" s="247"/>
      <c r="N25" s="246"/>
      <c r="O25" s="247"/>
      <c r="P25" s="248"/>
      <c r="Q25" s="247"/>
      <c r="R25" s="247"/>
      <c r="S25" s="248"/>
      <c r="T25" s="249" t="s">
        <v>528</v>
      </c>
      <c r="U25" s="249"/>
      <c r="V25" s="249"/>
      <c r="W25" s="249"/>
      <c r="X25" s="249"/>
      <c r="Y25" s="249"/>
      <c r="Z25" s="249"/>
      <c r="AA25" s="249"/>
      <c r="AB25" s="249"/>
      <c r="AC25" s="249"/>
      <c r="AD25" s="249"/>
      <c r="AE25" s="249"/>
      <c r="AF25" s="249"/>
      <c r="AG25" s="249"/>
      <c r="AH25" s="249"/>
      <c r="AI25" s="249"/>
      <c r="AJ25" s="249"/>
      <c r="AK25" s="249"/>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c r="BV25" s="250"/>
    </row>
    <row r="26" spans="1:74" ht="18" customHeight="1">
      <c r="A26" s="1383" t="s">
        <v>529</v>
      </c>
      <c r="B26" s="1384"/>
      <c r="C26" s="1384"/>
      <c r="D26" s="1384"/>
      <c r="E26" s="236"/>
      <c r="F26" s="237"/>
      <c r="G26" s="237"/>
      <c r="H26" s="1391" t="s">
        <v>491</v>
      </c>
      <c r="I26" s="1384"/>
      <c r="J26" s="1385"/>
      <c r="K26" s="237"/>
      <c r="L26" s="237"/>
      <c r="M26" s="237"/>
      <c r="N26" s="236"/>
      <c r="O26" s="237"/>
      <c r="P26" s="238"/>
      <c r="Q26" s="237"/>
      <c r="R26" s="237"/>
      <c r="S26" s="238"/>
      <c r="T26" s="239" t="s">
        <v>530</v>
      </c>
      <c r="U26" s="239"/>
      <c r="V26" s="239"/>
      <c r="W26" s="239"/>
      <c r="X26" s="239"/>
      <c r="Y26" s="239"/>
      <c r="Z26" s="239"/>
      <c r="AA26" s="239"/>
      <c r="AB26" s="239"/>
      <c r="AC26" s="239"/>
      <c r="AD26" s="239"/>
      <c r="AE26" s="239"/>
      <c r="AF26" s="239"/>
      <c r="AG26" s="239"/>
      <c r="AH26" s="239"/>
      <c r="AI26" s="239"/>
      <c r="AJ26" s="239"/>
      <c r="AK26" s="239"/>
      <c r="AL26" s="237"/>
      <c r="AM26" s="237"/>
      <c r="AN26" s="237"/>
      <c r="AO26" s="237"/>
      <c r="AP26" s="237"/>
      <c r="AQ26" s="237"/>
      <c r="AR26" s="237"/>
      <c r="AS26" s="237"/>
      <c r="AT26" s="237"/>
      <c r="AU26" s="237"/>
      <c r="AV26" s="237"/>
      <c r="AW26" s="237"/>
      <c r="AX26" s="237"/>
      <c r="AY26" s="237"/>
      <c r="AZ26" s="237"/>
      <c r="BA26" s="237"/>
      <c r="BB26" s="237"/>
      <c r="BC26" s="237"/>
      <c r="BD26" s="237"/>
      <c r="BE26" s="237"/>
      <c r="BF26" s="237"/>
      <c r="BG26" s="237"/>
      <c r="BH26" s="237"/>
      <c r="BI26" s="237"/>
      <c r="BJ26" s="237"/>
      <c r="BK26" s="237"/>
      <c r="BL26" s="237"/>
      <c r="BM26" s="237"/>
      <c r="BN26" s="237"/>
      <c r="BO26" s="237"/>
      <c r="BP26" s="237"/>
      <c r="BQ26" s="237"/>
      <c r="BR26" s="237"/>
      <c r="BS26" s="237"/>
      <c r="BT26" s="237"/>
      <c r="BU26" s="237"/>
      <c r="BV26" s="240"/>
    </row>
    <row r="27" spans="1:74" ht="18" customHeight="1">
      <c r="A27" s="1387" t="s">
        <v>531</v>
      </c>
      <c r="B27" s="1388"/>
      <c r="C27" s="1388"/>
      <c r="D27" s="1388"/>
      <c r="E27" s="1389" t="s">
        <v>482</v>
      </c>
      <c r="F27" s="1388"/>
      <c r="G27" s="1388"/>
      <c r="H27" s="241"/>
      <c r="I27" s="242"/>
      <c r="J27" s="243"/>
      <c r="K27" s="1388" t="s">
        <v>482</v>
      </c>
      <c r="L27" s="1388"/>
      <c r="M27" s="1388"/>
      <c r="N27" s="241"/>
      <c r="O27" s="242"/>
      <c r="P27" s="243"/>
      <c r="Q27" s="242"/>
      <c r="R27" s="242"/>
      <c r="S27" s="243"/>
      <c r="T27" s="1404" t="s">
        <v>532</v>
      </c>
      <c r="U27" s="1405"/>
      <c r="V27" s="244" t="s">
        <v>533</v>
      </c>
      <c r="W27" s="244"/>
      <c r="X27" s="244"/>
      <c r="Y27" s="244"/>
      <c r="Z27" s="244"/>
      <c r="AA27" s="244"/>
      <c r="AB27" s="244"/>
      <c r="AC27" s="244"/>
      <c r="AD27" s="244"/>
      <c r="AE27" s="244"/>
      <c r="AF27" s="244"/>
      <c r="AG27" s="244"/>
      <c r="AH27" s="244"/>
      <c r="AI27" s="244"/>
      <c r="AJ27" s="244"/>
      <c r="AK27" s="244"/>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242"/>
      <c r="BK27" s="242"/>
      <c r="BL27" s="242"/>
      <c r="BM27" s="242"/>
      <c r="BN27" s="242"/>
      <c r="BO27" s="242"/>
      <c r="BP27" s="242"/>
      <c r="BQ27" s="242"/>
      <c r="BR27" s="242"/>
      <c r="BS27" s="242"/>
      <c r="BT27" s="242"/>
      <c r="BU27" s="242"/>
      <c r="BV27" s="245"/>
    </row>
    <row r="28" spans="1:74" ht="18" customHeight="1">
      <c r="A28" s="1392" t="s">
        <v>534</v>
      </c>
      <c r="B28" s="1393"/>
      <c r="C28" s="1393"/>
      <c r="D28" s="1393"/>
      <c r="E28" s="1394" t="s">
        <v>485</v>
      </c>
      <c r="F28" s="1393"/>
      <c r="G28" s="1393"/>
      <c r="H28" s="246"/>
      <c r="I28" s="247"/>
      <c r="J28" s="248"/>
      <c r="K28" s="1393" t="s">
        <v>485</v>
      </c>
      <c r="L28" s="1393"/>
      <c r="M28" s="1393"/>
      <c r="N28" s="246"/>
      <c r="O28" s="247"/>
      <c r="P28" s="248"/>
      <c r="Q28" s="247"/>
      <c r="R28" s="247"/>
      <c r="S28" s="248"/>
      <c r="T28" s="1406"/>
      <c r="U28" s="1407"/>
      <c r="V28" s="249" t="s">
        <v>535</v>
      </c>
      <c r="W28" s="249"/>
      <c r="X28" s="249"/>
      <c r="Y28" s="249"/>
      <c r="Z28" s="249"/>
      <c r="AA28" s="249"/>
      <c r="AB28" s="249"/>
      <c r="AC28" s="249"/>
      <c r="AD28" s="249"/>
      <c r="AE28" s="249"/>
      <c r="AF28" s="249"/>
      <c r="AG28" s="249"/>
      <c r="AH28" s="249"/>
      <c r="AI28" s="249"/>
      <c r="AJ28" s="249"/>
      <c r="AK28" s="249"/>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c r="BV28" s="250"/>
    </row>
    <row r="29" spans="1:74" ht="18" customHeight="1">
      <c r="A29" s="1392" t="s">
        <v>536</v>
      </c>
      <c r="B29" s="1393"/>
      <c r="C29" s="1393"/>
      <c r="D29" s="1393"/>
      <c r="E29" s="1394" t="s">
        <v>482</v>
      </c>
      <c r="F29" s="1393"/>
      <c r="G29" s="1393"/>
      <c r="H29" s="246"/>
      <c r="I29" s="247"/>
      <c r="J29" s="248"/>
      <c r="K29" s="1393" t="s">
        <v>482</v>
      </c>
      <c r="L29" s="1393"/>
      <c r="M29" s="1393"/>
      <c r="N29" s="246"/>
      <c r="O29" s="247"/>
      <c r="P29" s="248"/>
      <c r="Q29" s="247"/>
      <c r="R29" s="247"/>
      <c r="S29" s="248"/>
      <c r="T29" s="1406"/>
      <c r="U29" s="1407"/>
      <c r="V29" s="249" t="s">
        <v>537</v>
      </c>
      <c r="W29" s="249"/>
      <c r="X29" s="249"/>
      <c r="Y29" s="249"/>
      <c r="Z29" s="249"/>
      <c r="AA29" s="249"/>
      <c r="AB29" s="249"/>
      <c r="AC29" s="249"/>
      <c r="AD29" s="249"/>
      <c r="AE29" s="249"/>
      <c r="AF29" s="249"/>
      <c r="AG29" s="249"/>
      <c r="AH29" s="249"/>
      <c r="AI29" s="249"/>
      <c r="AJ29" s="249"/>
      <c r="AK29" s="249"/>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c r="BR29" s="247"/>
      <c r="BS29" s="247"/>
      <c r="BT29" s="247"/>
      <c r="BU29" s="247"/>
      <c r="BV29" s="250"/>
    </row>
    <row r="30" spans="1:74" ht="18" customHeight="1">
      <c r="A30" s="1392" t="s">
        <v>538</v>
      </c>
      <c r="B30" s="1393"/>
      <c r="C30" s="1393"/>
      <c r="D30" s="1393"/>
      <c r="E30" s="1394" t="s">
        <v>485</v>
      </c>
      <c r="F30" s="1393"/>
      <c r="G30" s="1393"/>
      <c r="H30" s="246"/>
      <c r="I30" s="247"/>
      <c r="J30" s="248"/>
      <c r="K30" s="1393" t="s">
        <v>485</v>
      </c>
      <c r="L30" s="1393"/>
      <c r="M30" s="1393"/>
      <c r="N30" s="246"/>
      <c r="O30" s="247"/>
      <c r="P30" s="248"/>
      <c r="Q30" s="247"/>
      <c r="R30" s="247"/>
      <c r="S30" s="248"/>
      <c r="T30" s="1406"/>
      <c r="U30" s="1407"/>
      <c r="V30" s="249" t="s">
        <v>539</v>
      </c>
      <c r="W30" s="249"/>
      <c r="X30" s="249"/>
      <c r="Y30" s="249"/>
      <c r="Z30" s="249"/>
      <c r="AA30" s="249"/>
      <c r="AB30" s="249"/>
      <c r="AC30" s="249"/>
      <c r="AD30" s="249"/>
      <c r="AE30" s="249"/>
      <c r="AF30" s="249"/>
      <c r="AG30" s="249"/>
      <c r="AH30" s="249"/>
      <c r="AI30" s="249"/>
      <c r="AJ30" s="249"/>
      <c r="AK30" s="249"/>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c r="BU30" s="247"/>
      <c r="BV30" s="250"/>
    </row>
    <row r="31" spans="1:74" ht="18" customHeight="1">
      <c r="A31" s="1392" t="s">
        <v>540</v>
      </c>
      <c r="B31" s="1393"/>
      <c r="C31" s="1393"/>
      <c r="D31" s="1393"/>
      <c r="E31" s="1394" t="s">
        <v>482</v>
      </c>
      <c r="F31" s="1393"/>
      <c r="G31" s="1393"/>
      <c r="H31" s="246"/>
      <c r="I31" s="247"/>
      <c r="J31" s="248"/>
      <c r="K31" s="225"/>
      <c r="L31" s="225"/>
      <c r="M31" s="225"/>
      <c r="N31" s="246"/>
      <c r="O31" s="247"/>
      <c r="P31" s="248"/>
      <c r="Q31" s="247"/>
      <c r="R31" s="247"/>
      <c r="S31" s="248"/>
      <c r="T31" s="1406"/>
      <c r="U31" s="1407"/>
      <c r="V31" s="249" t="s">
        <v>541</v>
      </c>
      <c r="W31" s="249"/>
      <c r="X31" s="249"/>
      <c r="Y31" s="249"/>
      <c r="Z31" s="249"/>
      <c r="AA31" s="249"/>
      <c r="AB31" s="249"/>
      <c r="AC31" s="249"/>
      <c r="AD31" s="249"/>
      <c r="AE31" s="249"/>
      <c r="AF31" s="249"/>
      <c r="AG31" s="249"/>
      <c r="AH31" s="249"/>
      <c r="AI31" s="249"/>
      <c r="AJ31" s="249"/>
      <c r="AK31" s="249"/>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S31" s="247"/>
      <c r="BT31" s="247"/>
      <c r="BU31" s="247"/>
      <c r="BV31" s="250"/>
    </row>
    <row r="32" spans="1:74" ht="18" customHeight="1">
      <c r="A32" s="1392" t="s">
        <v>542</v>
      </c>
      <c r="B32" s="1393"/>
      <c r="C32" s="1393"/>
      <c r="D32" s="1393"/>
      <c r="E32" s="1394" t="s">
        <v>485</v>
      </c>
      <c r="F32" s="1393"/>
      <c r="G32" s="1393"/>
      <c r="H32" s="246"/>
      <c r="I32" s="247"/>
      <c r="J32" s="248"/>
      <c r="K32" s="247"/>
      <c r="L32" s="247"/>
      <c r="M32" s="247"/>
      <c r="N32" s="246"/>
      <c r="O32" s="247"/>
      <c r="P32" s="248"/>
      <c r="Q32" s="247"/>
      <c r="R32" s="247"/>
      <c r="S32" s="248"/>
      <c r="T32" s="1406"/>
      <c r="U32" s="1407"/>
      <c r="V32" s="249" t="s">
        <v>543</v>
      </c>
      <c r="W32" s="249"/>
      <c r="X32" s="249"/>
      <c r="Y32" s="249"/>
      <c r="Z32" s="249"/>
      <c r="AA32" s="249"/>
      <c r="AB32" s="249"/>
      <c r="AC32" s="249"/>
      <c r="AD32" s="249"/>
      <c r="AE32" s="249"/>
      <c r="AF32" s="249"/>
      <c r="AG32" s="249"/>
      <c r="AH32" s="249"/>
      <c r="AI32" s="249"/>
      <c r="AJ32" s="249"/>
      <c r="AK32" s="249"/>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S32" s="247"/>
      <c r="BT32" s="247"/>
      <c r="BU32" s="247"/>
      <c r="BV32" s="250"/>
    </row>
    <row r="33" spans="1:74" ht="18" customHeight="1">
      <c r="A33" s="1392" t="s">
        <v>544</v>
      </c>
      <c r="B33" s="1393"/>
      <c r="C33" s="1393"/>
      <c r="D33" s="1393"/>
      <c r="E33" s="224"/>
      <c r="F33" s="225"/>
      <c r="G33" s="225"/>
      <c r="H33" s="246"/>
      <c r="I33" s="247"/>
      <c r="J33" s="248"/>
      <c r="K33" s="1393" t="s">
        <v>482</v>
      </c>
      <c r="L33" s="1393"/>
      <c r="M33" s="1393"/>
      <c r="N33" s="246"/>
      <c r="O33" s="247"/>
      <c r="P33" s="248"/>
      <c r="Q33" s="247"/>
      <c r="R33" s="247"/>
      <c r="S33" s="248"/>
      <c r="T33" s="1406"/>
      <c r="U33" s="1407"/>
      <c r="V33" s="249" t="s">
        <v>545</v>
      </c>
      <c r="W33" s="249"/>
      <c r="X33" s="249"/>
      <c r="Y33" s="249"/>
      <c r="Z33" s="249"/>
      <c r="AA33" s="249"/>
      <c r="AB33" s="249"/>
      <c r="AC33" s="249"/>
      <c r="AD33" s="249"/>
      <c r="AE33" s="249"/>
      <c r="AF33" s="249"/>
      <c r="AG33" s="249"/>
      <c r="AH33" s="249"/>
      <c r="AI33" s="249"/>
      <c r="AJ33" s="249"/>
      <c r="AK33" s="249"/>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R33" s="247"/>
      <c r="BS33" s="247"/>
      <c r="BT33" s="247"/>
      <c r="BU33" s="247"/>
      <c r="BV33" s="250"/>
    </row>
    <row r="34" spans="1:74" ht="18" customHeight="1">
      <c r="A34" s="1392" t="s">
        <v>546</v>
      </c>
      <c r="B34" s="1393"/>
      <c r="C34" s="1393"/>
      <c r="D34" s="1393"/>
      <c r="E34" s="246"/>
      <c r="F34" s="247"/>
      <c r="G34" s="247"/>
      <c r="H34" s="246"/>
      <c r="I34" s="247"/>
      <c r="J34" s="248"/>
      <c r="K34" s="1393" t="s">
        <v>485</v>
      </c>
      <c r="L34" s="1393"/>
      <c r="M34" s="1393"/>
      <c r="N34" s="246"/>
      <c r="O34" s="247"/>
      <c r="P34" s="248"/>
      <c r="Q34" s="247"/>
      <c r="R34" s="247"/>
      <c r="S34" s="248"/>
      <c r="T34" s="1406"/>
      <c r="U34" s="1407"/>
      <c r="V34" s="249" t="s">
        <v>547</v>
      </c>
      <c r="W34" s="249"/>
      <c r="X34" s="249"/>
      <c r="Y34" s="249"/>
      <c r="Z34" s="249"/>
      <c r="AA34" s="249"/>
      <c r="AB34" s="249"/>
      <c r="AC34" s="249"/>
      <c r="AD34" s="249"/>
      <c r="AE34" s="249"/>
      <c r="AF34" s="249"/>
      <c r="AG34" s="249"/>
      <c r="AH34" s="249"/>
      <c r="AI34" s="249"/>
      <c r="AJ34" s="249"/>
      <c r="AK34" s="249"/>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R34" s="247"/>
      <c r="BS34" s="247"/>
      <c r="BT34" s="247"/>
      <c r="BU34" s="247"/>
      <c r="BV34" s="250"/>
    </row>
    <row r="35" spans="1:74" ht="18" customHeight="1">
      <c r="A35" s="1392" t="s">
        <v>548</v>
      </c>
      <c r="B35" s="1393"/>
      <c r="C35" s="1393"/>
      <c r="D35" s="1393"/>
      <c r="E35" s="246"/>
      <c r="F35" s="247"/>
      <c r="G35" s="247"/>
      <c r="H35" s="246"/>
      <c r="I35" s="247"/>
      <c r="J35" s="248"/>
      <c r="K35" s="225"/>
      <c r="L35" s="225"/>
      <c r="M35" s="225"/>
      <c r="N35" s="1394" t="s">
        <v>482</v>
      </c>
      <c r="O35" s="1393"/>
      <c r="P35" s="1395"/>
      <c r="Q35" s="247"/>
      <c r="R35" s="247"/>
      <c r="S35" s="248"/>
      <c r="T35" s="1406"/>
      <c r="U35" s="1407"/>
      <c r="V35" s="249" t="s">
        <v>549</v>
      </c>
      <c r="W35" s="249"/>
      <c r="X35" s="249"/>
      <c r="Y35" s="249"/>
      <c r="Z35" s="249"/>
      <c r="AA35" s="249"/>
      <c r="AB35" s="249"/>
      <c r="AC35" s="249"/>
      <c r="AD35" s="249"/>
      <c r="AE35" s="249"/>
      <c r="AF35" s="249"/>
      <c r="AG35" s="249"/>
      <c r="AH35" s="249"/>
      <c r="AI35" s="249"/>
      <c r="AJ35" s="249"/>
      <c r="AK35" s="249"/>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c r="BR35" s="247"/>
      <c r="BS35" s="247"/>
      <c r="BT35" s="247"/>
      <c r="BU35" s="247"/>
      <c r="BV35" s="250"/>
    </row>
    <row r="36" spans="1:74" ht="18" customHeight="1">
      <c r="A36" s="1392" t="s">
        <v>550</v>
      </c>
      <c r="B36" s="1393"/>
      <c r="C36" s="1393"/>
      <c r="D36" s="1393"/>
      <c r="E36" s="246"/>
      <c r="F36" s="247"/>
      <c r="G36" s="247"/>
      <c r="H36" s="246"/>
      <c r="I36" s="247"/>
      <c r="J36" s="248"/>
      <c r="K36" s="247"/>
      <c r="L36" s="247"/>
      <c r="M36" s="247"/>
      <c r="N36" s="1394" t="s">
        <v>485</v>
      </c>
      <c r="O36" s="1393"/>
      <c r="P36" s="1395"/>
      <c r="Q36" s="247"/>
      <c r="R36" s="247"/>
      <c r="S36" s="248"/>
      <c r="T36" s="1406"/>
      <c r="U36" s="1407"/>
      <c r="V36" s="1401" t="s">
        <v>551</v>
      </c>
      <c r="W36" s="1402"/>
      <c r="X36" s="1402"/>
      <c r="Y36" s="1402"/>
      <c r="Z36" s="1402"/>
      <c r="AA36" s="1402"/>
      <c r="AB36" s="1402"/>
      <c r="AC36" s="1402"/>
      <c r="AD36" s="1402"/>
      <c r="AE36" s="1402"/>
      <c r="AF36" s="1402"/>
      <c r="AG36" s="1402"/>
      <c r="AH36" s="1402"/>
      <c r="AI36" s="1402"/>
      <c r="AJ36" s="1402"/>
      <c r="AK36" s="1402"/>
      <c r="AL36" s="1402"/>
      <c r="AM36" s="1402"/>
      <c r="AN36" s="1402"/>
      <c r="AO36" s="1402"/>
      <c r="AP36" s="1402"/>
      <c r="AQ36" s="1402"/>
      <c r="AR36" s="1402"/>
      <c r="AS36" s="1402"/>
      <c r="AT36" s="1402"/>
      <c r="AU36" s="1402"/>
      <c r="AV36" s="1402"/>
      <c r="AW36" s="1402"/>
      <c r="AX36" s="1402"/>
      <c r="AY36" s="1402"/>
      <c r="AZ36" s="1402"/>
      <c r="BA36" s="1402"/>
      <c r="BB36" s="1402"/>
      <c r="BC36" s="1402"/>
      <c r="BD36" s="1402"/>
      <c r="BE36" s="1402"/>
      <c r="BF36" s="1402"/>
      <c r="BG36" s="1402"/>
      <c r="BH36" s="1402"/>
      <c r="BI36" s="1402"/>
      <c r="BJ36" s="1402"/>
      <c r="BK36" s="1402"/>
      <c r="BL36" s="1402"/>
      <c r="BM36" s="1402"/>
      <c r="BN36" s="1402"/>
      <c r="BO36" s="1402"/>
      <c r="BP36" s="1402"/>
      <c r="BQ36" s="1402"/>
      <c r="BR36" s="1402"/>
      <c r="BS36" s="1402"/>
      <c r="BT36" s="1402"/>
      <c r="BU36" s="1402"/>
      <c r="BV36" s="1403"/>
    </row>
    <row r="37" spans="1:74" ht="18" customHeight="1">
      <c r="A37" s="1392" t="s">
        <v>552</v>
      </c>
      <c r="B37" s="1393"/>
      <c r="C37" s="1393"/>
      <c r="D37" s="1393"/>
      <c r="E37" s="246"/>
      <c r="F37" s="247"/>
      <c r="G37" s="247"/>
      <c r="H37" s="246"/>
      <c r="I37" s="247"/>
      <c r="J37" s="248"/>
      <c r="K37" s="247"/>
      <c r="L37" s="247"/>
      <c r="M37" s="247"/>
      <c r="N37" s="1394" t="s">
        <v>482</v>
      </c>
      <c r="O37" s="1393"/>
      <c r="P37" s="1395"/>
      <c r="Q37" s="247"/>
      <c r="R37" s="247"/>
      <c r="S37" s="248"/>
      <c r="T37" s="1406"/>
      <c r="U37" s="1407"/>
      <c r="V37" s="249" t="s">
        <v>553</v>
      </c>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6"/>
      <c r="BQ37" s="256"/>
      <c r="BR37" s="256"/>
      <c r="BS37" s="256"/>
      <c r="BT37" s="256"/>
      <c r="BU37" s="256"/>
      <c r="BV37" s="257"/>
    </row>
    <row r="38" spans="1:74" ht="18" customHeight="1">
      <c r="A38" s="1392" t="s">
        <v>554</v>
      </c>
      <c r="B38" s="1393"/>
      <c r="C38" s="1393"/>
      <c r="D38" s="1393"/>
      <c r="E38" s="246"/>
      <c r="F38" s="247"/>
      <c r="G38" s="247"/>
      <c r="H38" s="246"/>
      <c r="I38" s="247"/>
      <c r="J38" s="248"/>
      <c r="K38" s="247"/>
      <c r="L38" s="247"/>
      <c r="M38" s="247"/>
      <c r="N38" s="1394" t="s">
        <v>485</v>
      </c>
      <c r="O38" s="1393"/>
      <c r="P38" s="1395"/>
      <c r="Q38" s="247"/>
      <c r="R38" s="247"/>
      <c r="S38" s="248"/>
      <c r="T38" s="1406"/>
      <c r="U38" s="1407"/>
      <c r="V38" s="249" t="s">
        <v>555</v>
      </c>
      <c r="W38" s="249"/>
      <c r="X38" s="249"/>
      <c r="Y38" s="249"/>
      <c r="Z38" s="249"/>
      <c r="AA38" s="249"/>
      <c r="AB38" s="249"/>
      <c r="AC38" s="249"/>
      <c r="AD38" s="249"/>
      <c r="AE38" s="249"/>
      <c r="AF38" s="249"/>
      <c r="AG38" s="249"/>
      <c r="AH38" s="249"/>
      <c r="AI38" s="249"/>
      <c r="AJ38" s="249"/>
      <c r="AK38" s="249"/>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47"/>
      <c r="BU38" s="247"/>
      <c r="BV38" s="250"/>
    </row>
    <row r="39" spans="1:74" ht="18" customHeight="1">
      <c r="A39" s="1392" t="s">
        <v>556</v>
      </c>
      <c r="B39" s="1393"/>
      <c r="C39" s="1393"/>
      <c r="D39" s="1393"/>
      <c r="E39" s="246"/>
      <c r="F39" s="247"/>
      <c r="G39" s="247"/>
      <c r="H39" s="246"/>
      <c r="I39" s="247"/>
      <c r="J39" s="248"/>
      <c r="K39" s="247"/>
      <c r="L39" s="247"/>
      <c r="M39" s="247"/>
      <c r="N39" s="1394" t="s">
        <v>482</v>
      </c>
      <c r="O39" s="1393"/>
      <c r="P39" s="1395"/>
      <c r="Q39" s="247"/>
      <c r="R39" s="247"/>
      <c r="S39" s="248"/>
      <c r="T39" s="1406"/>
      <c r="U39" s="1407"/>
      <c r="V39" s="249" t="s">
        <v>557</v>
      </c>
      <c r="W39" s="249"/>
      <c r="X39" s="249"/>
      <c r="Y39" s="249"/>
      <c r="Z39" s="249"/>
      <c r="AA39" s="249"/>
      <c r="AB39" s="249"/>
      <c r="AC39" s="249"/>
      <c r="AD39" s="249"/>
      <c r="AE39" s="249"/>
      <c r="AF39" s="249"/>
      <c r="AG39" s="249"/>
      <c r="AH39" s="249"/>
      <c r="AI39" s="249"/>
      <c r="AJ39" s="249"/>
      <c r="AK39" s="249"/>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c r="BR39" s="247"/>
      <c r="BS39" s="247"/>
      <c r="BT39" s="247"/>
      <c r="BU39" s="247"/>
      <c r="BV39" s="250"/>
    </row>
    <row r="40" spans="1:74" ht="18" customHeight="1">
      <c r="A40" s="1392" t="s">
        <v>558</v>
      </c>
      <c r="B40" s="1393"/>
      <c r="C40" s="1393"/>
      <c r="D40" s="1393"/>
      <c r="E40" s="246"/>
      <c r="F40" s="247"/>
      <c r="G40" s="247"/>
      <c r="H40" s="246"/>
      <c r="I40" s="247"/>
      <c r="J40" s="248"/>
      <c r="K40" s="247"/>
      <c r="L40" s="247"/>
      <c r="M40" s="247"/>
      <c r="N40" s="1394" t="s">
        <v>485</v>
      </c>
      <c r="O40" s="1393"/>
      <c r="P40" s="1395"/>
      <c r="Q40" s="247"/>
      <c r="R40" s="247"/>
      <c r="S40" s="248"/>
      <c r="T40" s="1406"/>
      <c r="U40" s="1407"/>
      <c r="V40" s="249" t="s">
        <v>559</v>
      </c>
      <c r="W40" s="249"/>
      <c r="X40" s="249"/>
      <c r="Y40" s="249"/>
      <c r="Z40" s="249"/>
      <c r="AA40" s="249"/>
      <c r="AB40" s="249"/>
      <c r="AC40" s="249"/>
      <c r="AD40" s="249"/>
      <c r="AE40" s="249"/>
      <c r="AF40" s="249"/>
      <c r="AG40" s="249"/>
      <c r="AH40" s="249"/>
      <c r="AI40" s="249"/>
      <c r="AJ40" s="249"/>
      <c r="AK40" s="249"/>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c r="BV40" s="250"/>
    </row>
    <row r="41" spans="1:74" ht="18" customHeight="1">
      <c r="A41" s="1392" t="s">
        <v>560</v>
      </c>
      <c r="B41" s="1393"/>
      <c r="C41" s="1393"/>
      <c r="D41" s="1393"/>
      <c r="E41" s="1394" t="s">
        <v>482</v>
      </c>
      <c r="F41" s="1393"/>
      <c r="G41" s="1395"/>
      <c r="H41" s="246"/>
      <c r="I41" s="247"/>
      <c r="J41" s="248"/>
      <c r="K41" s="247"/>
      <c r="L41" s="247"/>
      <c r="M41" s="247"/>
      <c r="N41" s="224"/>
      <c r="O41" s="225"/>
      <c r="P41" s="229"/>
      <c r="Q41" s="247"/>
      <c r="R41" s="247"/>
      <c r="S41" s="248"/>
      <c r="T41" s="1406"/>
      <c r="U41" s="1407"/>
      <c r="V41" s="249" t="s">
        <v>561</v>
      </c>
      <c r="W41" s="249"/>
      <c r="X41" s="249"/>
      <c r="Y41" s="249"/>
      <c r="Z41" s="249"/>
      <c r="AA41" s="249"/>
      <c r="AB41" s="249"/>
      <c r="AC41" s="249"/>
      <c r="AD41" s="249"/>
      <c r="AE41" s="249"/>
      <c r="AF41" s="249"/>
      <c r="AG41" s="249"/>
      <c r="AH41" s="249"/>
      <c r="AI41" s="249"/>
      <c r="AJ41" s="249"/>
      <c r="AK41" s="249"/>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50"/>
    </row>
    <row r="42" spans="1:74" ht="18" customHeight="1">
      <c r="A42" s="1392" t="s">
        <v>562</v>
      </c>
      <c r="B42" s="1393"/>
      <c r="C42" s="1393"/>
      <c r="D42" s="1393"/>
      <c r="E42" s="1394" t="s">
        <v>485</v>
      </c>
      <c r="F42" s="1393"/>
      <c r="G42" s="1395"/>
      <c r="H42" s="246"/>
      <c r="I42" s="247"/>
      <c r="J42" s="248"/>
      <c r="K42" s="247"/>
      <c r="L42" s="247"/>
      <c r="M42" s="247"/>
      <c r="N42" s="246"/>
      <c r="O42" s="247"/>
      <c r="P42" s="248"/>
      <c r="Q42" s="247"/>
      <c r="R42" s="247"/>
      <c r="S42" s="248"/>
      <c r="T42" s="1406"/>
      <c r="U42" s="1407"/>
      <c r="V42" s="249" t="s">
        <v>563</v>
      </c>
      <c r="W42" s="249"/>
      <c r="X42" s="249"/>
      <c r="Y42" s="249"/>
      <c r="Z42" s="249"/>
      <c r="AA42" s="249"/>
      <c r="AB42" s="249"/>
      <c r="AC42" s="249"/>
      <c r="AD42" s="249"/>
      <c r="AE42" s="249"/>
      <c r="AF42" s="249"/>
      <c r="AG42" s="249"/>
      <c r="AH42" s="249"/>
      <c r="AI42" s="249"/>
      <c r="AJ42" s="249"/>
      <c r="AK42" s="249"/>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c r="BR42" s="247"/>
      <c r="BS42" s="247"/>
      <c r="BT42" s="247"/>
      <c r="BU42" s="247"/>
      <c r="BV42" s="250"/>
    </row>
    <row r="43" spans="1:74" ht="18" customHeight="1">
      <c r="A43" s="1392" t="s">
        <v>564</v>
      </c>
      <c r="B43" s="1393"/>
      <c r="C43" s="1393"/>
      <c r="D43" s="1393"/>
      <c r="E43" s="1394" t="s">
        <v>482</v>
      </c>
      <c r="F43" s="1393"/>
      <c r="G43" s="1395"/>
      <c r="H43" s="246"/>
      <c r="I43" s="247"/>
      <c r="J43" s="248"/>
      <c r="K43" s="247"/>
      <c r="L43" s="247"/>
      <c r="M43" s="247"/>
      <c r="N43" s="246"/>
      <c r="O43" s="247"/>
      <c r="P43" s="248"/>
      <c r="Q43" s="247"/>
      <c r="R43" s="247"/>
      <c r="S43" s="248"/>
      <c r="T43" s="1406"/>
      <c r="U43" s="1407"/>
      <c r="V43" s="249" t="s">
        <v>565</v>
      </c>
      <c r="W43" s="249"/>
      <c r="X43" s="249"/>
      <c r="Y43" s="249"/>
      <c r="Z43" s="249"/>
      <c r="AA43" s="249"/>
      <c r="AB43" s="249"/>
      <c r="AC43" s="249"/>
      <c r="AD43" s="249"/>
      <c r="AE43" s="249"/>
      <c r="AF43" s="249"/>
      <c r="AG43" s="249"/>
      <c r="AH43" s="249"/>
      <c r="AI43" s="249"/>
      <c r="AJ43" s="249"/>
      <c r="AK43" s="249"/>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c r="BV43" s="250"/>
    </row>
    <row r="44" spans="1:74" ht="18" customHeight="1">
      <c r="A44" s="1392" t="s">
        <v>566</v>
      </c>
      <c r="B44" s="1393"/>
      <c r="C44" s="1393"/>
      <c r="D44" s="1393"/>
      <c r="E44" s="1394" t="s">
        <v>485</v>
      </c>
      <c r="F44" s="1393"/>
      <c r="G44" s="1395"/>
      <c r="H44" s="246"/>
      <c r="I44" s="247"/>
      <c r="J44" s="248"/>
      <c r="K44" s="247"/>
      <c r="L44" s="247"/>
      <c r="M44" s="247"/>
      <c r="N44" s="246"/>
      <c r="O44" s="247"/>
      <c r="P44" s="248"/>
      <c r="Q44" s="247"/>
      <c r="R44" s="247"/>
      <c r="S44" s="248"/>
      <c r="T44" s="1406"/>
      <c r="U44" s="1407"/>
      <c r="V44" s="249" t="s">
        <v>567</v>
      </c>
      <c r="W44" s="249"/>
      <c r="X44" s="249"/>
      <c r="Y44" s="249"/>
      <c r="Z44" s="249"/>
      <c r="AA44" s="249"/>
      <c r="AB44" s="249"/>
      <c r="AC44" s="249"/>
      <c r="AD44" s="249"/>
      <c r="AE44" s="249"/>
      <c r="AF44" s="249"/>
      <c r="AG44" s="249"/>
      <c r="AH44" s="249"/>
      <c r="AI44" s="249"/>
      <c r="AJ44" s="249"/>
      <c r="AK44" s="249"/>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c r="BV44" s="250"/>
    </row>
    <row r="45" spans="1:74" ht="18" customHeight="1">
      <c r="A45" s="1392" t="s">
        <v>568</v>
      </c>
      <c r="B45" s="1393"/>
      <c r="C45" s="1393"/>
      <c r="D45" s="1393"/>
      <c r="E45" s="224"/>
      <c r="F45" s="225"/>
      <c r="G45" s="225"/>
      <c r="H45" s="246"/>
      <c r="I45" s="247"/>
      <c r="J45" s="248"/>
      <c r="K45" s="247"/>
      <c r="L45" s="247"/>
      <c r="M45" s="247"/>
      <c r="N45" s="1394" t="s">
        <v>482</v>
      </c>
      <c r="O45" s="1393"/>
      <c r="P45" s="1395"/>
      <c r="Q45" s="247"/>
      <c r="R45" s="247"/>
      <c r="S45" s="248"/>
      <c r="T45" s="1406"/>
      <c r="U45" s="1407"/>
      <c r="V45" s="249" t="s">
        <v>569</v>
      </c>
      <c r="W45" s="249"/>
      <c r="X45" s="249"/>
      <c r="Y45" s="249"/>
      <c r="Z45" s="249"/>
      <c r="AA45" s="249"/>
      <c r="AB45" s="249"/>
      <c r="AC45" s="249"/>
      <c r="AD45" s="249"/>
      <c r="AE45" s="249"/>
      <c r="AF45" s="249"/>
      <c r="AG45" s="249"/>
      <c r="AH45" s="249"/>
      <c r="AI45" s="249"/>
      <c r="AJ45" s="249"/>
      <c r="AK45" s="249"/>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c r="BV45" s="250"/>
    </row>
    <row r="46" spans="1:74" ht="18" customHeight="1">
      <c r="A46" s="1392" t="s">
        <v>570</v>
      </c>
      <c r="B46" s="1393"/>
      <c r="C46" s="1393"/>
      <c r="D46" s="1393"/>
      <c r="E46" s="246"/>
      <c r="F46" s="247"/>
      <c r="G46" s="247"/>
      <c r="H46" s="246"/>
      <c r="I46" s="247"/>
      <c r="J46" s="248"/>
      <c r="K46" s="247"/>
      <c r="L46" s="247"/>
      <c r="M46" s="247"/>
      <c r="N46" s="1394" t="s">
        <v>485</v>
      </c>
      <c r="O46" s="1393"/>
      <c r="P46" s="1395"/>
      <c r="Q46" s="247"/>
      <c r="R46" s="247"/>
      <c r="S46" s="248"/>
      <c r="T46" s="1406"/>
      <c r="U46" s="1407"/>
      <c r="V46" s="249" t="s">
        <v>571</v>
      </c>
      <c r="W46" s="249"/>
      <c r="X46" s="249"/>
      <c r="Y46" s="249"/>
      <c r="Z46" s="249"/>
      <c r="AA46" s="249"/>
      <c r="AB46" s="249"/>
      <c r="AC46" s="249"/>
      <c r="AD46" s="249"/>
      <c r="AE46" s="249"/>
      <c r="AF46" s="249"/>
      <c r="AG46" s="249"/>
      <c r="AH46" s="249"/>
      <c r="AI46" s="249"/>
      <c r="AJ46" s="249"/>
      <c r="AK46" s="249"/>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50"/>
    </row>
    <row r="47" spans="1:74" ht="18" customHeight="1">
      <c r="A47" s="1392" t="s">
        <v>572</v>
      </c>
      <c r="B47" s="1393"/>
      <c r="C47" s="1393"/>
      <c r="D47" s="1393"/>
      <c r="E47" s="246"/>
      <c r="F47" s="247"/>
      <c r="G47" s="247"/>
      <c r="H47" s="246"/>
      <c r="I47" s="247"/>
      <c r="J47" s="248"/>
      <c r="K47" s="247"/>
      <c r="L47" s="247"/>
      <c r="M47" s="247"/>
      <c r="N47" s="1394" t="s">
        <v>482</v>
      </c>
      <c r="O47" s="1393"/>
      <c r="P47" s="1395"/>
      <c r="Q47" s="247"/>
      <c r="R47" s="247"/>
      <c r="S47" s="248"/>
      <c r="T47" s="1406"/>
      <c r="U47" s="1407"/>
      <c r="V47" s="249" t="s">
        <v>573</v>
      </c>
      <c r="W47" s="249"/>
      <c r="X47" s="249"/>
      <c r="Y47" s="249"/>
      <c r="Z47" s="249"/>
      <c r="AA47" s="249"/>
      <c r="AB47" s="249"/>
      <c r="AC47" s="249"/>
      <c r="AD47" s="249"/>
      <c r="AE47" s="249"/>
      <c r="AF47" s="249"/>
      <c r="AG47" s="249"/>
      <c r="AH47" s="249"/>
      <c r="AI47" s="249"/>
      <c r="AJ47" s="249"/>
      <c r="AK47" s="249"/>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50"/>
    </row>
    <row r="48" spans="1:74" ht="18" customHeight="1">
      <c r="A48" s="1392" t="s">
        <v>574</v>
      </c>
      <c r="B48" s="1393"/>
      <c r="C48" s="1393"/>
      <c r="D48" s="1393"/>
      <c r="E48" s="246"/>
      <c r="F48" s="247"/>
      <c r="G48" s="247"/>
      <c r="H48" s="246"/>
      <c r="I48" s="247"/>
      <c r="J48" s="248"/>
      <c r="K48" s="247"/>
      <c r="L48" s="247"/>
      <c r="M48" s="247"/>
      <c r="N48" s="1394" t="s">
        <v>485</v>
      </c>
      <c r="O48" s="1393"/>
      <c r="P48" s="1395"/>
      <c r="Q48" s="247"/>
      <c r="R48" s="247"/>
      <c r="S48" s="248"/>
      <c r="T48" s="1406"/>
      <c r="U48" s="1407"/>
      <c r="V48" s="249" t="s">
        <v>575</v>
      </c>
      <c r="W48" s="249"/>
      <c r="X48" s="249"/>
      <c r="Y48" s="249"/>
      <c r="Z48" s="249"/>
      <c r="AA48" s="249"/>
      <c r="AB48" s="249"/>
      <c r="AC48" s="249"/>
      <c r="AD48" s="249"/>
      <c r="AE48" s="249"/>
      <c r="AF48" s="249"/>
      <c r="AG48" s="249"/>
      <c r="AH48" s="249"/>
      <c r="AI48" s="249"/>
      <c r="AJ48" s="249"/>
      <c r="AK48" s="249"/>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50"/>
    </row>
    <row r="49" spans="1:74" ht="18" customHeight="1">
      <c r="A49" s="1392" t="s">
        <v>576</v>
      </c>
      <c r="B49" s="1393"/>
      <c r="C49" s="1393"/>
      <c r="D49" s="1393"/>
      <c r="E49" s="246"/>
      <c r="F49" s="247"/>
      <c r="G49" s="247"/>
      <c r="H49" s="246"/>
      <c r="I49" s="247"/>
      <c r="J49" s="248"/>
      <c r="K49" s="247"/>
      <c r="L49" s="247"/>
      <c r="M49" s="247"/>
      <c r="N49" s="1394" t="s">
        <v>482</v>
      </c>
      <c r="O49" s="1393"/>
      <c r="P49" s="1395"/>
      <c r="Q49" s="247"/>
      <c r="R49" s="247"/>
      <c r="S49" s="248"/>
      <c r="T49" s="1406"/>
      <c r="U49" s="1407"/>
      <c r="V49" s="249" t="s">
        <v>577</v>
      </c>
      <c r="W49" s="249"/>
      <c r="X49" s="249"/>
      <c r="Y49" s="249"/>
      <c r="Z49" s="249"/>
      <c r="AA49" s="249"/>
      <c r="AB49" s="249"/>
      <c r="AC49" s="249"/>
      <c r="AD49" s="249"/>
      <c r="AE49" s="249"/>
      <c r="AF49" s="249"/>
      <c r="AG49" s="249"/>
      <c r="AH49" s="249"/>
      <c r="AI49" s="249"/>
      <c r="AJ49" s="249"/>
      <c r="AK49" s="249"/>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50"/>
    </row>
    <row r="50" spans="1:74" ht="18" customHeight="1">
      <c r="A50" s="1383" t="s">
        <v>578</v>
      </c>
      <c r="B50" s="1384"/>
      <c r="C50" s="1384"/>
      <c r="D50" s="1384"/>
      <c r="E50" s="236"/>
      <c r="F50" s="237"/>
      <c r="G50" s="237"/>
      <c r="H50" s="236"/>
      <c r="I50" s="237"/>
      <c r="J50" s="238"/>
      <c r="K50" s="237"/>
      <c r="L50" s="237"/>
      <c r="M50" s="237"/>
      <c r="N50" s="1391" t="s">
        <v>485</v>
      </c>
      <c r="O50" s="1384"/>
      <c r="P50" s="1385"/>
      <c r="Q50" s="237"/>
      <c r="R50" s="237"/>
      <c r="S50" s="238"/>
      <c r="T50" s="1408"/>
      <c r="U50" s="1409"/>
      <c r="V50" s="239" t="s">
        <v>579</v>
      </c>
      <c r="W50" s="239"/>
      <c r="X50" s="239"/>
      <c r="Y50" s="239"/>
      <c r="Z50" s="239"/>
      <c r="AA50" s="239"/>
      <c r="AB50" s="239"/>
      <c r="AC50" s="239"/>
      <c r="AD50" s="239"/>
      <c r="AE50" s="239"/>
      <c r="AF50" s="239"/>
      <c r="AG50" s="239"/>
      <c r="AH50" s="239"/>
      <c r="AI50" s="239"/>
      <c r="AJ50" s="239"/>
      <c r="AK50" s="239"/>
      <c r="AL50" s="237"/>
      <c r="AM50" s="237"/>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c r="BP50" s="237"/>
      <c r="BQ50" s="237"/>
      <c r="BR50" s="237"/>
      <c r="BS50" s="237"/>
      <c r="BT50" s="237"/>
      <c r="BU50" s="237"/>
      <c r="BV50" s="240"/>
    </row>
    <row r="51" spans="1:74" ht="18" customHeight="1">
      <c r="A51" s="1387" t="s">
        <v>580</v>
      </c>
      <c r="B51" s="1388"/>
      <c r="C51" s="1388"/>
      <c r="D51" s="1388"/>
      <c r="E51" s="241"/>
      <c r="F51" s="242"/>
      <c r="G51" s="242"/>
      <c r="H51" s="241"/>
      <c r="I51" s="242"/>
      <c r="J51" s="243"/>
      <c r="K51" s="1389" t="s">
        <v>485</v>
      </c>
      <c r="L51" s="1388"/>
      <c r="M51" s="1388"/>
      <c r="N51" s="241"/>
      <c r="O51" s="242"/>
      <c r="P51" s="243"/>
      <c r="Q51" s="242"/>
      <c r="R51" s="242"/>
      <c r="S51" s="243"/>
      <c r="T51" s="244" t="s">
        <v>581</v>
      </c>
      <c r="U51" s="244"/>
      <c r="V51" s="244"/>
      <c r="W51" s="244"/>
      <c r="X51" s="244"/>
      <c r="Y51" s="244"/>
      <c r="Z51" s="244"/>
      <c r="AA51" s="244"/>
      <c r="AB51" s="244"/>
      <c r="AC51" s="244"/>
      <c r="AD51" s="244"/>
      <c r="AE51" s="244"/>
      <c r="AF51" s="244"/>
      <c r="AG51" s="244"/>
      <c r="AH51" s="244"/>
      <c r="AI51" s="244"/>
      <c r="AJ51" s="244"/>
      <c r="AK51" s="244"/>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2"/>
      <c r="BR51" s="242"/>
      <c r="BS51" s="242"/>
      <c r="BT51" s="242"/>
      <c r="BU51" s="242"/>
      <c r="BV51" s="245"/>
    </row>
    <row r="52" spans="1:74" ht="18" customHeight="1">
      <c r="A52" s="1383" t="s">
        <v>582</v>
      </c>
      <c r="B52" s="1384"/>
      <c r="C52" s="1384"/>
      <c r="D52" s="1384"/>
      <c r="E52" s="236"/>
      <c r="F52" s="237"/>
      <c r="G52" s="237"/>
      <c r="H52" s="236"/>
      <c r="I52" s="237"/>
      <c r="J52" s="238"/>
      <c r="K52" s="1391" t="s">
        <v>491</v>
      </c>
      <c r="L52" s="1384"/>
      <c r="M52" s="1384"/>
      <c r="N52" s="236"/>
      <c r="O52" s="237"/>
      <c r="P52" s="238"/>
      <c r="Q52" s="237"/>
      <c r="R52" s="237"/>
      <c r="S52" s="238"/>
      <c r="T52" s="239" t="s">
        <v>583</v>
      </c>
      <c r="U52" s="239"/>
      <c r="V52" s="239"/>
      <c r="W52" s="239"/>
      <c r="X52" s="239"/>
      <c r="Y52" s="239"/>
      <c r="Z52" s="239"/>
      <c r="AA52" s="239"/>
      <c r="AB52" s="239"/>
      <c r="AC52" s="239"/>
      <c r="AD52" s="239"/>
      <c r="AE52" s="239"/>
      <c r="AF52" s="239"/>
      <c r="AG52" s="239"/>
      <c r="AH52" s="239"/>
      <c r="AI52" s="239"/>
      <c r="AJ52" s="239"/>
      <c r="AK52" s="239"/>
      <c r="AL52" s="237"/>
      <c r="AM52" s="237"/>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7"/>
      <c r="BQ52" s="237"/>
      <c r="BR52" s="237"/>
      <c r="BS52" s="237"/>
      <c r="BT52" s="237"/>
      <c r="BU52" s="237"/>
      <c r="BV52" s="240"/>
    </row>
    <row r="53" spans="1:74" ht="18" customHeight="1">
      <c r="A53" s="1397" t="s">
        <v>584</v>
      </c>
      <c r="B53" s="1398"/>
      <c r="C53" s="1398"/>
      <c r="D53" s="1398"/>
      <c r="E53" s="258"/>
      <c r="F53" s="259"/>
      <c r="G53" s="259"/>
      <c r="H53" s="258"/>
      <c r="I53" s="259"/>
      <c r="J53" s="260"/>
      <c r="K53" s="1398" t="s">
        <v>485</v>
      </c>
      <c r="L53" s="1398"/>
      <c r="M53" s="1398"/>
      <c r="N53" s="258"/>
      <c r="O53" s="259"/>
      <c r="P53" s="260"/>
      <c r="Q53" s="259"/>
      <c r="R53" s="259"/>
      <c r="S53" s="260"/>
      <c r="T53" s="261" t="s">
        <v>585</v>
      </c>
      <c r="U53" s="261"/>
      <c r="V53" s="261"/>
      <c r="W53" s="261"/>
      <c r="X53" s="261"/>
      <c r="Y53" s="261"/>
      <c r="Z53" s="261"/>
      <c r="AA53" s="261"/>
      <c r="AB53" s="261"/>
      <c r="AC53" s="261"/>
      <c r="AD53" s="261"/>
      <c r="AE53" s="261"/>
      <c r="AF53" s="261"/>
      <c r="AG53" s="261"/>
      <c r="AH53" s="261"/>
      <c r="AI53" s="261"/>
      <c r="AJ53" s="261"/>
      <c r="AK53" s="261"/>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59"/>
      <c r="BQ53" s="259"/>
      <c r="BR53" s="259"/>
      <c r="BS53" s="259"/>
      <c r="BT53" s="259"/>
      <c r="BU53" s="259"/>
      <c r="BV53" s="262"/>
    </row>
    <row r="54" spans="1:74" ht="18" customHeight="1">
      <c r="A54" s="1397" t="s">
        <v>586</v>
      </c>
      <c r="B54" s="1398"/>
      <c r="C54" s="1398"/>
      <c r="D54" s="1398"/>
      <c r="E54" s="258"/>
      <c r="F54" s="259"/>
      <c r="G54" s="259"/>
      <c r="H54" s="258"/>
      <c r="I54" s="259"/>
      <c r="J54" s="260"/>
      <c r="K54" s="259"/>
      <c r="L54" s="259"/>
      <c r="M54" s="259"/>
      <c r="N54" s="1399" t="s">
        <v>491</v>
      </c>
      <c r="O54" s="1398"/>
      <c r="P54" s="1400"/>
      <c r="Q54" s="259"/>
      <c r="R54" s="259"/>
      <c r="S54" s="260"/>
      <c r="T54" s="261" t="s">
        <v>587</v>
      </c>
      <c r="U54" s="261"/>
      <c r="V54" s="261"/>
      <c r="W54" s="261"/>
      <c r="X54" s="261"/>
      <c r="Y54" s="261"/>
      <c r="Z54" s="261"/>
      <c r="AA54" s="261"/>
      <c r="AB54" s="261"/>
      <c r="AC54" s="261"/>
      <c r="AD54" s="261"/>
      <c r="AE54" s="261"/>
      <c r="AF54" s="261"/>
      <c r="AG54" s="261"/>
      <c r="AH54" s="261"/>
      <c r="AI54" s="261"/>
      <c r="AJ54" s="261"/>
      <c r="AK54" s="261"/>
      <c r="AL54" s="259"/>
      <c r="AM54" s="259"/>
      <c r="AN54" s="259"/>
      <c r="AO54" s="259"/>
      <c r="AP54" s="259"/>
      <c r="AQ54" s="259"/>
      <c r="AR54" s="259"/>
      <c r="AS54" s="259"/>
      <c r="AT54" s="259"/>
      <c r="AU54" s="259"/>
      <c r="AV54" s="259"/>
      <c r="AW54" s="259"/>
      <c r="AX54" s="259"/>
      <c r="AY54" s="259"/>
      <c r="AZ54" s="259"/>
      <c r="BA54" s="259"/>
      <c r="BB54" s="259"/>
      <c r="BC54" s="259"/>
      <c r="BD54" s="259"/>
      <c r="BE54" s="259"/>
      <c r="BF54" s="259"/>
      <c r="BG54" s="259"/>
      <c r="BH54" s="259"/>
      <c r="BI54" s="259"/>
      <c r="BJ54" s="259"/>
      <c r="BK54" s="259"/>
      <c r="BL54" s="259"/>
      <c r="BM54" s="259"/>
      <c r="BN54" s="259"/>
      <c r="BO54" s="259"/>
      <c r="BP54" s="259"/>
      <c r="BQ54" s="259"/>
      <c r="BR54" s="259"/>
      <c r="BS54" s="259"/>
      <c r="BT54" s="259"/>
      <c r="BU54" s="259"/>
      <c r="BV54" s="262"/>
    </row>
    <row r="55" spans="1:74" ht="18" customHeight="1">
      <c r="A55" s="1387" t="s">
        <v>588</v>
      </c>
      <c r="B55" s="1388"/>
      <c r="C55" s="1388"/>
      <c r="D55" s="1388"/>
      <c r="E55" s="241"/>
      <c r="F55" s="242"/>
      <c r="G55" s="242"/>
      <c r="H55" s="241"/>
      <c r="I55" s="242"/>
      <c r="J55" s="243"/>
      <c r="K55" s="242"/>
      <c r="L55" s="242"/>
      <c r="M55" s="242"/>
      <c r="N55" s="1389" t="s">
        <v>485</v>
      </c>
      <c r="O55" s="1388"/>
      <c r="P55" s="1390"/>
      <c r="Q55" s="242"/>
      <c r="R55" s="242"/>
      <c r="S55" s="243"/>
      <c r="T55" s="244" t="s">
        <v>589</v>
      </c>
      <c r="U55" s="244"/>
      <c r="V55" s="244"/>
      <c r="W55" s="244"/>
      <c r="X55" s="244"/>
      <c r="Y55" s="244"/>
      <c r="Z55" s="244"/>
      <c r="AA55" s="244"/>
      <c r="AB55" s="244"/>
      <c r="AC55" s="244"/>
      <c r="AD55" s="244"/>
      <c r="AE55" s="244"/>
      <c r="AF55" s="244"/>
      <c r="AG55" s="244"/>
      <c r="AH55" s="244"/>
      <c r="AI55" s="244"/>
      <c r="AJ55" s="244"/>
      <c r="AK55" s="244"/>
      <c r="AL55" s="242"/>
      <c r="AM55" s="242"/>
      <c r="AN55" s="242"/>
      <c r="AO55" s="242"/>
      <c r="AP55" s="242"/>
      <c r="AQ55" s="242"/>
      <c r="AR55" s="242"/>
      <c r="AS55" s="242"/>
      <c r="AT55" s="242"/>
      <c r="AU55" s="242"/>
      <c r="AV55" s="242"/>
      <c r="AW55" s="242"/>
      <c r="AX55" s="242"/>
      <c r="AY55" s="242"/>
      <c r="AZ55" s="242"/>
      <c r="BA55" s="242"/>
      <c r="BB55" s="242"/>
      <c r="BC55" s="242"/>
      <c r="BD55" s="242"/>
      <c r="BE55" s="242"/>
      <c r="BF55" s="242"/>
      <c r="BG55" s="242"/>
      <c r="BH55" s="242"/>
      <c r="BI55" s="242"/>
      <c r="BJ55" s="242"/>
      <c r="BK55" s="242"/>
      <c r="BL55" s="242"/>
      <c r="BM55" s="242"/>
      <c r="BN55" s="242"/>
      <c r="BO55" s="242"/>
      <c r="BP55" s="242"/>
      <c r="BQ55" s="242"/>
      <c r="BR55" s="242"/>
      <c r="BS55" s="242"/>
      <c r="BT55" s="242"/>
      <c r="BU55" s="242"/>
      <c r="BV55" s="245"/>
    </row>
    <row r="56" spans="1:74" ht="18" customHeight="1">
      <c r="A56" s="1392" t="s">
        <v>590</v>
      </c>
      <c r="B56" s="1393"/>
      <c r="C56" s="1393"/>
      <c r="D56" s="1393"/>
      <c r="E56" s="246"/>
      <c r="F56" s="247"/>
      <c r="G56" s="247"/>
      <c r="H56" s="246"/>
      <c r="I56" s="247"/>
      <c r="J56" s="248"/>
      <c r="K56" s="247"/>
      <c r="L56" s="247"/>
      <c r="M56" s="247"/>
      <c r="N56" s="1394" t="s">
        <v>491</v>
      </c>
      <c r="O56" s="1393"/>
      <c r="P56" s="1395"/>
      <c r="Q56" s="247"/>
      <c r="R56" s="247"/>
      <c r="S56" s="248"/>
      <c r="T56" s="249" t="s">
        <v>591</v>
      </c>
      <c r="U56" s="249"/>
      <c r="V56" s="249"/>
      <c r="W56" s="249"/>
      <c r="X56" s="249"/>
      <c r="Y56" s="249"/>
      <c r="Z56" s="249"/>
      <c r="AA56" s="249"/>
      <c r="AB56" s="249"/>
      <c r="AC56" s="249"/>
      <c r="AD56" s="249"/>
      <c r="AE56" s="249"/>
      <c r="AF56" s="249"/>
      <c r="AG56" s="249"/>
      <c r="AH56" s="249"/>
      <c r="AI56" s="249"/>
      <c r="AJ56" s="249"/>
      <c r="AK56" s="249"/>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50"/>
    </row>
    <row r="57" spans="1:74" ht="18" customHeight="1">
      <c r="A57" s="1392" t="s">
        <v>592</v>
      </c>
      <c r="B57" s="1393"/>
      <c r="C57" s="1393"/>
      <c r="D57" s="1393"/>
      <c r="E57" s="246"/>
      <c r="F57" s="247"/>
      <c r="G57" s="247"/>
      <c r="H57" s="246"/>
      <c r="I57" s="247"/>
      <c r="J57" s="248"/>
      <c r="K57" s="247"/>
      <c r="L57" s="247"/>
      <c r="M57" s="247"/>
      <c r="N57" s="1394" t="s">
        <v>485</v>
      </c>
      <c r="O57" s="1393"/>
      <c r="P57" s="1395"/>
      <c r="Q57" s="247"/>
      <c r="R57" s="247"/>
      <c r="S57" s="248"/>
      <c r="T57" s="249" t="s">
        <v>593</v>
      </c>
      <c r="U57" s="249"/>
      <c r="V57" s="249"/>
      <c r="W57" s="249"/>
      <c r="X57" s="249"/>
      <c r="Y57" s="249"/>
      <c r="Z57" s="249"/>
      <c r="AA57" s="249"/>
      <c r="AB57" s="249"/>
      <c r="AC57" s="249"/>
      <c r="AD57" s="249"/>
      <c r="AE57" s="249"/>
      <c r="AF57" s="249"/>
      <c r="AG57" s="249"/>
      <c r="AH57" s="249"/>
      <c r="AI57" s="249"/>
      <c r="AJ57" s="249"/>
      <c r="AK57" s="249"/>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50"/>
    </row>
    <row r="58" spans="1:74" ht="18" customHeight="1">
      <c r="A58" s="1392" t="s">
        <v>594</v>
      </c>
      <c r="B58" s="1393"/>
      <c r="C58" s="1393"/>
      <c r="D58" s="1393"/>
      <c r="E58" s="246"/>
      <c r="F58" s="247"/>
      <c r="G58" s="247"/>
      <c r="H58" s="246"/>
      <c r="I58" s="247"/>
      <c r="J58" s="248"/>
      <c r="K58" s="247"/>
      <c r="L58" s="247"/>
      <c r="M58" s="247"/>
      <c r="N58" s="1394" t="s">
        <v>491</v>
      </c>
      <c r="O58" s="1393"/>
      <c r="P58" s="1395"/>
      <c r="Q58" s="247"/>
      <c r="R58" s="247"/>
      <c r="S58" s="248"/>
      <c r="T58" s="249" t="s">
        <v>595</v>
      </c>
      <c r="U58" s="249"/>
      <c r="V58" s="249"/>
      <c r="W58" s="249"/>
      <c r="X58" s="249"/>
      <c r="Y58" s="249"/>
      <c r="Z58" s="249"/>
      <c r="AA58" s="249"/>
      <c r="AB58" s="249"/>
      <c r="AC58" s="249"/>
      <c r="AD58" s="249"/>
      <c r="AE58" s="249"/>
      <c r="AF58" s="249"/>
      <c r="AG58" s="249"/>
      <c r="AH58" s="249"/>
      <c r="AI58" s="249"/>
      <c r="AJ58" s="249"/>
      <c r="AK58" s="249"/>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50"/>
    </row>
    <row r="59" spans="1:74" ht="18" customHeight="1">
      <c r="A59" s="1392" t="s">
        <v>596</v>
      </c>
      <c r="B59" s="1393"/>
      <c r="C59" s="1393"/>
      <c r="D59" s="1393"/>
      <c r="E59" s="246"/>
      <c r="F59" s="247"/>
      <c r="G59" s="247"/>
      <c r="H59" s="246"/>
      <c r="I59" s="247"/>
      <c r="J59" s="248"/>
      <c r="K59" s="247"/>
      <c r="L59" s="247"/>
      <c r="M59" s="247"/>
      <c r="N59" s="1394" t="s">
        <v>485</v>
      </c>
      <c r="O59" s="1393"/>
      <c r="P59" s="1395"/>
      <c r="Q59" s="247"/>
      <c r="R59" s="247"/>
      <c r="S59" s="248"/>
      <c r="T59" s="249" t="s">
        <v>597</v>
      </c>
      <c r="U59" s="249"/>
      <c r="V59" s="249"/>
      <c r="W59" s="249"/>
      <c r="X59" s="249"/>
      <c r="Y59" s="249"/>
      <c r="Z59" s="249"/>
      <c r="AA59" s="249"/>
      <c r="AB59" s="249"/>
      <c r="AC59" s="249"/>
      <c r="AD59" s="249"/>
      <c r="AE59" s="249"/>
      <c r="AF59" s="249"/>
      <c r="AG59" s="249"/>
      <c r="AH59" s="249"/>
      <c r="AI59" s="249"/>
      <c r="AJ59" s="249"/>
      <c r="AK59" s="249"/>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50"/>
    </row>
    <row r="60" spans="1:74" ht="18" customHeight="1">
      <c r="A60" s="1392" t="s">
        <v>598</v>
      </c>
      <c r="B60" s="1393"/>
      <c r="C60" s="1393"/>
      <c r="D60" s="1393"/>
      <c r="E60" s="246"/>
      <c r="F60" s="247"/>
      <c r="G60" s="247"/>
      <c r="H60" s="246"/>
      <c r="I60" s="247"/>
      <c r="J60" s="248"/>
      <c r="K60" s="247"/>
      <c r="L60" s="247"/>
      <c r="M60" s="247"/>
      <c r="N60" s="1394" t="s">
        <v>491</v>
      </c>
      <c r="O60" s="1393"/>
      <c r="P60" s="1395"/>
      <c r="Q60" s="247"/>
      <c r="R60" s="247"/>
      <c r="S60" s="248"/>
      <c r="T60" s="249" t="s">
        <v>599</v>
      </c>
      <c r="U60" s="249"/>
      <c r="V60" s="249"/>
      <c r="W60" s="249"/>
      <c r="X60" s="249"/>
      <c r="Y60" s="249"/>
      <c r="Z60" s="249"/>
      <c r="AA60" s="249"/>
      <c r="AB60" s="249"/>
      <c r="AC60" s="249"/>
      <c r="AD60" s="249"/>
      <c r="AE60" s="249"/>
      <c r="AF60" s="249"/>
      <c r="AG60" s="249"/>
      <c r="AH60" s="249"/>
      <c r="AI60" s="249"/>
      <c r="AJ60" s="249"/>
      <c r="AK60" s="249"/>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50"/>
    </row>
    <row r="61" spans="1:74" ht="18" customHeight="1">
      <c r="A61" s="1380" t="s">
        <v>600</v>
      </c>
      <c r="B61" s="1381"/>
      <c r="C61" s="1381"/>
      <c r="D61" s="1381"/>
      <c r="E61" s="263"/>
      <c r="F61" s="227"/>
      <c r="G61" s="227"/>
      <c r="H61" s="263"/>
      <c r="I61" s="227"/>
      <c r="J61" s="264"/>
      <c r="K61" s="227"/>
      <c r="L61" s="227"/>
      <c r="M61" s="227"/>
      <c r="N61" s="1396" t="s">
        <v>485</v>
      </c>
      <c r="O61" s="1381"/>
      <c r="P61" s="1382"/>
      <c r="Q61" s="227"/>
      <c r="R61" s="227"/>
      <c r="S61" s="264"/>
      <c r="T61" s="226" t="s">
        <v>601</v>
      </c>
      <c r="U61" s="226"/>
      <c r="V61" s="226"/>
      <c r="W61" s="226"/>
      <c r="X61" s="226"/>
      <c r="Y61" s="226"/>
      <c r="Z61" s="226"/>
      <c r="AA61" s="226"/>
      <c r="AB61" s="226"/>
      <c r="AC61" s="226"/>
      <c r="AD61" s="226"/>
      <c r="AE61" s="226"/>
      <c r="AF61" s="226"/>
      <c r="AG61" s="226"/>
      <c r="AH61" s="226"/>
      <c r="AI61" s="226"/>
      <c r="AJ61" s="226"/>
      <c r="AK61" s="226"/>
      <c r="AL61" s="227"/>
      <c r="AM61" s="227"/>
      <c r="AN61" s="227"/>
      <c r="AO61" s="227"/>
      <c r="AP61" s="227"/>
      <c r="AQ61" s="227"/>
      <c r="AR61" s="227"/>
      <c r="AS61" s="227"/>
      <c r="AT61" s="227"/>
      <c r="AU61" s="227"/>
      <c r="AV61" s="227"/>
      <c r="AW61" s="227"/>
      <c r="AX61" s="227"/>
      <c r="AY61" s="227"/>
      <c r="AZ61" s="227"/>
      <c r="BA61" s="227"/>
      <c r="BB61" s="227"/>
      <c r="BC61" s="227"/>
      <c r="BD61" s="227"/>
      <c r="BE61" s="227"/>
      <c r="BF61" s="227"/>
      <c r="BG61" s="227"/>
      <c r="BH61" s="227"/>
      <c r="BI61" s="227"/>
      <c r="BJ61" s="227"/>
      <c r="BK61" s="227"/>
      <c r="BL61" s="227"/>
      <c r="BM61" s="227"/>
      <c r="BN61" s="227"/>
      <c r="BO61" s="227"/>
      <c r="BP61" s="227"/>
      <c r="BQ61" s="227"/>
      <c r="BR61" s="227"/>
      <c r="BS61" s="227"/>
      <c r="BT61" s="227"/>
      <c r="BU61" s="227"/>
      <c r="BV61" s="228"/>
    </row>
    <row r="62" spans="1:74" ht="18" customHeight="1">
      <c r="A62" s="1383" t="s">
        <v>602</v>
      </c>
      <c r="B62" s="1384"/>
      <c r="C62" s="1384"/>
      <c r="D62" s="1384"/>
      <c r="E62" s="236"/>
      <c r="F62" s="237"/>
      <c r="G62" s="237"/>
      <c r="H62" s="236"/>
      <c r="I62" s="237"/>
      <c r="J62" s="238"/>
      <c r="K62" s="237"/>
      <c r="L62" s="237"/>
      <c r="M62" s="237"/>
      <c r="N62" s="1391" t="s">
        <v>491</v>
      </c>
      <c r="O62" s="1384"/>
      <c r="P62" s="1385"/>
      <c r="Q62" s="237"/>
      <c r="R62" s="237"/>
      <c r="S62" s="238"/>
      <c r="T62" s="239" t="s">
        <v>603</v>
      </c>
      <c r="U62" s="239"/>
      <c r="V62" s="239"/>
      <c r="W62" s="239"/>
      <c r="X62" s="239"/>
      <c r="Y62" s="239"/>
      <c r="Z62" s="239"/>
      <c r="AA62" s="239"/>
      <c r="AB62" s="239"/>
      <c r="AC62" s="239"/>
      <c r="AD62" s="239"/>
      <c r="AE62" s="239"/>
      <c r="AF62" s="239"/>
      <c r="AG62" s="239"/>
      <c r="AH62" s="239"/>
      <c r="AI62" s="239"/>
      <c r="AJ62" s="239"/>
      <c r="AK62" s="239"/>
      <c r="AL62" s="237"/>
      <c r="AM62" s="237"/>
      <c r="AN62" s="237"/>
      <c r="AO62" s="237"/>
      <c r="AP62" s="237"/>
      <c r="AQ62" s="237"/>
      <c r="AR62" s="237"/>
      <c r="AS62" s="237"/>
      <c r="AT62" s="237"/>
      <c r="AU62" s="237"/>
      <c r="AV62" s="237"/>
      <c r="AW62" s="237"/>
      <c r="AX62" s="237"/>
      <c r="AY62" s="237"/>
      <c r="AZ62" s="237"/>
      <c r="BA62" s="237"/>
      <c r="BB62" s="237"/>
      <c r="BC62" s="237"/>
      <c r="BD62" s="237"/>
      <c r="BE62" s="237"/>
      <c r="BF62" s="237"/>
      <c r="BG62" s="237"/>
      <c r="BH62" s="237"/>
      <c r="BI62" s="237"/>
      <c r="BJ62" s="237"/>
      <c r="BK62" s="237"/>
      <c r="BL62" s="237"/>
      <c r="BM62" s="237"/>
      <c r="BN62" s="237"/>
      <c r="BO62" s="237"/>
      <c r="BP62" s="237"/>
      <c r="BQ62" s="237"/>
      <c r="BR62" s="237"/>
      <c r="BS62" s="237"/>
      <c r="BT62" s="237"/>
      <c r="BU62" s="237"/>
      <c r="BV62" s="240"/>
    </row>
    <row r="63" spans="1:74" ht="18" customHeight="1">
      <c r="A63" s="1387" t="s">
        <v>604</v>
      </c>
      <c r="B63" s="1388"/>
      <c r="C63" s="1388"/>
      <c r="D63" s="1388"/>
      <c r="E63" s="241"/>
      <c r="F63" s="242"/>
      <c r="G63" s="242"/>
      <c r="H63" s="241"/>
      <c r="I63" s="242"/>
      <c r="J63" s="243"/>
      <c r="K63" s="1388" t="s">
        <v>491</v>
      </c>
      <c r="L63" s="1388"/>
      <c r="M63" s="1388"/>
      <c r="N63" s="1389" t="s">
        <v>491</v>
      </c>
      <c r="O63" s="1388"/>
      <c r="P63" s="1390"/>
      <c r="Q63" s="242"/>
      <c r="R63" s="242"/>
      <c r="S63" s="243"/>
      <c r="T63" s="244" t="s">
        <v>605</v>
      </c>
      <c r="U63" s="244"/>
      <c r="V63" s="244"/>
      <c r="W63" s="244"/>
      <c r="X63" s="244"/>
      <c r="Y63" s="244"/>
      <c r="Z63" s="244"/>
      <c r="AA63" s="244"/>
      <c r="AB63" s="244"/>
      <c r="AC63" s="244"/>
      <c r="AD63" s="244"/>
      <c r="AE63" s="244"/>
      <c r="AF63" s="244"/>
      <c r="AG63" s="244"/>
      <c r="AH63" s="244"/>
      <c r="AI63" s="244"/>
      <c r="AJ63" s="244"/>
      <c r="AK63" s="244"/>
      <c r="AL63" s="242"/>
      <c r="AM63" s="242"/>
      <c r="AN63" s="242"/>
      <c r="AO63" s="242"/>
      <c r="AP63" s="242"/>
      <c r="AQ63" s="242"/>
      <c r="AR63" s="242"/>
      <c r="AS63" s="242"/>
      <c r="AT63" s="242"/>
      <c r="AU63" s="242"/>
      <c r="AV63" s="242"/>
      <c r="AW63" s="242"/>
      <c r="AX63" s="242"/>
      <c r="AY63" s="242"/>
      <c r="AZ63" s="242"/>
      <c r="BA63" s="242"/>
      <c r="BB63" s="242"/>
      <c r="BC63" s="242"/>
      <c r="BD63" s="242"/>
      <c r="BE63" s="242"/>
      <c r="BF63" s="242"/>
      <c r="BG63" s="242"/>
      <c r="BH63" s="242"/>
      <c r="BI63" s="242"/>
      <c r="BJ63" s="242"/>
      <c r="BK63" s="242"/>
      <c r="BL63" s="242"/>
      <c r="BM63" s="242"/>
      <c r="BN63" s="242"/>
      <c r="BO63" s="242"/>
      <c r="BP63" s="242"/>
      <c r="BQ63" s="242"/>
      <c r="BR63" s="242"/>
      <c r="BS63" s="242"/>
      <c r="BT63" s="242"/>
      <c r="BU63" s="242"/>
      <c r="BV63" s="245"/>
    </row>
    <row r="64" spans="1:74" ht="18" customHeight="1">
      <c r="A64" s="1383" t="s">
        <v>606</v>
      </c>
      <c r="B64" s="1384"/>
      <c r="C64" s="1384"/>
      <c r="D64" s="1384"/>
      <c r="E64" s="236"/>
      <c r="F64" s="237"/>
      <c r="G64" s="237"/>
      <c r="H64" s="236"/>
      <c r="I64" s="237"/>
      <c r="J64" s="238"/>
      <c r="K64" s="1384" t="s">
        <v>491</v>
      </c>
      <c r="L64" s="1384"/>
      <c r="M64" s="1384"/>
      <c r="N64" s="1391" t="s">
        <v>491</v>
      </c>
      <c r="O64" s="1384"/>
      <c r="P64" s="1385"/>
      <c r="Q64" s="237"/>
      <c r="R64" s="237"/>
      <c r="S64" s="238"/>
      <c r="T64" s="239" t="s">
        <v>607</v>
      </c>
      <c r="U64" s="239"/>
      <c r="V64" s="239"/>
      <c r="W64" s="239"/>
      <c r="X64" s="239"/>
      <c r="Y64" s="239"/>
      <c r="Z64" s="239"/>
      <c r="AA64" s="239"/>
      <c r="AB64" s="239"/>
      <c r="AC64" s="239"/>
      <c r="AD64" s="239"/>
      <c r="AE64" s="239"/>
      <c r="AF64" s="239"/>
      <c r="AG64" s="239"/>
      <c r="AH64" s="239"/>
      <c r="AI64" s="239"/>
      <c r="AJ64" s="239"/>
      <c r="AK64" s="239"/>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7"/>
      <c r="BR64" s="237"/>
      <c r="BS64" s="237"/>
      <c r="BT64" s="237"/>
      <c r="BU64" s="237"/>
      <c r="BV64" s="240"/>
    </row>
    <row r="65" spans="1:74" ht="18" customHeight="1">
      <c r="A65" s="1380" t="s">
        <v>608</v>
      </c>
      <c r="B65" s="1381"/>
      <c r="C65" s="1381"/>
      <c r="D65" s="1381"/>
      <c r="E65" s="263"/>
      <c r="F65" s="227"/>
      <c r="G65" s="227"/>
      <c r="H65" s="263"/>
      <c r="I65" s="227"/>
      <c r="J65" s="264"/>
      <c r="K65" s="227"/>
      <c r="L65" s="227"/>
      <c r="M65" s="227"/>
      <c r="N65" s="263"/>
      <c r="O65" s="227"/>
      <c r="P65" s="264"/>
      <c r="Q65" s="1381" t="s">
        <v>485</v>
      </c>
      <c r="R65" s="1381"/>
      <c r="S65" s="1382"/>
      <c r="T65" s="226" t="s">
        <v>609</v>
      </c>
      <c r="U65" s="226"/>
      <c r="V65" s="226"/>
      <c r="W65" s="226"/>
      <c r="X65" s="226"/>
      <c r="Y65" s="226"/>
      <c r="Z65" s="226"/>
      <c r="AA65" s="226"/>
      <c r="AB65" s="226"/>
      <c r="AC65" s="226"/>
      <c r="AD65" s="226"/>
      <c r="AE65" s="226"/>
      <c r="AF65" s="226"/>
      <c r="AG65" s="226"/>
      <c r="AH65" s="226"/>
      <c r="AI65" s="226"/>
      <c r="AJ65" s="226"/>
      <c r="AK65" s="226"/>
      <c r="AL65" s="227"/>
      <c r="AM65" s="227"/>
      <c r="AN65" s="227"/>
      <c r="AO65" s="227"/>
      <c r="AP65" s="227"/>
      <c r="AQ65" s="227"/>
      <c r="AR65" s="227"/>
      <c r="AS65" s="227"/>
      <c r="AT65" s="227"/>
      <c r="AU65" s="227"/>
      <c r="AV65" s="227"/>
      <c r="AW65" s="227"/>
      <c r="AX65" s="227"/>
      <c r="AY65" s="227"/>
      <c r="AZ65" s="227"/>
      <c r="BA65" s="227"/>
      <c r="BB65" s="227"/>
      <c r="BC65" s="227"/>
      <c r="BD65" s="227"/>
      <c r="BE65" s="227"/>
      <c r="BF65" s="227"/>
      <c r="BG65" s="227"/>
      <c r="BH65" s="227"/>
      <c r="BI65" s="227"/>
      <c r="BJ65" s="227"/>
      <c r="BK65" s="227"/>
      <c r="BL65" s="227"/>
      <c r="BM65" s="227"/>
      <c r="BN65" s="227"/>
      <c r="BO65" s="227"/>
      <c r="BP65" s="227"/>
      <c r="BQ65" s="227"/>
      <c r="BR65" s="227"/>
      <c r="BS65" s="227"/>
      <c r="BT65" s="227"/>
      <c r="BU65" s="227"/>
      <c r="BV65" s="228"/>
    </row>
    <row r="66" spans="1:74" ht="18" customHeight="1">
      <c r="A66" s="1383" t="s">
        <v>610</v>
      </c>
      <c r="B66" s="1384"/>
      <c r="C66" s="1384"/>
      <c r="D66" s="1384"/>
      <c r="E66" s="236"/>
      <c r="F66" s="237"/>
      <c r="G66" s="237"/>
      <c r="H66" s="236"/>
      <c r="I66" s="237"/>
      <c r="J66" s="238"/>
      <c r="K66" s="237"/>
      <c r="L66" s="237"/>
      <c r="M66" s="237"/>
      <c r="N66" s="236"/>
      <c r="O66" s="237"/>
      <c r="P66" s="238"/>
      <c r="Q66" s="1384" t="s">
        <v>491</v>
      </c>
      <c r="R66" s="1384"/>
      <c r="S66" s="1385"/>
      <c r="T66" s="239" t="s">
        <v>611</v>
      </c>
      <c r="U66" s="239"/>
      <c r="V66" s="239"/>
      <c r="W66" s="239"/>
      <c r="X66" s="239"/>
      <c r="Y66" s="239"/>
      <c r="Z66" s="239"/>
      <c r="AA66" s="239"/>
      <c r="AB66" s="239"/>
      <c r="AC66" s="239"/>
      <c r="AD66" s="239"/>
      <c r="AE66" s="239"/>
      <c r="AF66" s="239"/>
      <c r="AG66" s="239"/>
      <c r="AH66" s="239"/>
      <c r="AI66" s="239"/>
      <c r="AJ66" s="239"/>
      <c r="AK66" s="239"/>
      <c r="AL66" s="237"/>
      <c r="AM66" s="237"/>
      <c r="AN66" s="237"/>
      <c r="AO66" s="237"/>
      <c r="AP66" s="237"/>
      <c r="AQ66" s="237"/>
      <c r="AR66" s="237"/>
      <c r="AS66" s="237"/>
      <c r="AT66" s="237"/>
      <c r="AU66" s="237"/>
      <c r="AV66" s="237"/>
      <c r="AW66" s="237"/>
      <c r="AX66" s="237"/>
      <c r="AY66" s="237"/>
      <c r="AZ66" s="237"/>
      <c r="BA66" s="237"/>
      <c r="BB66" s="237"/>
      <c r="BC66" s="237"/>
      <c r="BD66" s="237"/>
      <c r="BE66" s="237"/>
      <c r="BF66" s="237"/>
      <c r="BG66" s="237"/>
      <c r="BH66" s="237"/>
      <c r="BI66" s="237"/>
      <c r="BJ66" s="237"/>
      <c r="BK66" s="237"/>
      <c r="BL66" s="237"/>
      <c r="BM66" s="237"/>
      <c r="BN66" s="237"/>
      <c r="BO66" s="237"/>
      <c r="BP66" s="237"/>
      <c r="BQ66" s="237"/>
      <c r="BR66" s="237"/>
      <c r="BS66" s="237"/>
      <c r="BT66" s="237"/>
      <c r="BU66" s="237"/>
      <c r="BV66" s="240"/>
    </row>
    <row r="67" spans="1:74" ht="18" customHeight="1">
      <c r="A67" s="1386" t="s">
        <v>612</v>
      </c>
      <c r="B67" s="1386"/>
      <c r="C67" s="1386"/>
      <c r="D67" s="1386"/>
      <c r="E67" s="1386"/>
      <c r="F67" s="1386"/>
      <c r="G67" s="1386"/>
      <c r="H67" s="1386"/>
      <c r="I67" s="1386"/>
      <c r="J67" s="1386"/>
      <c r="K67" s="1386"/>
      <c r="L67" s="1386"/>
      <c r="M67" s="1386"/>
      <c r="N67" s="1386"/>
      <c r="O67" s="1386"/>
      <c r="P67" s="1386"/>
      <c r="Q67" s="1386"/>
      <c r="R67" s="1386"/>
      <c r="S67" s="1386"/>
      <c r="T67" s="1386"/>
      <c r="U67" s="1386"/>
      <c r="V67" s="1386"/>
      <c r="W67" s="1386"/>
      <c r="X67" s="1386"/>
      <c r="Y67" s="1386"/>
      <c r="Z67" s="1386"/>
      <c r="AA67" s="1386"/>
      <c r="AB67" s="1386"/>
      <c r="AC67" s="1386"/>
      <c r="AD67" s="1386"/>
      <c r="AE67" s="1386"/>
      <c r="AF67" s="1386"/>
      <c r="AG67" s="1386"/>
      <c r="AH67" s="1386"/>
      <c r="AI67" s="1386"/>
      <c r="AJ67" s="1386"/>
      <c r="AK67" s="1386"/>
      <c r="AL67" s="1386"/>
      <c r="AM67" s="1386"/>
      <c r="AN67" s="1386"/>
      <c r="AO67" s="1386"/>
      <c r="AP67" s="1386"/>
      <c r="AQ67" s="1386"/>
      <c r="AR67" s="1386"/>
      <c r="AS67" s="1386"/>
      <c r="AT67" s="1386"/>
      <c r="AU67" s="1386"/>
      <c r="AV67" s="1386"/>
      <c r="AW67" s="1386"/>
      <c r="AX67" s="1386"/>
      <c r="AY67" s="1386"/>
      <c r="AZ67" s="1386"/>
      <c r="BA67" s="1386"/>
      <c r="BB67" s="1386"/>
      <c r="BC67" s="1386"/>
      <c r="BD67" s="1386"/>
      <c r="BE67" s="1386"/>
      <c r="BF67" s="1386"/>
      <c r="BG67" s="1386"/>
      <c r="BH67" s="1386"/>
      <c r="BI67" s="1386"/>
      <c r="BJ67" s="1386"/>
      <c r="BK67" s="1386"/>
      <c r="BL67" s="1386"/>
      <c r="BM67" s="1386"/>
      <c r="BN67" s="1386"/>
      <c r="BO67" s="1386"/>
      <c r="BP67" s="1386"/>
      <c r="BQ67" s="1386"/>
      <c r="BR67" s="1386"/>
      <c r="BS67" s="1386"/>
      <c r="BT67" s="1386"/>
      <c r="BU67" s="1386"/>
      <c r="BV67" s="1386"/>
    </row>
    <row r="68" spans="1:74" ht="18" customHeight="1">
      <c r="A68" s="234"/>
      <c r="B68" s="234"/>
      <c r="C68" s="234"/>
      <c r="D68" s="234"/>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34"/>
      <c r="AR68" s="234"/>
      <c r="AS68" s="234"/>
      <c r="AT68" s="234"/>
      <c r="AU68" s="234"/>
      <c r="AV68" s="234"/>
      <c r="AW68" s="234"/>
      <c r="AX68" s="234"/>
      <c r="AY68" s="234"/>
      <c r="AZ68" s="234"/>
      <c r="BA68" s="234"/>
      <c r="BB68" s="234"/>
      <c r="BC68" s="234"/>
      <c r="BD68" s="234"/>
      <c r="BE68" s="234"/>
      <c r="BF68" s="234"/>
      <c r="BG68" s="234"/>
      <c r="BH68" s="234"/>
      <c r="BI68" s="234"/>
      <c r="BJ68" s="234"/>
      <c r="BK68" s="234"/>
      <c r="BL68" s="234"/>
      <c r="BM68" s="234"/>
      <c r="BN68" s="234"/>
      <c r="BO68" s="234"/>
      <c r="BP68" s="234"/>
      <c r="BQ68" s="234"/>
      <c r="BR68" s="234"/>
      <c r="BS68" s="234"/>
      <c r="BT68" s="234"/>
      <c r="BU68" s="234"/>
      <c r="BV68" s="234"/>
    </row>
  </sheetData>
  <sheetProtection/>
  <mergeCells count="151">
    <mergeCell ref="A2:D3"/>
    <mergeCell ref="E2:S2"/>
    <mergeCell ref="T2:BV3"/>
    <mergeCell ref="E3:G3"/>
    <mergeCell ref="H3:J3"/>
    <mergeCell ref="K3:M3"/>
    <mergeCell ref="N3:P3"/>
    <mergeCell ref="Q3:S3"/>
    <mergeCell ref="A4:D4"/>
    <mergeCell ref="E4:G4"/>
    <mergeCell ref="H4:J4"/>
    <mergeCell ref="K4:M4"/>
    <mergeCell ref="N4:P4"/>
    <mergeCell ref="Q4:S4"/>
    <mergeCell ref="A5:D5"/>
    <mergeCell ref="E5:G5"/>
    <mergeCell ref="H5:J5"/>
    <mergeCell ref="K5:M5"/>
    <mergeCell ref="N5:P5"/>
    <mergeCell ref="Q5:S5"/>
    <mergeCell ref="A6:D6"/>
    <mergeCell ref="E6:G6"/>
    <mergeCell ref="A7:D7"/>
    <mergeCell ref="E7:G7"/>
    <mergeCell ref="A8:D8"/>
    <mergeCell ref="E8:G8"/>
    <mergeCell ref="A9:D9"/>
    <mergeCell ref="E9:G9"/>
    <mergeCell ref="A10:D10"/>
    <mergeCell ref="E10:G10"/>
    <mergeCell ref="A11:D11"/>
    <mergeCell ref="E11:G11"/>
    <mergeCell ref="A12:D12"/>
    <mergeCell ref="H12:J12"/>
    <mergeCell ref="A13:D13"/>
    <mergeCell ref="H13:J13"/>
    <mergeCell ref="A14:D14"/>
    <mergeCell ref="H14:J14"/>
    <mergeCell ref="A15:D15"/>
    <mergeCell ref="H15:J15"/>
    <mergeCell ref="A16:D16"/>
    <mergeCell ref="K16:M16"/>
    <mergeCell ref="A17:D17"/>
    <mergeCell ref="K17:M17"/>
    <mergeCell ref="A18:D18"/>
    <mergeCell ref="K18:M18"/>
    <mergeCell ref="A19:D19"/>
    <mergeCell ref="K19:M19"/>
    <mergeCell ref="A20:D20"/>
    <mergeCell ref="N20:P20"/>
    <mergeCell ref="A21:D21"/>
    <mergeCell ref="N21:P21"/>
    <mergeCell ref="A22:D22"/>
    <mergeCell ref="N22:P22"/>
    <mergeCell ref="A23:D23"/>
    <mergeCell ref="N23:P23"/>
    <mergeCell ref="A24:D24"/>
    <mergeCell ref="H24:J24"/>
    <mergeCell ref="A25:D25"/>
    <mergeCell ref="H25:J25"/>
    <mergeCell ref="A26:D26"/>
    <mergeCell ref="H26:J26"/>
    <mergeCell ref="A27:D27"/>
    <mergeCell ref="E27:G27"/>
    <mergeCell ref="K27:M27"/>
    <mergeCell ref="T27:U50"/>
    <mergeCell ref="A28:D28"/>
    <mergeCell ref="E28:G28"/>
    <mergeCell ref="K28:M28"/>
    <mergeCell ref="A29:D29"/>
    <mergeCell ref="E29:G29"/>
    <mergeCell ref="K29:M29"/>
    <mergeCell ref="A30:D30"/>
    <mergeCell ref="E30:G30"/>
    <mergeCell ref="K30:M30"/>
    <mergeCell ref="A31:D31"/>
    <mergeCell ref="E31:G31"/>
    <mergeCell ref="A32:D32"/>
    <mergeCell ref="E32:G32"/>
    <mergeCell ref="A33:D33"/>
    <mergeCell ref="K33:M33"/>
    <mergeCell ref="A34:D34"/>
    <mergeCell ref="K34:M34"/>
    <mergeCell ref="A35:D35"/>
    <mergeCell ref="N35:P35"/>
    <mergeCell ref="A36:D36"/>
    <mergeCell ref="N36:P36"/>
    <mergeCell ref="V36:BV36"/>
    <mergeCell ref="A37:D37"/>
    <mergeCell ref="N37:P37"/>
    <mergeCell ref="A38:D38"/>
    <mergeCell ref="N38:P38"/>
    <mergeCell ref="A39:D39"/>
    <mergeCell ref="N39:P39"/>
    <mergeCell ref="A40:D40"/>
    <mergeCell ref="N40:P40"/>
    <mergeCell ref="A41:D41"/>
    <mergeCell ref="E41:G41"/>
    <mergeCell ref="A42:D42"/>
    <mergeCell ref="E42:G42"/>
    <mergeCell ref="A43:D43"/>
    <mergeCell ref="E43:G43"/>
    <mergeCell ref="A44:D44"/>
    <mergeCell ref="E44:G44"/>
    <mergeCell ref="A45:D45"/>
    <mergeCell ref="N45:P45"/>
    <mergeCell ref="A46:D46"/>
    <mergeCell ref="N46:P46"/>
    <mergeCell ref="A47:D47"/>
    <mergeCell ref="N47:P47"/>
    <mergeCell ref="A48:D48"/>
    <mergeCell ref="N48:P48"/>
    <mergeCell ref="A49:D49"/>
    <mergeCell ref="N49:P49"/>
    <mergeCell ref="A50:D50"/>
    <mergeCell ref="N50:P50"/>
    <mergeCell ref="A51:D51"/>
    <mergeCell ref="K51:M51"/>
    <mergeCell ref="A52:D52"/>
    <mergeCell ref="K52:M52"/>
    <mergeCell ref="A53:D53"/>
    <mergeCell ref="K53:M53"/>
    <mergeCell ref="A54:D54"/>
    <mergeCell ref="N54:P54"/>
    <mergeCell ref="A55:D55"/>
    <mergeCell ref="N55:P55"/>
    <mergeCell ref="A56:D56"/>
    <mergeCell ref="N56:P56"/>
    <mergeCell ref="A57:D57"/>
    <mergeCell ref="N57:P57"/>
    <mergeCell ref="A58:D58"/>
    <mergeCell ref="N58:P58"/>
    <mergeCell ref="A59:D59"/>
    <mergeCell ref="N59:P59"/>
    <mergeCell ref="N64:P64"/>
    <mergeCell ref="A60:D60"/>
    <mergeCell ref="N60:P60"/>
    <mergeCell ref="A61:D61"/>
    <mergeCell ref="N61:P61"/>
    <mergeCell ref="A62:D62"/>
    <mergeCell ref="N62:P62"/>
    <mergeCell ref="A65:D65"/>
    <mergeCell ref="Q65:S65"/>
    <mergeCell ref="A66:D66"/>
    <mergeCell ref="Q66:S66"/>
    <mergeCell ref="A67:BV67"/>
    <mergeCell ref="A63:D63"/>
    <mergeCell ref="K63:M63"/>
    <mergeCell ref="N63:P63"/>
    <mergeCell ref="A64:D64"/>
    <mergeCell ref="K64:M64"/>
  </mergeCells>
  <printOptions/>
  <pageMargins left="0.75" right="0.75" top="0.65" bottom="0.2" header="0.34" footer="0.22"/>
  <pageSetup horizontalDpi="600" verticalDpi="600" orientation="portrait" paperSize="9" scale="68" r:id="rId2"/>
  <drawing r:id="rId1"/>
</worksheet>
</file>

<file path=xl/worksheets/sheet12.xml><?xml version="1.0" encoding="utf-8"?>
<worksheet xmlns="http://schemas.openxmlformats.org/spreadsheetml/2006/main" xmlns:r="http://schemas.openxmlformats.org/officeDocument/2006/relationships">
  <sheetPr>
    <tabColor theme="8" tint="0.7999799847602844"/>
  </sheetPr>
  <dimension ref="A1:P36"/>
  <sheetViews>
    <sheetView view="pageBreakPreview" zoomScaleSheetLayoutView="100" zoomScalePageLayoutView="0" workbookViewId="0" topLeftCell="A1">
      <selection activeCell="A20" sqref="A20:K20"/>
    </sheetView>
  </sheetViews>
  <sheetFormatPr defaultColWidth="9.00390625" defaultRowHeight="12.75"/>
  <cols>
    <col min="3" max="3" width="2.625" style="0" customWidth="1"/>
    <col min="4" max="4" width="10.875" style="0" customWidth="1"/>
    <col min="11" max="12" width="10.50390625" style="0" customWidth="1"/>
    <col min="15" max="17" width="0" style="0" hidden="1" customWidth="1"/>
  </cols>
  <sheetData>
    <row r="1" spans="9:11" ht="21.75" customHeight="1">
      <c r="I1" s="1441" t="s">
        <v>330</v>
      </c>
      <c r="J1" s="1441"/>
      <c r="K1" s="1441"/>
    </row>
    <row r="2" spans="9:11" ht="12" customHeight="1">
      <c r="I2" s="135"/>
      <c r="J2" s="135"/>
      <c r="K2" s="135"/>
    </row>
    <row r="3" spans="1:11" ht="12">
      <c r="A3" s="1442" t="s">
        <v>334</v>
      </c>
      <c r="B3" s="1442"/>
      <c r="C3" s="1442"/>
      <c r="D3" s="1442"/>
      <c r="E3" s="1442"/>
      <c r="F3" s="1442"/>
      <c r="G3" s="1442"/>
      <c r="H3" s="1442"/>
      <c r="I3" s="1442"/>
      <c r="J3" s="1442"/>
      <c r="K3" s="1442"/>
    </row>
    <row r="4" spans="1:16" ht="12">
      <c r="A4" s="1442"/>
      <c r="B4" s="1442"/>
      <c r="C4" s="1442"/>
      <c r="D4" s="1442"/>
      <c r="E4" s="1442"/>
      <c r="F4" s="1442"/>
      <c r="G4" s="1442"/>
      <c r="H4" s="1442"/>
      <c r="I4" s="1442"/>
      <c r="J4" s="1442"/>
      <c r="K4" s="1442"/>
      <c r="P4" s="136" t="s">
        <v>343</v>
      </c>
    </row>
    <row r="5" spans="1:16" ht="12" customHeight="1">
      <c r="A5" s="1443" t="s">
        <v>91</v>
      </c>
      <c r="B5" s="137" t="s">
        <v>219</v>
      </c>
      <c r="C5" s="146"/>
      <c r="D5" s="138" t="s">
        <v>81</v>
      </c>
      <c r="E5" s="1444" t="s">
        <v>104</v>
      </c>
      <c r="F5" s="1445">
        <f>IF(ISBLANK('①申請書'!AE58),"",'①申請書'!AE58)</f>
      </c>
      <c r="G5" s="1445"/>
      <c r="H5" s="1445"/>
      <c r="I5" s="1444" t="s">
        <v>105</v>
      </c>
      <c r="J5" s="1445">
        <f>IF(ISBLANK('①申請書'!AE61),"",'①申請書'!AE61)</f>
      </c>
      <c r="K5" s="1445"/>
      <c r="P5" s="136" t="s">
        <v>344</v>
      </c>
    </row>
    <row r="6" spans="1:11" ht="12" customHeight="1">
      <c r="A6" s="1443"/>
      <c r="B6" s="1446"/>
      <c r="C6" s="1451" t="s">
        <v>342</v>
      </c>
      <c r="D6" s="1448">
        <f>IF(ISBLANK('①申請書'!AN31),"",'①申請書'!AN31)</f>
      </c>
      <c r="E6" s="1443"/>
      <c r="F6" s="1445"/>
      <c r="G6" s="1445"/>
      <c r="H6" s="1445"/>
      <c r="I6" s="1443"/>
      <c r="J6" s="1445"/>
      <c r="K6" s="1445"/>
    </row>
    <row r="7" spans="1:11" ht="12" customHeight="1">
      <c r="A7" s="1443"/>
      <c r="B7" s="1447"/>
      <c r="C7" s="1452"/>
      <c r="D7" s="1449"/>
      <c r="E7" s="1443"/>
      <c r="F7" s="1445"/>
      <c r="G7" s="1445"/>
      <c r="H7" s="1445"/>
      <c r="I7" s="1443"/>
      <c r="J7" s="1445"/>
      <c r="K7" s="1445"/>
    </row>
    <row r="8" spans="1:11" ht="21" customHeight="1">
      <c r="A8" s="139"/>
      <c r="B8" s="140"/>
      <c r="C8" s="140"/>
      <c r="D8" s="140"/>
      <c r="E8" s="139"/>
      <c r="F8" s="140"/>
      <c r="G8" s="140"/>
      <c r="H8" s="140"/>
      <c r="I8" s="139"/>
      <c r="J8" s="140"/>
      <c r="K8" s="140"/>
    </row>
    <row r="9" spans="1:11" ht="31.5" customHeight="1">
      <c r="A9" s="1450" t="s">
        <v>335</v>
      </c>
      <c r="B9" s="1450"/>
      <c r="C9" s="1450"/>
      <c r="D9" s="1450"/>
      <c r="E9" s="1450"/>
      <c r="F9" s="1450"/>
      <c r="G9" s="140"/>
      <c r="H9" s="140"/>
      <c r="I9" s="139"/>
      <c r="J9" s="140"/>
      <c r="K9" s="140"/>
    </row>
    <row r="10" spans="1:12" ht="27" customHeight="1">
      <c r="A10" s="1453" t="s">
        <v>462</v>
      </c>
      <c r="B10" s="1454"/>
      <c r="C10" s="1454"/>
      <c r="D10" s="1454"/>
      <c r="E10" s="1454"/>
      <c r="F10" s="1454"/>
      <c r="G10" s="1454"/>
      <c r="H10" s="1454"/>
      <c r="I10" s="1454"/>
      <c r="J10" s="1454"/>
      <c r="K10" s="1454"/>
      <c r="L10">
        <v>3</v>
      </c>
    </row>
    <row r="11" spans="1:11" ht="10.5" customHeight="1">
      <c r="A11" s="1454"/>
      <c r="B11" s="1454"/>
      <c r="C11" s="1454"/>
      <c r="D11" s="1454"/>
      <c r="E11" s="1454"/>
      <c r="F11" s="1454"/>
      <c r="G11" s="1454"/>
      <c r="H11" s="1454"/>
      <c r="I11" s="1454"/>
      <c r="J11" s="1454"/>
      <c r="K11" s="1454"/>
    </row>
    <row r="12" spans="1:11" ht="12">
      <c r="A12" s="141"/>
      <c r="B12" s="141"/>
      <c r="C12" s="141"/>
      <c r="D12" s="141"/>
      <c r="E12" s="141"/>
      <c r="F12" s="141"/>
      <c r="G12" s="141"/>
      <c r="H12" s="141"/>
      <c r="I12" s="141"/>
      <c r="J12" s="141"/>
      <c r="K12" s="141"/>
    </row>
    <row r="13" spans="1:11" ht="36.75" customHeight="1">
      <c r="A13" s="1439" t="s">
        <v>331</v>
      </c>
      <c r="B13" s="1439"/>
      <c r="C13" s="1439"/>
      <c r="D13" s="1439"/>
      <c r="E13" s="1439" t="s">
        <v>99</v>
      </c>
      <c r="F13" s="1439"/>
      <c r="G13" s="1439"/>
      <c r="H13" s="1443" t="s">
        <v>336</v>
      </c>
      <c r="I13" s="1443"/>
      <c r="J13" s="1443"/>
      <c r="K13" s="1443"/>
    </row>
    <row r="14" spans="1:11" ht="36.75" customHeight="1">
      <c r="A14" s="1430"/>
      <c r="B14" s="1431"/>
      <c r="C14" s="1431"/>
      <c r="D14" s="1432"/>
      <c r="E14" s="1430"/>
      <c r="F14" s="1431"/>
      <c r="G14" s="1432"/>
      <c r="H14" s="1433"/>
      <c r="I14" s="1434"/>
      <c r="J14" s="1434"/>
      <c r="K14" s="1435"/>
    </row>
    <row r="15" spans="1:11" ht="36.75" customHeight="1">
      <c r="A15" s="1430"/>
      <c r="B15" s="1431"/>
      <c r="C15" s="1431"/>
      <c r="D15" s="1432"/>
      <c r="E15" s="337"/>
      <c r="F15" s="337"/>
      <c r="G15" s="337"/>
      <c r="H15" s="1436"/>
      <c r="I15" s="1437"/>
      <c r="J15" s="1437"/>
      <c r="K15" s="1438"/>
    </row>
    <row r="16" spans="1:11" ht="36.75" customHeight="1">
      <c r="A16" s="337"/>
      <c r="B16" s="337"/>
      <c r="C16" s="337"/>
      <c r="D16" s="337"/>
      <c r="E16" s="337"/>
      <c r="F16" s="337"/>
      <c r="G16" s="337"/>
      <c r="H16" s="337"/>
      <c r="I16" s="337"/>
      <c r="J16" s="337"/>
      <c r="K16" s="337"/>
    </row>
    <row r="17" spans="1:11" ht="12" customHeight="1">
      <c r="A17" s="142"/>
      <c r="B17" s="142"/>
      <c r="C17" s="142"/>
      <c r="D17" s="142"/>
      <c r="E17" s="142"/>
      <c r="F17" s="142"/>
      <c r="G17" s="142"/>
      <c r="H17" s="142"/>
      <c r="I17" s="142"/>
      <c r="J17" s="142"/>
      <c r="K17" s="142"/>
    </row>
    <row r="18" spans="1:11" ht="21" customHeight="1">
      <c r="A18" s="143" t="s">
        <v>332</v>
      </c>
      <c r="B18" s="142"/>
      <c r="C18" s="142"/>
      <c r="D18" s="142"/>
      <c r="E18" s="142"/>
      <c r="F18" s="142"/>
      <c r="G18" s="142"/>
      <c r="H18" s="142"/>
      <c r="I18" s="142"/>
      <c r="J18" s="142"/>
      <c r="K18" s="142"/>
    </row>
    <row r="19" spans="1:11" ht="21" customHeight="1">
      <c r="A19" s="141" t="s">
        <v>337</v>
      </c>
      <c r="B19" s="141"/>
      <c r="C19" s="141"/>
      <c r="D19" s="141"/>
      <c r="E19" s="141"/>
      <c r="F19" s="141"/>
      <c r="G19" s="141"/>
      <c r="H19" s="141"/>
      <c r="I19" s="141"/>
      <c r="J19" s="141"/>
      <c r="K19" s="141"/>
    </row>
    <row r="20" spans="1:11" ht="31.5" customHeight="1">
      <c r="A20" s="1440" t="s">
        <v>437</v>
      </c>
      <c r="B20" s="1440"/>
      <c r="C20" s="1440"/>
      <c r="D20" s="1440"/>
      <c r="E20" s="1440"/>
      <c r="F20" s="1440"/>
      <c r="G20" s="1440"/>
      <c r="H20" s="1440"/>
      <c r="I20" s="1440"/>
      <c r="J20" s="1440"/>
      <c r="K20" s="1440"/>
    </row>
    <row r="21" spans="1:11" ht="21" customHeight="1">
      <c r="A21" s="141" t="s">
        <v>338</v>
      </c>
      <c r="B21" s="141"/>
      <c r="C21" s="141"/>
      <c r="D21" s="141"/>
      <c r="E21" s="141"/>
      <c r="F21" s="141"/>
      <c r="G21" s="141"/>
      <c r="H21" s="141"/>
      <c r="I21" s="141"/>
      <c r="J21" s="141"/>
      <c r="K21" s="141"/>
    </row>
    <row r="22" spans="1:11" ht="31.5" customHeight="1">
      <c r="A22" s="1440" t="s">
        <v>463</v>
      </c>
      <c r="B22" s="1440"/>
      <c r="C22" s="1440"/>
      <c r="D22" s="1440"/>
      <c r="E22" s="1440"/>
      <c r="F22" s="1440"/>
      <c r="G22" s="1440"/>
      <c r="H22" s="1440"/>
      <c r="I22" s="1440"/>
      <c r="J22" s="1440"/>
      <c r="K22" s="1440"/>
    </row>
    <row r="23" spans="1:11" ht="37.5" customHeight="1">
      <c r="A23" s="201"/>
      <c r="B23" s="201"/>
      <c r="C23" s="201"/>
      <c r="D23" s="201"/>
      <c r="E23" s="201"/>
      <c r="F23" s="201"/>
      <c r="G23" s="201"/>
      <c r="H23" s="201"/>
      <c r="I23" s="201"/>
      <c r="J23" s="201"/>
      <c r="K23" s="201"/>
    </row>
    <row r="24" spans="1:11" ht="28.5" customHeight="1">
      <c r="A24" s="145" t="s">
        <v>339</v>
      </c>
      <c r="B24" s="201"/>
      <c r="C24" s="201"/>
      <c r="D24" s="201"/>
      <c r="E24" s="201"/>
      <c r="F24" s="201"/>
      <c r="G24" s="201"/>
      <c r="H24" s="201"/>
      <c r="I24" s="201"/>
      <c r="J24" s="201"/>
      <c r="K24" s="201"/>
    </row>
    <row r="25" spans="1:11" ht="21" customHeight="1">
      <c r="A25" s="141" t="s">
        <v>464</v>
      </c>
      <c r="B25" s="204"/>
      <c r="C25" s="204"/>
      <c r="D25" s="204"/>
      <c r="E25" s="204"/>
      <c r="F25" s="204"/>
      <c r="G25" s="204"/>
      <c r="H25" s="204"/>
      <c r="I25" s="204"/>
      <c r="J25" s="204"/>
      <c r="K25" s="204"/>
    </row>
    <row r="26" spans="1:11" ht="21" customHeight="1">
      <c r="A26" s="141" t="s">
        <v>465</v>
      </c>
      <c r="B26" s="204"/>
      <c r="C26" s="204"/>
      <c r="D26" s="204"/>
      <c r="E26" s="204"/>
      <c r="F26" s="204"/>
      <c r="G26" s="204"/>
      <c r="H26" s="204"/>
      <c r="I26" s="204"/>
      <c r="J26" s="204"/>
      <c r="K26" s="204"/>
    </row>
    <row r="27" spans="1:11" ht="21" customHeight="1">
      <c r="A27" s="141" t="s">
        <v>358</v>
      </c>
      <c r="B27" s="204"/>
      <c r="C27" s="204"/>
      <c r="D27" s="204"/>
      <c r="E27" s="204"/>
      <c r="F27" s="204"/>
      <c r="G27" s="204"/>
      <c r="H27" s="204"/>
      <c r="I27" s="204"/>
      <c r="J27" s="204"/>
      <c r="K27" s="204"/>
    </row>
    <row r="28" spans="1:11" ht="12">
      <c r="A28" s="201"/>
      <c r="B28" s="201"/>
      <c r="C28" s="201"/>
      <c r="D28" s="201"/>
      <c r="E28" s="201"/>
      <c r="F28" s="201"/>
      <c r="G28" s="201"/>
      <c r="H28" s="201"/>
      <c r="I28" s="201"/>
      <c r="J28" s="201"/>
      <c r="K28" s="201"/>
    </row>
    <row r="29" spans="1:11" ht="36.75" customHeight="1">
      <c r="A29" s="1439" t="s">
        <v>331</v>
      </c>
      <c r="B29" s="1439"/>
      <c r="C29" s="1439"/>
      <c r="D29" s="1439"/>
      <c r="E29" s="1439" t="s">
        <v>333</v>
      </c>
      <c r="F29" s="1439"/>
      <c r="G29" s="1439"/>
      <c r="H29" s="1439" t="s">
        <v>340</v>
      </c>
      <c r="I29" s="1439"/>
      <c r="J29" s="1439"/>
      <c r="K29" s="1439"/>
    </row>
    <row r="30" spans="1:11" ht="36.75" customHeight="1">
      <c r="A30" s="337"/>
      <c r="B30" s="337"/>
      <c r="C30" s="337"/>
      <c r="D30" s="337"/>
      <c r="E30" s="337"/>
      <c r="F30" s="337"/>
      <c r="G30" s="337"/>
      <c r="H30" s="337"/>
      <c r="I30" s="337"/>
      <c r="J30" s="337"/>
      <c r="K30" s="337"/>
    </row>
    <row r="31" spans="1:11" ht="12">
      <c r="A31" s="201"/>
      <c r="B31" s="201"/>
      <c r="C31" s="201"/>
      <c r="D31" s="201"/>
      <c r="E31" s="201"/>
      <c r="F31" s="201"/>
      <c r="G31" s="201"/>
      <c r="H31" s="201"/>
      <c r="I31" s="201"/>
      <c r="J31" s="201"/>
      <c r="K31" s="201"/>
    </row>
    <row r="32" spans="1:11" ht="21" customHeight="1">
      <c r="A32" s="141" t="s">
        <v>332</v>
      </c>
      <c r="B32" s="201"/>
      <c r="C32" s="201"/>
      <c r="D32" s="201"/>
      <c r="E32" s="201"/>
      <c r="F32" s="201"/>
      <c r="G32" s="201"/>
      <c r="H32" s="201"/>
      <c r="I32" s="201"/>
      <c r="J32" s="201"/>
      <c r="K32" s="201"/>
    </row>
    <row r="33" spans="1:11" ht="21" customHeight="1">
      <c r="A33" s="141" t="s">
        <v>341</v>
      </c>
      <c r="B33" s="201"/>
      <c r="C33" s="201"/>
      <c r="D33" s="201"/>
      <c r="E33" s="201"/>
      <c r="F33" s="201"/>
      <c r="G33" s="201"/>
      <c r="H33" s="201"/>
      <c r="I33" s="201"/>
      <c r="J33" s="201"/>
      <c r="K33" s="201"/>
    </row>
    <row r="34" spans="1:11" ht="21" customHeight="1">
      <c r="A34" s="144" t="s">
        <v>438</v>
      </c>
      <c r="B34" s="201"/>
      <c r="C34" s="201"/>
      <c r="D34" s="201"/>
      <c r="E34" s="201"/>
      <c r="F34" s="201"/>
      <c r="G34" s="201"/>
      <c r="H34" s="201"/>
      <c r="I34" s="201"/>
      <c r="J34" s="201"/>
      <c r="K34" s="201"/>
    </row>
    <row r="35" spans="1:11" ht="21" customHeight="1">
      <c r="A35" s="141" t="s">
        <v>338</v>
      </c>
      <c r="B35" s="201"/>
      <c r="C35" s="201"/>
      <c r="D35" s="201"/>
      <c r="E35" s="201"/>
      <c r="F35" s="201"/>
      <c r="G35" s="201"/>
      <c r="H35" s="201"/>
      <c r="I35" s="201"/>
      <c r="J35" s="201"/>
      <c r="K35" s="201"/>
    </row>
    <row r="36" spans="1:11" ht="21" customHeight="1">
      <c r="A36" s="144" t="s">
        <v>466</v>
      </c>
      <c r="B36" s="201"/>
      <c r="C36" s="201"/>
      <c r="D36" s="201"/>
      <c r="E36" s="201"/>
      <c r="F36" s="201"/>
      <c r="G36" s="201"/>
      <c r="H36" s="201"/>
      <c r="I36" s="201"/>
      <c r="J36" s="201"/>
      <c r="K36" s="201"/>
    </row>
  </sheetData>
  <sheetProtection/>
  <mergeCells count="32">
    <mergeCell ref="H13:K13"/>
    <mergeCell ref="J5:K7"/>
    <mergeCell ref="B6:B7"/>
    <mergeCell ref="D6:D7"/>
    <mergeCell ref="A9:F9"/>
    <mergeCell ref="A13:D13"/>
    <mergeCell ref="E13:G13"/>
    <mergeCell ref="C6:C7"/>
    <mergeCell ref="A10:K11"/>
    <mergeCell ref="I1:K1"/>
    <mergeCell ref="A3:K4"/>
    <mergeCell ref="A5:A7"/>
    <mergeCell ref="E5:E7"/>
    <mergeCell ref="F5:H7"/>
    <mergeCell ref="I5:I7"/>
    <mergeCell ref="A29:D29"/>
    <mergeCell ref="E29:G29"/>
    <mergeCell ref="H29:K29"/>
    <mergeCell ref="A20:K20"/>
    <mergeCell ref="A22:K22"/>
    <mergeCell ref="A30:D30"/>
    <mergeCell ref="E30:G30"/>
    <mergeCell ref="H30:K30"/>
    <mergeCell ref="A14:D14"/>
    <mergeCell ref="E14:G14"/>
    <mergeCell ref="H14:K14"/>
    <mergeCell ref="E15:G15"/>
    <mergeCell ref="H15:K15"/>
    <mergeCell ref="A16:D16"/>
    <mergeCell ref="E16:G16"/>
    <mergeCell ref="H16:K16"/>
    <mergeCell ref="A15:D15"/>
  </mergeCells>
  <dataValidations count="1">
    <dataValidation type="list" allowBlank="1" showInputMessage="1" showErrorMessage="1" sqref="B6:B7">
      <formula1>$P$4:$P$5</formula1>
    </dataValidation>
  </dataValidations>
  <printOptions/>
  <pageMargins left="0.7" right="0.7" top="0.75" bottom="0.75" header="0.3" footer="0.3"/>
  <pageSetup horizontalDpi="600" verticalDpi="600" orientation="portrait" paperSize="9" scale="97" r:id="rId1"/>
</worksheet>
</file>

<file path=xl/worksheets/sheet13.xml><?xml version="1.0" encoding="utf-8"?>
<worksheet xmlns="http://schemas.openxmlformats.org/spreadsheetml/2006/main" xmlns:r="http://schemas.openxmlformats.org/officeDocument/2006/relationships">
  <sheetPr>
    <tabColor theme="8" tint="0.7999799847602844"/>
  </sheetPr>
  <dimension ref="B1:AY74"/>
  <sheetViews>
    <sheetView showGridLines="0" view="pageBreakPreview" zoomScale="130" zoomScaleNormal="115" zoomScaleSheetLayoutView="130" zoomScalePageLayoutView="0" workbookViewId="0" topLeftCell="A1">
      <selection activeCell="Z28" sqref="Z28"/>
    </sheetView>
  </sheetViews>
  <sheetFormatPr defaultColWidth="1.625" defaultRowHeight="9.75" customHeight="1"/>
  <cols>
    <col min="1" max="16384" width="1.625" style="21" customWidth="1"/>
  </cols>
  <sheetData>
    <row r="1" spans="40:51" ht="9.75" customHeight="1">
      <c r="AN1" s="330" t="s">
        <v>22</v>
      </c>
      <c r="AO1" s="330"/>
      <c r="AP1" s="330"/>
      <c r="AQ1" s="330"/>
      <c r="AR1" s="330"/>
      <c r="AS1" s="330"/>
      <c r="AT1" s="330"/>
      <c r="AU1" s="330"/>
      <c r="AV1" s="330"/>
      <c r="AW1" s="330"/>
      <c r="AX1" s="330"/>
      <c r="AY1" s="330"/>
    </row>
    <row r="2" spans="40:51" ht="9.75" customHeight="1">
      <c r="AN2" s="330"/>
      <c r="AO2" s="330"/>
      <c r="AP2" s="330"/>
      <c r="AQ2" s="330"/>
      <c r="AR2" s="330"/>
      <c r="AS2" s="330"/>
      <c r="AT2" s="330"/>
      <c r="AU2" s="330"/>
      <c r="AV2" s="330"/>
      <c r="AW2" s="330"/>
      <c r="AX2" s="330"/>
      <c r="AY2" s="330"/>
    </row>
    <row r="3" spans="2:50" ht="9.75" customHeight="1">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row>
    <row r="4" spans="2:50" ht="9.75" customHeight="1">
      <c r="B4" s="496" t="s">
        <v>158</v>
      </c>
      <c r="C4" s="496"/>
      <c r="D4" s="496"/>
      <c r="E4" s="496"/>
      <c r="F4" s="496"/>
      <c r="G4" s="496"/>
      <c r="H4" s="496"/>
      <c r="I4" s="496"/>
      <c r="J4" s="496"/>
      <c r="K4" s="496"/>
      <c r="L4" s="496"/>
      <c r="M4" s="496"/>
      <c r="N4" s="496"/>
      <c r="O4" s="496"/>
      <c r="P4" s="496"/>
      <c r="Q4" s="496"/>
      <c r="R4" s="496"/>
      <c r="S4" s="496"/>
      <c r="T4" s="496"/>
      <c r="U4" s="496"/>
      <c r="V4" s="496"/>
      <c r="W4" s="496"/>
      <c r="X4" s="496"/>
      <c r="Y4" s="496"/>
      <c r="Z4" s="496"/>
      <c r="AA4" s="496"/>
      <c r="AB4" s="496"/>
      <c r="AC4" s="496"/>
      <c r="AD4" s="496"/>
      <c r="AE4" s="496"/>
      <c r="AF4" s="496"/>
      <c r="AG4" s="496"/>
      <c r="AH4" s="496"/>
      <c r="AI4" s="496"/>
      <c r="AJ4" s="496"/>
      <c r="AK4" s="496"/>
      <c r="AL4" s="496"/>
      <c r="AM4" s="496"/>
      <c r="AN4" s="496"/>
      <c r="AO4" s="496"/>
      <c r="AP4" s="496"/>
      <c r="AQ4" s="496"/>
      <c r="AR4" s="496"/>
      <c r="AS4" s="496"/>
      <c r="AT4" s="496"/>
      <c r="AU4" s="496"/>
      <c r="AV4" s="496"/>
      <c r="AW4" s="496"/>
      <c r="AX4" s="496"/>
    </row>
    <row r="5" spans="2:50" ht="9.75" customHeight="1">
      <c r="B5" s="496"/>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c r="AM5" s="496"/>
      <c r="AN5" s="496"/>
      <c r="AO5" s="496"/>
      <c r="AP5" s="496"/>
      <c r="AQ5" s="496"/>
      <c r="AR5" s="496"/>
      <c r="AS5" s="496"/>
      <c r="AT5" s="496"/>
      <c r="AU5" s="496"/>
      <c r="AV5" s="496"/>
      <c r="AW5" s="496"/>
      <c r="AX5" s="496"/>
    </row>
    <row r="6" spans="2:50" ht="9.75" customHeight="1">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1461" t="s">
        <v>360</v>
      </c>
      <c r="AH6" s="1461"/>
      <c r="AI6" s="1461"/>
      <c r="AJ6" s="1462"/>
      <c r="AK6" s="1462"/>
      <c r="AL6" s="1461" t="s">
        <v>92</v>
      </c>
      <c r="AM6" s="1461"/>
      <c r="AN6" s="1462"/>
      <c r="AO6" s="1462"/>
      <c r="AP6" s="1461" t="s">
        <v>134</v>
      </c>
      <c r="AQ6" s="1461"/>
      <c r="AR6" s="1461"/>
      <c r="AS6" s="1461"/>
      <c r="AT6" s="1462"/>
      <c r="AU6" s="1462"/>
      <c r="AV6" s="1461" t="s">
        <v>93</v>
      </c>
      <c r="AW6" s="1461"/>
      <c r="AX6" s="23"/>
    </row>
    <row r="7" spans="2:50" ht="9.75" customHeight="1">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1461"/>
      <c r="AH7" s="1461"/>
      <c r="AI7" s="1461"/>
      <c r="AJ7" s="1462"/>
      <c r="AK7" s="1462"/>
      <c r="AL7" s="1461"/>
      <c r="AM7" s="1461"/>
      <c r="AN7" s="1462"/>
      <c r="AO7" s="1462"/>
      <c r="AP7" s="1461"/>
      <c r="AQ7" s="1461"/>
      <c r="AR7" s="1461"/>
      <c r="AS7" s="1461"/>
      <c r="AT7" s="1462"/>
      <c r="AU7" s="1462"/>
      <c r="AV7" s="1461"/>
      <c r="AW7" s="1461"/>
      <c r="AX7" s="23"/>
    </row>
    <row r="8" spans="2:50" ht="9.75" customHeight="1">
      <c r="B8" s="23"/>
      <c r="C8" s="1472" t="s">
        <v>157</v>
      </c>
      <c r="D8" s="1472"/>
      <c r="E8" s="1472"/>
      <c r="F8" s="1472"/>
      <c r="G8" s="1472"/>
      <c r="H8" s="1472"/>
      <c r="I8" s="1472"/>
      <c r="J8" s="1472"/>
      <c r="K8" s="1472"/>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row>
    <row r="9" spans="2:50" ht="9.75" customHeight="1">
      <c r="B9" s="23"/>
      <c r="C9" s="1472"/>
      <c r="D9" s="1472"/>
      <c r="E9" s="1472"/>
      <c r="F9" s="1472"/>
      <c r="G9" s="1472"/>
      <c r="H9" s="1472"/>
      <c r="I9" s="1472"/>
      <c r="J9" s="1472"/>
      <c r="K9" s="1472"/>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row>
    <row r="10" spans="2:50" ht="9.75" customHeight="1">
      <c r="B10" s="23"/>
      <c r="C10" s="1462"/>
      <c r="D10" s="1462"/>
      <c r="E10" s="1462"/>
      <c r="F10" s="1462"/>
      <c r="G10" s="1462"/>
      <c r="H10" s="1462"/>
      <c r="I10" s="1462"/>
      <c r="J10" s="1462"/>
      <c r="K10" s="1462"/>
      <c r="L10" s="1462"/>
      <c r="M10" s="1462"/>
      <c r="N10" s="1462"/>
      <c r="O10" s="1462"/>
      <c r="P10" s="1462"/>
      <c r="Q10" s="1461" t="s">
        <v>147</v>
      </c>
      <c r="R10" s="1461"/>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row>
    <row r="11" spans="2:50" ht="9.75" customHeight="1">
      <c r="B11" s="23"/>
      <c r="C11" s="1462"/>
      <c r="D11" s="1462"/>
      <c r="E11" s="1462"/>
      <c r="F11" s="1462"/>
      <c r="G11" s="1462"/>
      <c r="H11" s="1462"/>
      <c r="I11" s="1462"/>
      <c r="J11" s="1462"/>
      <c r="K11" s="1462"/>
      <c r="L11" s="1462"/>
      <c r="M11" s="1462"/>
      <c r="N11" s="1462"/>
      <c r="O11" s="1462"/>
      <c r="P11" s="1462"/>
      <c r="Q11" s="1461"/>
      <c r="R11" s="1461"/>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row>
    <row r="12" spans="2:50" ht="9.75" customHeight="1">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row>
    <row r="13" spans="2:50" ht="9.75" customHeight="1">
      <c r="B13" s="23"/>
      <c r="C13" s="23"/>
      <c r="D13" s="23"/>
      <c r="E13" s="23"/>
      <c r="F13" s="23"/>
      <c r="G13" s="23"/>
      <c r="H13" s="23"/>
      <c r="I13" s="23"/>
      <c r="J13" s="23"/>
      <c r="K13" s="23"/>
      <c r="L13" s="23"/>
      <c r="M13" s="23"/>
      <c r="N13" s="23"/>
      <c r="O13" s="23"/>
      <c r="P13" s="23"/>
      <c r="Q13" s="23"/>
      <c r="R13" s="23"/>
      <c r="S13" s="23"/>
      <c r="T13" s="23"/>
      <c r="U13" s="23"/>
      <c r="V13" s="1473" t="s">
        <v>148</v>
      </c>
      <c r="W13" s="268"/>
      <c r="X13" s="268"/>
      <c r="Y13" s="268"/>
      <c r="Z13" s="268"/>
      <c r="AA13" s="268"/>
      <c r="AB13" s="268"/>
      <c r="AC13" s="1483">
        <f>IF(ISBLANK('①申請書'!$AE$55),"",'①申請書'!$AE$55)</f>
      </c>
      <c r="AD13" s="1483"/>
      <c r="AE13" s="1483"/>
      <c r="AF13" s="1483"/>
      <c r="AG13" s="1483"/>
      <c r="AH13" s="1483"/>
      <c r="AI13" s="1483"/>
      <c r="AJ13" s="1483"/>
      <c r="AK13" s="1483"/>
      <c r="AL13" s="1483"/>
      <c r="AM13" s="1483"/>
      <c r="AN13" s="1483"/>
      <c r="AO13" s="1483"/>
      <c r="AP13" s="1483"/>
      <c r="AQ13" s="1483"/>
      <c r="AR13" s="1483"/>
      <c r="AS13" s="1483"/>
      <c r="AT13" s="1483"/>
      <c r="AU13" s="1483"/>
      <c r="AV13" s="1483"/>
      <c r="AW13" s="1483"/>
      <c r="AX13" s="23"/>
    </row>
    <row r="14" spans="2:50" ht="9.75" customHeight="1">
      <c r="B14" s="23"/>
      <c r="C14" s="23"/>
      <c r="D14" s="23"/>
      <c r="E14" s="23"/>
      <c r="F14" s="23"/>
      <c r="G14" s="23"/>
      <c r="H14" s="23"/>
      <c r="I14" s="23"/>
      <c r="J14" s="23"/>
      <c r="K14" s="23"/>
      <c r="L14" s="23"/>
      <c r="M14" s="23"/>
      <c r="N14" s="23"/>
      <c r="O14" s="23"/>
      <c r="P14" s="23"/>
      <c r="Q14" s="23"/>
      <c r="R14" s="23"/>
      <c r="S14" s="23"/>
      <c r="T14" s="23"/>
      <c r="U14" s="23"/>
      <c r="V14" s="268"/>
      <c r="W14" s="268"/>
      <c r="X14" s="268"/>
      <c r="Y14" s="268"/>
      <c r="Z14" s="268"/>
      <c r="AA14" s="268"/>
      <c r="AB14" s="268"/>
      <c r="AC14" s="1483"/>
      <c r="AD14" s="1483"/>
      <c r="AE14" s="1483"/>
      <c r="AF14" s="1483"/>
      <c r="AG14" s="1483"/>
      <c r="AH14" s="1483"/>
      <c r="AI14" s="1483"/>
      <c r="AJ14" s="1483"/>
      <c r="AK14" s="1483"/>
      <c r="AL14" s="1483"/>
      <c r="AM14" s="1483"/>
      <c r="AN14" s="1483"/>
      <c r="AO14" s="1483"/>
      <c r="AP14" s="1483"/>
      <c r="AQ14" s="1483"/>
      <c r="AR14" s="1483"/>
      <c r="AS14" s="1483"/>
      <c r="AT14" s="1483"/>
      <c r="AU14" s="1483"/>
      <c r="AV14" s="1483"/>
      <c r="AW14" s="1483"/>
      <c r="AX14" s="23"/>
    </row>
    <row r="15" spans="2:50" ht="9.75" customHeight="1">
      <c r="B15" s="23"/>
      <c r="C15" s="23"/>
      <c r="D15" s="23"/>
      <c r="E15" s="23"/>
      <c r="F15" s="23"/>
      <c r="G15" s="23"/>
      <c r="H15" s="23"/>
      <c r="I15" s="23"/>
      <c r="J15" s="23"/>
      <c r="K15" s="23"/>
      <c r="L15" s="23"/>
      <c r="M15" s="23"/>
      <c r="N15" s="23"/>
      <c r="O15" s="23"/>
      <c r="P15" s="23"/>
      <c r="Q15" s="23"/>
      <c r="R15" s="23"/>
      <c r="S15" s="23"/>
      <c r="T15" s="23"/>
      <c r="U15" s="23"/>
      <c r="V15" s="268"/>
      <c r="W15" s="268"/>
      <c r="X15" s="268"/>
      <c r="Y15" s="268"/>
      <c r="Z15" s="268"/>
      <c r="AA15" s="268"/>
      <c r="AB15" s="268"/>
      <c r="AC15" s="1483"/>
      <c r="AD15" s="1483"/>
      <c r="AE15" s="1483"/>
      <c r="AF15" s="1483"/>
      <c r="AG15" s="1483"/>
      <c r="AH15" s="1483"/>
      <c r="AI15" s="1483"/>
      <c r="AJ15" s="1483"/>
      <c r="AK15" s="1483"/>
      <c r="AL15" s="1483"/>
      <c r="AM15" s="1483"/>
      <c r="AN15" s="1483"/>
      <c r="AO15" s="1483"/>
      <c r="AP15" s="1483"/>
      <c r="AQ15" s="1483"/>
      <c r="AR15" s="1483"/>
      <c r="AS15" s="1483"/>
      <c r="AT15" s="1483"/>
      <c r="AU15" s="1483"/>
      <c r="AV15" s="1483"/>
      <c r="AW15" s="1483"/>
      <c r="AX15" s="23"/>
    </row>
    <row r="16" spans="2:50" ht="9.75" customHeight="1">
      <c r="B16" s="23"/>
      <c r="C16" s="23"/>
      <c r="D16" s="23"/>
      <c r="E16" s="23"/>
      <c r="F16" s="23"/>
      <c r="G16" s="23"/>
      <c r="H16" s="23"/>
      <c r="I16" s="23"/>
      <c r="J16" s="23"/>
      <c r="K16" s="23"/>
      <c r="L16" s="23"/>
      <c r="M16" s="23"/>
      <c r="N16" s="23"/>
      <c r="O16" s="23"/>
      <c r="P16" s="23"/>
      <c r="Q16" s="23"/>
      <c r="R16" s="23"/>
      <c r="S16" s="23"/>
      <c r="T16" s="23"/>
      <c r="U16" s="23"/>
      <c r="V16" s="1473" t="s">
        <v>80</v>
      </c>
      <c r="W16" s="268"/>
      <c r="X16" s="268"/>
      <c r="Y16" s="268"/>
      <c r="Z16" s="268"/>
      <c r="AA16" s="268"/>
      <c r="AB16" s="268"/>
      <c r="AC16" s="1484">
        <f>IF(ISBLANK('①申請書'!$AE$58),"",'①申請書'!$AE$58)</f>
      </c>
      <c r="AD16" s="1484"/>
      <c r="AE16" s="1484"/>
      <c r="AF16" s="1484"/>
      <c r="AG16" s="1484"/>
      <c r="AH16" s="1484"/>
      <c r="AI16" s="1484"/>
      <c r="AJ16" s="1484"/>
      <c r="AK16" s="1484"/>
      <c r="AL16" s="1484"/>
      <c r="AM16" s="1484"/>
      <c r="AN16" s="1484"/>
      <c r="AO16" s="1484"/>
      <c r="AP16" s="1484"/>
      <c r="AQ16" s="1484"/>
      <c r="AR16" s="1484"/>
      <c r="AS16" s="1484"/>
      <c r="AT16" s="1484"/>
      <c r="AU16" s="1484"/>
      <c r="AV16" s="1484"/>
      <c r="AW16" s="1484"/>
      <c r="AX16" s="23"/>
    </row>
    <row r="17" spans="2:50" ht="9.75" customHeight="1">
      <c r="B17" s="23"/>
      <c r="C17" s="23"/>
      <c r="D17" s="23"/>
      <c r="E17" s="23"/>
      <c r="F17" s="23"/>
      <c r="G17" s="23"/>
      <c r="H17" s="23"/>
      <c r="I17" s="23"/>
      <c r="J17" s="23"/>
      <c r="K17" s="23"/>
      <c r="L17" s="23"/>
      <c r="M17" s="23"/>
      <c r="N17" s="23"/>
      <c r="O17" s="23"/>
      <c r="P17" s="23"/>
      <c r="Q17" s="23"/>
      <c r="R17" s="23"/>
      <c r="S17" s="23"/>
      <c r="T17" s="23"/>
      <c r="U17" s="23"/>
      <c r="V17" s="268"/>
      <c r="W17" s="268"/>
      <c r="X17" s="268"/>
      <c r="Y17" s="268"/>
      <c r="Z17" s="268"/>
      <c r="AA17" s="268"/>
      <c r="AB17" s="268"/>
      <c r="AC17" s="1484"/>
      <c r="AD17" s="1484"/>
      <c r="AE17" s="1484"/>
      <c r="AF17" s="1484"/>
      <c r="AG17" s="1484"/>
      <c r="AH17" s="1484"/>
      <c r="AI17" s="1484"/>
      <c r="AJ17" s="1484"/>
      <c r="AK17" s="1484"/>
      <c r="AL17" s="1484"/>
      <c r="AM17" s="1484"/>
      <c r="AN17" s="1484"/>
      <c r="AO17" s="1484"/>
      <c r="AP17" s="1484"/>
      <c r="AQ17" s="1484"/>
      <c r="AR17" s="1484"/>
      <c r="AS17" s="1484"/>
      <c r="AT17" s="1484"/>
      <c r="AU17" s="1484"/>
      <c r="AV17" s="1484"/>
      <c r="AW17" s="1484"/>
      <c r="AX17" s="23"/>
    </row>
    <row r="18" spans="2:50" ht="9.75" customHeight="1">
      <c r="B18" s="23"/>
      <c r="C18" s="23"/>
      <c r="D18" s="23"/>
      <c r="E18" s="23"/>
      <c r="F18" s="23"/>
      <c r="G18" s="23"/>
      <c r="H18" s="23"/>
      <c r="I18" s="23"/>
      <c r="J18" s="23"/>
      <c r="K18" s="23"/>
      <c r="L18" s="23"/>
      <c r="M18" s="23"/>
      <c r="N18" s="23"/>
      <c r="O18" s="23"/>
      <c r="P18" s="23"/>
      <c r="Q18" s="23"/>
      <c r="R18" s="23"/>
      <c r="S18" s="23"/>
      <c r="T18" s="23"/>
      <c r="U18" s="23"/>
      <c r="V18" s="268"/>
      <c r="W18" s="268"/>
      <c r="X18" s="268"/>
      <c r="Y18" s="268"/>
      <c r="Z18" s="268"/>
      <c r="AA18" s="268"/>
      <c r="AB18" s="268"/>
      <c r="AC18" s="1484"/>
      <c r="AD18" s="1484"/>
      <c r="AE18" s="1484"/>
      <c r="AF18" s="1484"/>
      <c r="AG18" s="1484"/>
      <c r="AH18" s="1484"/>
      <c r="AI18" s="1484"/>
      <c r="AJ18" s="1484"/>
      <c r="AK18" s="1484"/>
      <c r="AL18" s="1484"/>
      <c r="AM18" s="1484"/>
      <c r="AN18" s="1484"/>
      <c r="AO18" s="1484"/>
      <c r="AP18" s="1484"/>
      <c r="AQ18" s="1484"/>
      <c r="AR18" s="1484"/>
      <c r="AS18" s="1484"/>
      <c r="AT18" s="1484"/>
      <c r="AU18" s="1484"/>
      <c r="AV18" s="1484"/>
      <c r="AW18" s="1484"/>
      <c r="AX18" s="23"/>
    </row>
    <row r="19" spans="2:50" ht="9.75" customHeight="1">
      <c r="B19" s="23"/>
      <c r="C19" s="23"/>
      <c r="D19" s="23"/>
      <c r="E19" s="23"/>
      <c r="F19" s="23"/>
      <c r="G19" s="23"/>
      <c r="H19" s="23"/>
      <c r="I19" s="23"/>
      <c r="J19" s="23"/>
      <c r="K19" s="23"/>
      <c r="L19" s="23"/>
      <c r="M19" s="23"/>
      <c r="N19" s="23"/>
      <c r="O19" s="23"/>
      <c r="P19" s="23"/>
      <c r="Q19" s="23"/>
      <c r="R19" s="23"/>
      <c r="S19" s="23"/>
      <c r="T19" s="23"/>
      <c r="U19" s="23"/>
      <c r="V19" s="1473" t="s">
        <v>149</v>
      </c>
      <c r="W19" s="268"/>
      <c r="X19" s="268"/>
      <c r="Y19" s="268"/>
      <c r="Z19" s="268"/>
      <c r="AA19" s="268"/>
      <c r="AB19" s="268"/>
      <c r="AC19" s="1484">
        <f>IF(ISBLANK('①申請書'!$AE$61),"",'①申請書'!$AE$61)</f>
      </c>
      <c r="AD19" s="1484"/>
      <c r="AE19" s="1484"/>
      <c r="AF19" s="1484"/>
      <c r="AG19" s="1484"/>
      <c r="AH19" s="1484"/>
      <c r="AI19" s="1484"/>
      <c r="AJ19" s="1484"/>
      <c r="AK19" s="1484"/>
      <c r="AL19" s="1484"/>
      <c r="AM19" s="1484"/>
      <c r="AN19" s="1484"/>
      <c r="AO19" s="1484"/>
      <c r="AP19" s="1484"/>
      <c r="AQ19" s="1484"/>
      <c r="AR19" s="1484"/>
      <c r="AS19" s="1484"/>
      <c r="AT19" s="1484"/>
      <c r="AU19" s="1484"/>
      <c r="AV19" s="78"/>
      <c r="AW19" s="78"/>
      <c r="AX19" s="23"/>
    </row>
    <row r="20" spans="2:50" ht="9.75" customHeight="1">
      <c r="B20" s="23"/>
      <c r="C20" s="23"/>
      <c r="D20" s="23"/>
      <c r="E20" s="23"/>
      <c r="F20" s="23"/>
      <c r="G20" s="23"/>
      <c r="H20" s="23"/>
      <c r="I20" s="23"/>
      <c r="J20" s="23"/>
      <c r="K20" s="23"/>
      <c r="L20" s="23"/>
      <c r="M20" s="23"/>
      <c r="N20" s="23"/>
      <c r="O20" s="23"/>
      <c r="P20" s="23"/>
      <c r="Q20" s="23"/>
      <c r="R20" s="23"/>
      <c r="S20" s="23"/>
      <c r="T20" s="23"/>
      <c r="U20" s="23"/>
      <c r="V20" s="268"/>
      <c r="W20" s="268"/>
      <c r="X20" s="268"/>
      <c r="Y20" s="268"/>
      <c r="Z20" s="268"/>
      <c r="AA20" s="268"/>
      <c r="AB20" s="268"/>
      <c r="AC20" s="1484"/>
      <c r="AD20" s="1484"/>
      <c r="AE20" s="1484"/>
      <c r="AF20" s="1484"/>
      <c r="AG20" s="1484"/>
      <c r="AH20" s="1484"/>
      <c r="AI20" s="1484"/>
      <c r="AJ20" s="1484"/>
      <c r="AK20" s="1484"/>
      <c r="AL20" s="1484"/>
      <c r="AM20" s="1484"/>
      <c r="AN20" s="1484"/>
      <c r="AO20" s="1484"/>
      <c r="AP20" s="1484"/>
      <c r="AQ20" s="1484"/>
      <c r="AR20" s="1484"/>
      <c r="AS20" s="1484"/>
      <c r="AT20" s="1484"/>
      <c r="AU20" s="1484"/>
      <c r="AV20" s="275"/>
      <c r="AW20" s="275"/>
      <c r="AX20" s="23"/>
    </row>
    <row r="21" spans="2:50" ht="9.75" customHeight="1">
      <c r="B21" s="23"/>
      <c r="C21" s="23"/>
      <c r="D21" s="23"/>
      <c r="E21" s="23"/>
      <c r="F21" s="23"/>
      <c r="G21" s="23"/>
      <c r="H21" s="23"/>
      <c r="I21" s="23"/>
      <c r="J21" s="23"/>
      <c r="K21" s="23"/>
      <c r="L21" s="23"/>
      <c r="M21" s="23"/>
      <c r="N21" s="23"/>
      <c r="O21" s="23"/>
      <c r="P21" s="23"/>
      <c r="Q21" s="23"/>
      <c r="R21" s="23"/>
      <c r="S21" s="23"/>
      <c r="T21" s="23"/>
      <c r="U21" s="23"/>
      <c r="V21" s="268"/>
      <c r="W21" s="268"/>
      <c r="X21" s="268"/>
      <c r="Y21" s="268"/>
      <c r="Z21" s="268"/>
      <c r="AA21" s="268"/>
      <c r="AB21" s="268"/>
      <c r="AC21" s="1484"/>
      <c r="AD21" s="1484"/>
      <c r="AE21" s="1484"/>
      <c r="AF21" s="1484"/>
      <c r="AG21" s="1484"/>
      <c r="AH21" s="1484"/>
      <c r="AI21" s="1484"/>
      <c r="AJ21" s="1484"/>
      <c r="AK21" s="1484"/>
      <c r="AL21" s="1484"/>
      <c r="AM21" s="1484"/>
      <c r="AN21" s="1484"/>
      <c r="AO21" s="1484"/>
      <c r="AP21" s="1484"/>
      <c r="AQ21" s="1484"/>
      <c r="AR21" s="1484"/>
      <c r="AS21" s="1484"/>
      <c r="AT21" s="1484"/>
      <c r="AU21" s="1484"/>
      <c r="AV21" s="275"/>
      <c r="AW21" s="275"/>
      <c r="AX21" s="23"/>
    </row>
    <row r="22" spans="2:50" ht="9.75" customHeight="1">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row>
    <row r="23" spans="2:50" ht="9.75" customHeight="1">
      <c r="B23" s="23"/>
      <c r="C23" s="288" t="s">
        <v>422</v>
      </c>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3"/>
    </row>
    <row r="24" spans="2:50" ht="9.75" customHeight="1">
      <c r="B24" s="23"/>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3"/>
    </row>
    <row r="25" spans="2:50" ht="9.75" customHeight="1">
      <c r="B25" s="23"/>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3"/>
    </row>
    <row r="26" spans="2:50" ht="9.75" customHeight="1">
      <c r="B26" s="23"/>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3"/>
    </row>
    <row r="27" spans="2:50" ht="9.75" customHeight="1">
      <c r="B27" s="23"/>
      <c r="C27" s="23"/>
      <c r="D27" s="23"/>
      <c r="E27" s="23"/>
      <c r="F27" s="23"/>
      <c r="G27" s="23"/>
      <c r="H27" s="23"/>
      <c r="I27" s="23"/>
      <c r="J27" s="23"/>
      <c r="K27" s="23"/>
      <c r="L27" s="23"/>
      <c r="M27" s="23"/>
      <c r="N27" s="23"/>
      <c r="O27" s="23"/>
      <c r="P27" s="23"/>
      <c r="Q27" s="23"/>
      <c r="R27" s="23"/>
      <c r="S27" s="23"/>
      <c r="T27" s="23"/>
      <c r="U27" s="23"/>
      <c r="V27" s="23"/>
      <c r="W27" s="23"/>
      <c r="X27" s="1461" t="s">
        <v>150</v>
      </c>
      <c r="Y27" s="1461"/>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row>
    <row r="28" spans="2:50" ht="9.75" customHeight="1">
      <c r="B28" s="23"/>
      <c r="C28" s="23"/>
      <c r="D28" s="23"/>
      <c r="E28" s="23"/>
      <c r="F28" s="23"/>
      <c r="G28" s="23"/>
      <c r="H28" s="23"/>
      <c r="I28" s="23"/>
      <c r="J28" s="23"/>
      <c r="K28" s="23"/>
      <c r="L28" s="23"/>
      <c r="M28" s="23"/>
      <c r="N28" s="23"/>
      <c r="O28" s="23"/>
      <c r="P28" s="23"/>
      <c r="Q28" s="23"/>
      <c r="R28" s="23"/>
      <c r="S28" s="23"/>
      <c r="T28" s="23"/>
      <c r="U28" s="23"/>
      <c r="V28" s="23"/>
      <c r="W28" s="23"/>
      <c r="X28" s="1461"/>
      <c r="Y28" s="1461"/>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row>
    <row r="29" spans="2:50" ht="9.75" customHeight="1">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row>
    <row r="30" spans="2:50" ht="9.75" customHeight="1">
      <c r="B30" s="23"/>
      <c r="C30" s="23"/>
      <c r="D30" s="1464" t="s">
        <v>162</v>
      </c>
      <c r="E30" s="1465"/>
      <c r="F30" s="1463" t="s">
        <v>152</v>
      </c>
      <c r="G30" s="1463"/>
      <c r="H30" s="1463"/>
      <c r="I30" s="1463"/>
      <c r="J30" s="1463"/>
      <c r="K30" s="1463"/>
      <c r="L30" s="1463"/>
      <c r="M30" s="1470"/>
      <c r="N30" s="1470"/>
      <c r="O30" s="1470"/>
      <c r="P30" s="1470"/>
      <c r="Q30" s="1470"/>
      <c r="R30" s="1470"/>
      <c r="S30" s="1470"/>
      <c r="T30" s="1470"/>
      <c r="U30" s="1470"/>
      <c r="V30" s="1470"/>
      <c r="W30" s="1470"/>
      <c r="X30" s="1470"/>
      <c r="Y30" s="1470"/>
      <c r="Z30" s="1470"/>
      <c r="AA30" s="1470"/>
      <c r="AB30" s="1470"/>
      <c r="AC30" s="1470"/>
      <c r="AD30" s="1470"/>
      <c r="AE30" s="1470"/>
      <c r="AF30" s="1470"/>
      <c r="AG30" s="1470"/>
      <c r="AH30" s="1470"/>
      <c r="AI30" s="1470"/>
      <c r="AJ30" s="1470"/>
      <c r="AK30" s="1470"/>
      <c r="AL30" s="1470"/>
      <c r="AM30" s="1470"/>
      <c r="AN30" s="1470"/>
      <c r="AO30" s="1470"/>
      <c r="AP30" s="1470"/>
      <c r="AQ30" s="1470"/>
      <c r="AR30" s="1470"/>
      <c r="AS30" s="1470"/>
      <c r="AT30" s="1470"/>
      <c r="AU30" s="1470"/>
      <c r="AV30" s="1470"/>
      <c r="AW30" s="23"/>
      <c r="AX30" s="23"/>
    </row>
    <row r="31" spans="2:50" ht="9.75" customHeight="1">
      <c r="B31" s="23"/>
      <c r="C31" s="23"/>
      <c r="D31" s="1466"/>
      <c r="E31" s="1467"/>
      <c r="F31" s="1463"/>
      <c r="G31" s="1463"/>
      <c r="H31" s="1463"/>
      <c r="I31" s="1463"/>
      <c r="J31" s="1463"/>
      <c r="K31" s="1463"/>
      <c r="L31" s="1463"/>
      <c r="M31" s="1470"/>
      <c r="N31" s="1470"/>
      <c r="O31" s="1470"/>
      <c r="P31" s="1470"/>
      <c r="Q31" s="1470"/>
      <c r="R31" s="1470"/>
      <c r="S31" s="1470"/>
      <c r="T31" s="1470"/>
      <c r="U31" s="1470"/>
      <c r="V31" s="1470"/>
      <c r="W31" s="1470"/>
      <c r="X31" s="1470"/>
      <c r="Y31" s="1470"/>
      <c r="Z31" s="1470"/>
      <c r="AA31" s="1470"/>
      <c r="AB31" s="1470"/>
      <c r="AC31" s="1470"/>
      <c r="AD31" s="1470"/>
      <c r="AE31" s="1470"/>
      <c r="AF31" s="1470"/>
      <c r="AG31" s="1470"/>
      <c r="AH31" s="1470"/>
      <c r="AI31" s="1470"/>
      <c r="AJ31" s="1470"/>
      <c r="AK31" s="1470"/>
      <c r="AL31" s="1470"/>
      <c r="AM31" s="1470"/>
      <c r="AN31" s="1470"/>
      <c r="AO31" s="1470"/>
      <c r="AP31" s="1470"/>
      <c r="AQ31" s="1470"/>
      <c r="AR31" s="1470"/>
      <c r="AS31" s="1470"/>
      <c r="AT31" s="1470"/>
      <c r="AU31" s="1470"/>
      <c r="AV31" s="1470"/>
      <c r="AW31" s="23"/>
      <c r="AX31" s="23"/>
    </row>
    <row r="32" spans="2:50" ht="9.75" customHeight="1">
      <c r="B32" s="23"/>
      <c r="C32" s="23"/>
      <c r="D32" s="1466"/>
      <c r="E32" s="1467"/>
      <c r="F32" s="1463"/>
      <c r="G32" s="1463"/>
      <c r="H32" s="1463"/>
      <c r="I32" s="1463"/>
      <c r="J32" s="1463"/>
      <c r="K32" s="1463"/>
      <c r="L32" s="1463"/>
      <c r="M32" s="1470"/>
      <c r="N32" s="1470"/>
      <c r="O32" s="1470"/>
      <c r="P32" s="1470"/>
      <c r="Q32" s="1470"/>
      <c r="R32" s="1470"/>
      <c r="S32" s="1470"/>
      <c r="T32" s="1470"/>
      <c r="U32" s="1470"/>
      <c r="V32" s="1470"/>
      <c r="W32" s="1470"/>
      <c r="X32" s="1470"/>
      <c r="Y32" s="1470"/>
      <c r="Z32" s="1470"/>
      <c r="AA32" s="1470"/>
      <c r="AB32" s="1470"/>
      <c r="AC32" s="1470"/>
      <c r="AD32" s="1470"/>
      <c r="AE32" s="1470"/>
      <c r="AF32" s="1470"/>
      <c r="AG32" s="1470"/>
      <c r="AH32" s="1470"/>
      <c r="AI32" s="1470"/>
      <c r="AJ32" s="1470"/>
      <c r="AK32" s="1470"/>
      <c r="AL32" s="1470"/>
      <c r="AM32" s="1470"/>
      <c r="AN32" s="1470"/>
      <c r="AO32" s="1470"/>
      <c r="AP32" s="1470"/>
      <c r="AQ32" s="1470"/>
      <c r="AR32" s="1470"/>
      <c r="AS32" s="1470"/>
      <c r="AT32" s="1470"/>
      <c r="AU32" s="1470"/>
      <c r="AV32" s="1470"/>
      <c r="AW32" s="23"/>
      <c r="AX32" s="23"/>
    </row>
    <row r="33" spans="2:50" ht="9.75" customHeight="1">
      <c r="B33" s="23"/>
      <c r="C33" s="23"/>
      <c r="D33" s="1466"/>
      <c r="E33" s="1467"/>
      <c r="F33" s="1463" t="s">
        <v>153</v>
      </c>
      <c r="G33" s="1463"/>
      <c r="H33" s="1463"/>
      <c r="I33" s="1463"/>
      <c r="J33" s="1463"/>
      <c r="K33" s="1463"/>
      <c r="L33" s="1463"/>
      <c r="M33" s="1470"/>
      <c r="N33" s="1470"/>
      <c r="O33" s="1470"/>
      <c r="P33" s="1470"/>
      <c r="Q33" s="1470"/>
      <c r="R33" s="1470"/>
      <c r="S33" s="1470"/>
      <c r="T33" s="1470"/>
      <c r="U33" s="1470"/>
      <c r="V33" s="1470"/>
      <c r="W33" s="1470"/>
      <c r="X33" s="1470"/>
      <c r="Y33" s="1470"/>
      <c r="Z33" s="1470"/>
      <c r="AA33" s="1470"/>
      <c r="AB33" s="1470"/>
      <c r="AC33" s="1470"/>
      <c r="AD33" s="1470"/>
      <c r="AE33" s="1470"/>
      <c r="AF33" s="1470"/>
      <c r="AG33" s="1470"/>
      <c r="AH33" s="1470"/>
      <c r="AI33" s="1470"/>
      <c r="AJ33" s="1470"/>
      <c r="AK33" s="1470"/>
      <c r="AL33" s="1470"/>
      <c r="AM33" s="1470"/>
      <c r="AN33" s="1470"/>
      <c r="AO33" s="1470"/>
      <c r="AP33" s="1470"/>
      <c r="AQ33" s="1470"/>
      <c r="AR33" s="1470"/>
      <c r="AS33" s="1470"/>
      <c r="AT33" s="1470"/>
      <c r="AU33" s="1470"/>
      <c r="AV33" s="1470"/>
      <c r="AW33" s="23"/>
      <c r="AX33" s="23"/>
    </row>
    <row r="34" spans="2:50" ht="9.75" customHeight="1">
      <c r="B34" s="23"/>
      <c r="C34" s="23"/>
      <c r="D34" s="1466"/>
      <c r="E34" s="1467"/>
      <c r="F34" s="1463"/>
      <c r="G34" s="1463"/>
      <c r="H34" s="1463"/>
      <c r="I34" s="1463"/>
      <c r="J34" s="1463"/>
      <c r="K34" s="1463"/>
      <c r="L34" s="1463"/>
      <c r="M34" s="1470"/>
      <c r="N34" s="1470"/>
      <c r="O34" s="1470"/>
      <c r="P34" s="1470"/>
      <c r="Q34" s="1470"/>
      <c r="R34" s="1470"/>
      <c r="S34" s="1470"/>
      <c r="T34" s="1470"/>
      <c r="U34" s="1470"/>
      <c r="V34" s="1470"/>
      <c r="W34" s="1470"/>
      <c r="X34" s="1470"/>
      <c r="Y34" s="1470"/>
      <c r="Z34" s="1470"/>
      <c r="AA34" s="1470"/>
      <c r="AB34" s="1470"/>
      <c r="AC34" s="1470"/>
      <c r="AD34" s="1470"/>
      <c r="AE34" s="1470"/>
      <c r="AF34" s="1470"/>
      <c r="AG34" s="1470"/>
      <c r="AH34" s="1470"/>
      <c r="AI34" s="1470"/>
      <c r="AJ34" s="1470"/>
      <c r="AK34" s="1470"/>
      <c r="AL34" s="1470"/>
      <c r="AM34" s="1470"/>
      <c r="AN34" s="1470"/>
      <c r="AO34" s="1470"/>
      <c r="AP34" s="1470"/>
      <c r="AQ34" s="1470"/>
      <c r="AR34" s="1470"/>
      <c r="AS34" s="1470"/>
      <c r="AT34" s="1470"/>
      <c r="AU34" s="1470"/>
      <c r="AV34" s="1470"/>
      <c r="AW34" s="23"/>
      <c r="AX34" s="23"/>
    </row>
    <row r="35" spans="2:50" ht="9.75" customHeight="1">
      <c r="B35" s="23"/>
      <c r="C35" s="23"/>
      <c r="D35" s="1466"/>
      <c r="E35" s="1467"/>
      <c r="F35" s="1463"/>
      <c r="G35" s="1463"/>
      <c r="H35" s="1463"/>
      <c r="I35" s="1463"/>
      <c r="J35" s="1463"/>
      <c r="K35" s="1463"/>
      <c r="L35" s="1463"/>
      <c r="M35" s="1470"/>
      <c r="N35" s="1470"/>
      <c r="O35" s="1470"/>
      <c r="P35" s="1470"/>
      <c r="Q35" s="1470"/>
      <c r="R35" s="1470"/>
      <c r="S35" s="1470"/>
      <c r="T35" s="1470"/>
      <c r="U35" s="1470"/>
      <c r="V35" s="1470"/>
      <c r="W35" s="1470"/>
      <c r="X35" s="1470"/>
      <c r="Y35" s="1470"/>
      <c r="Z35" s="1470"/>
      <c r="AA35" s="1470"/>
      <c r="AB35" s="1470"/>
      <c r="AC35" s="1470"/>
      <c r="AD35" s="1470"/>
      <c r="AE35" s="1470"/>
      <c r="AF35" s="1470"/>
      <c r="AG35" s="1470"/>
      <c r="AH35" s="1470"/>
      <c r="AI35" s="1470"/>
      <c r="AJ35" s="1470"/>
      <c r="AK35" s="1470"/>
      <c r="AL35" s="1470"/>
      <c r="AM35" s="1470"/>
      <c r="AN35" s="1470"/>
      <c r="AO35" s="1470"/>
      <c r="AP35" s="1470"/>
      <c r="AQ35" s="1470"/>
      <c r="AR35" s="1470"/>
      <c r="AS35" s="1470"/>
      <c r="AT35" s="1470"/>
      <c r="AU35" s="1470"/>
      <c r="AV35" s="1470"/>
      <c r="AW35" s="23"/>
      <c r="AX35" s="23"/>
    </row>
    <row r="36" spans="2:50" ht="9.75" customHeight="1">
      <c r="B36" s="23"/>
      <c r="C36" s="23"/>
      <c r="D36" s="1466"/>
      <c r="E36" s="1467"/>
      <c r="F36" s="1463" t="s">
        <v>154</v>
      </c>
      <c r="G36" s="1463"/>
      <c r="H36" s="1463"/>
      <c r="I36" s="1463"/>
      <c r="J36" s="1463"/>
      <c r="K36" s="1463"/>
      <c r="L36" s="1463"/>
      <c r="M36" s="1470"/>
      <c r="N36" s="1470"/>
      <c r="O36" s="1470"/>
      <c r="P36" s="1470"/>
      <c r="Q36" s="1470"/>
      <c r="R36" s="1470"/>
      <c r="S36" s="1470"/>
      <c r="T36" s="1470"/>
      <c r="U36" s="1470"/>
      <c r="V36" s="1470"/>
      <c r="W36" s="1470"/>
      <c r="X36" s="1470"/>
      <c r="Y36" s="1470"/>
      <c r="Z36" s="1470"/>
      <c r="AA36" s="1470"/>
      <c r="AB36" s="1470"/>
      <c r="AC36" s="1470"/>
      <c r="AD36" s="1470"/>
      <c r="AE36" s="1470"/>
      <c r="AF36" s="1470"/>
      <c r="AG36" s="1470"/>
      <c r="AH36" s="1470"/>
      <c r="AI36" s="1470"/>
      <c r="AJ36" s="1470"/>
      <c r="AK36" s="1470"/>
      <c r="AL36" s="1470"/>
      <c r="AM36" s="1470"/>
      <c r="AN36" s="1470"/>
      <c r="AO36" s="1470"/>
      <c r="AP36" s="1470"/>
      <c r="AQ36" s="1470"/>
      <c r="AR36" s="1470"/>
      <c r="AS36" s="1470"/>
      <c r="AT36" s="1470"/>
      <c r="AU36" s="1470"/>
      <c r="AV36" s="1470"/>
      <c r="AW36" s="23"/>
      <c r="AX36" s="23"/>
    </row>
    <row r="37" spans="2:50" ht="9.75" customHeight="1">
      <c r="B37" s="23"/>
      <c r="C37" s="23"/>
      <c r="D37" s="1466"/>
      <c r="E37" s="1467"/>
      <c r="F37" s="1463"/>
      <c r="G37" s="1463"/>
      <c r="H37" s="1463"/>
      <c r="I37" s="1463"/>
      <c r="J37" s="1463"/>
      <c r="K37" s="1463"/>
      <c r="L37" s="1463"/>
      <c r="M37" s="1470"/>
      <c r="N37" s="1470"/>
      <c r="O37" s="1470"/>
      <c r="P37" s="1470"/>
      <c r="Q37" s="1470"/>
      <c r="R37" s="1470"/>
      <c r="S37" s="1470"/>
      <c r="T37" s="1470"/>
      <c r="U37" s="1470"/>
      <c r="V37" s="1470"/>
      <c r="W37" s="1470"/>
      <c r="X37" s="1470"/>
      <c r="Y37" s="1470"/>
      <c r="Z37" s="1470"/>
      <c r="AA37" s="1470"/>
      <c r="AB37" s="1470"/>
      <c r="AC37" s="1470"/>
      <c r="AD37" s="1470"/>
      <c r="AE37" s="1470"/>
      <c r="AF37" s="1470"/>
      <c r="AG37" s="1470"/>
      <c r="AH37" s="1470"/>
      <c r="AI37" s="1470"/>
      <c r="AJ37" s="1470"/>
      <c r="AK37" s="1470"/>
      <c r="AL37" s="1470"/>
      <c r="AM37" s="1470"/>
      <c r="AN37" s="1470"/>
      <c r="AO37" s="1470"/>
      <c r="AP37" s="1470"/>
      <c r="AQ37" s="1470"/>
      <c r="AR37" s="1470"/>
      <c r="AS37" s="1470"/>
      <c r="AT37" s="1470"/>
      <c r="AU37" s="1470"/>
      <c r="AV37" s="1470"/>
      <c r="AW37" s="23"/>
      <c r="AX37" s="23"/>
    </row>
    <row r="38" spans="2:50" ht="9.75" customHeight="1">
      <c r="B38" s="23"/>
      <c r="C38" s="23"/>
      <c r="D38" s="1466"/>
      <c r="E38" s="1467"/>
      <c r="F38" s="1463"/>
      <c r="G38" s="1463"/>
      <c r="H38" s="1463"/>
      <c r="I38" s="1463"/>
      <c r="J38" s="1463"/>
      <c r="K38" s="1463"/>
      <c r="L38" s="1463"/>
      <c r="M38" s="1470"/>
      <c r="N38" s="1470"/>
      <c r="O38" s="1470"/>
      <c r="P38" s="1470"/>
      <c r="Q38" s="1470"/>
      <c r="R38" s="1470"/>
      <c r="S38" s="1470"/>
      <c r="T38" s="1470"/>
      <c r="U38" s="1470"/>
      <c r="V38" s="1470"/>
      <c r="W38" s="1470"/>
      <c r="X38" s="1470"/>
      <c r="Y38" s="1470"/>
      <c r="Z38" s="1470"/>
      <c r="AA38" s="1470"/>
      <c r="AB38" s="1470"/>
      <c r="AC38" s="1470"/>
      <c r="AD38" s="1470"/>
      <c r="AE38" s="1470"/>
      <c r="AF38" s="1470"/>
      <c r="AG38" s="1470"/>
      <c r="AH38" s="1470"/>
      <c r="AI38" s="1470"/>
      <c r="AJ38" s="1470"/>
      <c r="AK38" s="1470"/>
      <c r="AL38" s="1470"/>
      <c r="AM38" s="1470"/>
      <c r="AN38" s="1470"/>
      <c r="AO38" s="1470"/>
      <c r="AP38" s="1470"/>
      <c r="AQ38" s="1470"/>
      <c r="AR38" s="1470"/>
      <c r="AS38" s="1470"/>
      <c r="AT38" s="1470"/>
      <c r="AU38" s="1470"/>
      <c r="AV38" s="1470"/>
      <c r="AW38" s="23"/>
      <c r="AX38" s="23"/>
    </row>
    <row r="39" spans="2:50" ht="9.75" customHeight="1">
      <c r="B39" s="23"/>
      <c r="C39" s="23"/>
      <c r="D39" s="1466"/>
      <c r="E39" s="1467"/>
      <c r="F39" s="1463" t="s">
        <v>155</v>
      </c>
      <c r="G39" s="1463"/>
      <c r="H39" s="1463"/>
      <c r="I39" s="1463"/>
      <c r="J39" s="1463"/>
      <c r="K39" s="1463"/>
      <c r="L39" s="1463"/>
      <c r="M39" s="1482"/>
      <c r="N39" s="1482"/>
      <c r="O39" s="1482"/>
      <c r="P39" s="1482"/>
      <c r="Q39" s="1482"/>
      <c r="R39" s="1482"/>
      <c r="S39" s="1482"/>
      <c r="T39" s="1482"/>
      <c r="U39" s="1482"/>
      <c r="V39" s="1482"/>
      <c r="W39" s="1482"/>
      <c r="X39" s="1482"/>
      <c r="Y39" s="1482"/>
      <c r="Z39" s="1482"/>
      <c r="AA39" s="1482"/>
      <c r="AB39" s="1482"/>
      <c r="AC39" s="1482"/>
      <c r="AD39" s="1482"/>
      <c r="AE39" s="1482"/>
      <c r="AF39" s="1482"/>
      <c r="AG39" s="1482"/>
      <c r="AH39" s="1482"/>
      <c r="AI39" s="1482"/>
      <c r="AJ39" s="1482"/>
      <c r="AK39" s="1482"/>
      <c r="AL39" s="1482"/>
      <c r="AM39" s="1482"/>
      <c r="AN39" s="1482"/>
      <c r="AO39" s="1482"/>
      <c r="AP39" s="1482"/>
      <c r="AQ39" s="1482"/>
      <c r="AR39" s="1482"/>
      <c r="AS39" s="1482"/>
      <c r="AT39" s="1482"/>
      <c r="AU39" s="1482"/>
      <c r="AV39" s="1482"/>
      <c r="AW39" s="23"/>
      <c r="AX39" s="23"/>
    </row>
    <row r="40" spans="2:50" ht="9.75" customHeight="1">
      <c r="B40" s="23"/>
      <c r="C40" s="23"/>
      <c r="D40" s="1466"/>
      <c r="E40" s="1467"/>
      <c r="F40" s="1463"/>
      <c r="G40" s="1463"/>
      <c r="H40" s="1463"/>
      <c r="I40" s="1463"/>
      <c r="J40" s="1463"/>
      <c r="K40" s="1463"/>
      <c r="L40" s="1463"/>
      <c r="M40" s="1482"/>
      <c r="N40" s="1482"/>
      <c r="O40" s="1482"/>
      <c r="P40" s="1482"/>
      <c r="Q40" s="1482"/>
      <c r="R40" s="1482"/>
      <c r="S40" s="1482"/>
      <c r="T40" s="1482"/>
      <c r="U40" s="1482"/>
      <c r="V40" s="1482"/>
      <c r="W40" s="1482"/>
      <c r="X40" s="1482"/>
      <c r="Y40" s="1482"/>
      <c r="Z40" s="1482"/>
      <c r="AA40" s="1482"/>
      <c r="AB40" s="1482"/>
      <c r="AC40" s="1482"/>
      <c r="AD40" s="1482"/>
      <c r="AE40" s="1482"/>
      <c r="AF40" s="1482"/>
      <c r="AG40" s="1482"/>
      <c r="AH40" s="1482"/>
      <c r="AI40" s="1482"/>
      <c r="AJ40" s="1482"/>
      <c r="AK40" s="1482"/>
      <c r="AL40" s="1482"/>
      <c r="AM40" s="1482"/>
      <c r="AN40" s="1482"/>
      <c r="AO40" s="1482"/>
      <c r="AP40" s="1482"/>
      <c r="AQ40" s="1482"/>
      <c r="AR40" s="1482"/>
      <c r="AS40" s="1482"/>
      <c r="AT40" s="1482"/>
      <c r="AU40" s="1482"/>
      <c r="AV40" s="1482"/>
      <c r="AW40" s="23"/>
      <c r="AX40" s="23"/>
    </row>
    <row r="41" spans="2:50" ht="9.75" customHeight="1">
      <c r="B41" s="23"/>
      <c r="C41" s="23"/>
      <c r="D41" s="1466"/>
      <c r="E41" s="1467"/>
      <c r="F41" s="1463"/>
      <c r="G41" s="1463"/>
      <c r="H41" s="1463"/>
      <c r="I41" s="1463"/>
      <c r="J41" s="1463"/>
      <c r="K41" s="1463"/>
      <c r="L41" s="1463"/>
      <c r="M41" s="1482"/>
      <c r="N41" s="1482"/>
      <c r="O41" s="1482"/>
      <c r="P41" s="1482"/>
      <c r="Q41" s="1482"/>
      <c r="R41" s="1482"/>
      <c r="S41" s="1482"/>
      <c r="T41" s="1482"/>
      <c r="U41" s="1482"/>
      <c r="V41" s="1482"/>
      <c r="W41" s="1482"/>
      <c r="X41" s="1482"/>
      <c r="Y41" s="1482"/>
      <c r="Z41" s="1482"/>
      <c r="AA41" s="1482"/>
      <c r="AB41" s="1482"/>
      <c r="AC41" s="1482"/>
      <c r="AD41" s="1482"/>
      <c r="AE41" s="1482"/>
      <c r="AF41" s="1482"/>
      <c r="AG41" s="1482"/>
      <c r="AH41" s="1482"/>
      <c r="AI41" s="1482"/>
      <c r="AJ41" s="1482"/>
      <c r="AK41" s="1482"/>
      <c r="AL41" s="1482"/>
      <c r="AM41" s="1482"/>
      <c r="AN41" s="1482"/>
      <c r="AO41" s="1482"/>
      <c r="AP41" s="1482"/>
      <c r="AQ41" s="1482"/>
      <c r="AR41" s="1482"/>
      <c r="AS41" s="1482"/>
      <c r="AT41" s="1482"/>
      <c r="AU41" s="1482"/>
      <c r="AV41" s="1482"/>
      <c r="AW41" s="23"/>
      <c r="AX41" s="23"/>
    </row>
    <row r="42" spans="2:50" ht="9.75" customHeight="1">
      <c r="B42" s="23"/>
      <c r="C42" s="23"/>
      <c r="D42" s="1468"/>
      <c r="E42" s="1469"/>
      <c r="F42" s="1463"/>
      <c r="G42" s="1463"/>
      <c r="H42" s="1463"/>
      <c r="I42" s="1463"/>
      <c r="J42" s="1463"/>
      <c r="K42" s="1463"/>
      <c r="L42" s="1463"/>
      <c r="M42" s="1482"/>
      <c r="N42" s="1482"/>
      <c r="O42" s="1482"/>
      <c r="P42" s="1482"/>
      <c r="Q42" s="1482"/>
      <c r="R42" s="1482"/>
      <c r="S42" s="1482"/>
      <c r="T42" s="1482"/>
      <c r="U42" s="1482"/>
      <c r="V42" s="1482"/>
      <c r="W42" s="1482"/>
      <c r="X42" s="1482"/>
      <c r="Y42" s="1482"/>
      <c r="Z42" s="1482"/>
      <c r="AA42" s="1482"/>
      <c r="AB42" s="1482"/>
      <c r="AC42" s="1482"/>
      <c r="AD42" s="1482"/>
      <c r="AE42" s="1482"/>
      <c r="AF42" s="1482"/>
      <c r="AG42" s="1482"/>
      <c r="AH42" s="1482"/>
      <c r="AI42" s="1482"/>
      <c r="AJ42" s="1482"/>
      <c r="AK42" s="1482"/>
      <c r="AL42" s="1482"/>
      <c r="AM42" s="1482"/>
      <c r="AN42" s="1482"/>
      <c r="AO42" s="1482"/>
      <c r="AP42" s="1482"/>
      <c r="AQ42" s="1482"/>
      <c r="AR42" s="1482"/>
      <c r="AS42" s="1482"/>
      <c r="AT42" s="1482"/>
      <c r="AU42" s="1482"/>
      <c r="AV42" s="1482"/>
      <c r="AW42" s="23"/>
      <c r="AX42" s="23"/>
    </row>
    <row r="43" spans="2:50" ht="9.75" customHeight="1">
      <c r="B43" s="23"/>
      <c r="C43" s="23"/>
      <c r="D43" s="1474" t="s">
        <v>151</v>
      </c>
      <c r="E43" s="1475"/>
      <c r="F43" s="1475"/>
      <c r="G43" s="1475"/>
      <c r="H43" s="1475"/>
      <c r="I43" s="1475"/>
      <c r="J43" s="1475"/>
      <c r="K43" s="1475"/>
      <c r="L43" s="1476"/>
      <c r="M43" s="1455"/>
      <c r="N43" s="1456"/>
      <c r="O43" s="1456"/>
      <c r="P43" s="1456"/>
      <c r="Q43" s="1456"/>
      <c r="R43" s="1456"/>
      <c r="S43" s="1456"/>
      <c r="T43" s="1456"/>
      <c r="U43" s="1456"/>
      <c r="V43" s="1456"/>
      <c r="W43" s="1456"/>
      <c r="X43" s="1456"/>
      <c r="Y43" s="1456"/>
      <c r="Z43" s="1456"/>
      <c r="AA43" s="1456"/>
      <c r="AB43" s="1456"/>
      <c r="AC43" s="1456"/>
      <c r="AD43" s="1456"/>
      <c r="AE43" s="1456"/>
      <c r="AF43" s="1456"/>
      <c r="AG43" s="1456"/>
      <c r="AH43" s="1456"/>
      <c r="AI43" s="1456"/>
      <c r="AJ43" s="1456"/>
      <c r="AK43" s="1456"/>
      <c r="AL43" s="1456"/>
      <c r="AM43" s="1456"/>
      <c r="AN43" s="1456"/>
      <c r="AO43" s="1456"/>
      <c r="AP43" s="1456"/>
      <c r="AQ43" s="1456"/>
      <c r="AR43" s="1456"/>
      <c r="AS43" s="1456"/>
      <c r="AT43" s="1456"/>
      <c r="AU43" s="1456"/>
      <c r="AV43" s="1459"/>
      <c r="AW43" s="23"/>
      <c r="AX43" s="23"/>
    </row>
    <row r="44" spans="2:50" ht="9.75" customHeight="1">
      <c r="B44" s="23"/>
      <c r="C44" s="23"/>
      <c r="D44" s="1477"/>
      <c r="E44" s="1461"/>
      <c r="F44" s="1461"/>
      <c r="G44" s="1461"/>
      <c r="H44" s="1461"/>
      <c r="I44" s="1461"/>
      <c r="J44" s="1461"/>
      <c r="K44" s="1461"/>
      <c r="L44" s="1478"/>
      <c r="M44" s="1457"/>
      <c r="N44" s="1458"/>
      <c r="O44" s="1458"/>
      <c r="P44" s="1458"/>
      <c r="Q44" s="1458"/>
      <c r="R44" s="1458"/>
      <c r="S44" s="1458"/>
      <c r="T44" s="1458"/>
      <c r="U44" s="1458"/>
      <c r="V44" s="1458"/>
      <c r="W44" s="1458"/>
      <c r="X44" s="1458"/>
      <c r="Y44" s="1458"/>
      <c r="Z44" s="1458"/>
      <c r="AA44" s="1458"/>
      <c r="AB44" s="1458"/>
      <c r="AC44" s="1458"/>
      <c r="AD44" s="1458"/>
      <c r="AE44" s="1458"/>
      <c r="AF44" s="1458"/>
      <c r="AG44" s="1458"/>
      <c r="AH44" s="1458"/>
      <c r="AI44" s="1458"/>
      <c r="AJ44" s="1458"/>
      <c r="AK44" s="1458"/>
      <c r="AL44" s="1458"/>
      <c r="AM44" s="1458"/>
      <c r="AN44" s="1458"/>
      <c r="AO44" s="1458"/>
      <c r="AP44" s="1458"/>
      <c r="AQ44" s="1458"/>
      <c r="AR44" s="1458"/>
      <c r="AS44" s="1458"/>
      <c r="AT44" s="1458"/>
      <c r="AU44" s="1458"/>
      <c r="AV44" s="1460"/>
      <c r="AW44" s="23"/>
      <c r="AX44" s="23"/>
    </row>
    <row r="45" spans="2:50" ht="9.75" customHeight="1">
      <c r="B45" s="23"/>
      <c r="C45" s="23"/>
      <c r="D45" s="1477"/>
      <c r="E45" s="1461"/>
      <c r="F45" s="1461"/>
      <c r="G45" s="1461"/>
      <c r="H45" s="1461"/>
      <c r="I45" s="1461"/>
      <c r="J45" s="1461"/>
      <c r="K45" s="1461"/>
      <c r="L45" s="1478"/>
      <c r="M45" s="1455"/>
      <c r="N45" s="1456"/>
      <c r="O45" s="1456"/>
      <c r="P45" s="1456"/>
      <c r="Q45" s="1456"/>
      <c r="R45" s="1456"/>
      <c r="S45" s="1456"/>
      <c r="T45" s="1456"/>
      <c r="U45" s="1456"/>
      <c r="V45" s="1456"/>
      <c r="W45" s="1456"/>
      <c r="X45" s="1456"/>
      <c r="Y45" s="1456"/>
      <c r="Z45" s="1456"/>
      <c r="AA45" s="1456"/>
      <c r="AB45" s="1456"/>
      <c r="AC45" s="1456"/>
      <c r="AD45" s="1456"/>
      <c r="AE45" s="1456"/>
      <c r="AF45" s="1456"/>
      <c r="AG45" s="1456"/>
      <c r="AH45" s="1456"/>
      <c r="AI45" s="1456"/>
      <c r="AJ45" s="1456"/>
      <c r="AK45" s="1456"/>
      <c r="AL45" s="1456"/>
      <c r="AM45" s="1456"/>
      <c r="AN45" s="1456"/>
      <c r="AO45" s="1456"/>
      <c r="AP45" s="1456"/>
      <c r="AQ45" s="1456"/>
      <c r="AR45" s="1456"/>
      <c r="AS45" s="1456"/>
      <c r="AT45" s="1456"/>
      <c r="AU45" s="1456"/>
      <c r="AV45" s="1459"/>
      <c r="AW45" s="23"/>
      <c r="AX45" s="23"/>
    </row>
    <row r="46" spans="2:50" ht="9.75" customHeight="1">
      <c r="B46" s="23"/>
      <c r="C46" s="23"/>
      <c r="D46" s="1477"/>
      <c r="E46" s="1461"/>
      <c r="F46" s="1461"/>
      <c r="G46" s="1461"/>
      <c r="H46" s="1461"/>
      <c r="I46" s="1461"/>
      <c r="J46" s="1461"/>
      <c r="K46" s="1461"/>
      <c r="L46" s="1478"/>
      <c r="M46" s="1457"/>
      <c r="N46" s="1458"/>
      <c r="O46" s="1458"/>
      <c r="P46" s="1458"/>
      <c r="Q46" s="1458"/>
      <c r="R46" s="1458"/>
      <c r="S46" s="1458"/>
      <c r="T46" s="1458"/>
      <c r="U46" s="1458"/>
      <c r="V46" s="1458"/>
      <c r="W46" s="1458"/>
      <c r="X46" s="1458"/>
      <c r="Y46" s="1458"/>
      <c r="Z46" s="1458"/>
      <c r="AA46" s="1458"/>
      <c r="AB46" s="1458"/>
      <c r="AC46" s="1458"/>
      <c r="AD46" s="1458"/>
      <c r="AE46" s="1458"/>
      <c r="AF46" s="1458"/>
      <c r="AG46" s="1458"/>
      <c r="AH46" s="1458"/>
      <c r="AI46" s="1458"/>
      <c r="AJ46" s="1458"/>
      <c r="AK46" s="1458"/>
      <c r="AL46" s="1458"/>
      <c r="AM46" s="1458"/>
      <c r="AN46" s="1458"/>
      <c r="AO46" s="1458"/>
      <c r="AP46" s="1458"/>
      <c r="AQ46" s="1458"/>
      <c r="AR46" s="1458"/>
      <c r="AS46" s="1458"/>
      <c r="AT46" s="1458"/>
      <c r="AU46" s="1458"/>
      <c r="AV46" s="1460"/>
      <c r="AW46" s="23"/>
      <c r="AX46" s="23"/>
    </row>
    <row r="47" spans="2:50" ht="9.75" customHeight="1">
      <c r="B47" s="23"/>
      <c r="C47" s="23"/>
      <c r="D47" s="1477"/>
      <c r="E47" s="1461"/>
      <c r="F47" s="1461"/>
      <c r="G47" s="1461"/>
      <c r="H47" s="1461"/>
      <c r="I47" s="1461"/>
      <c r="J47" s="1461"/>
      <c r="K47" s="1461"/>
      <c r="L47" s="1478"/>
      <c r="M47" s="1455"/>
      <c r="N47" s="1456"/>
      <c r="O47" s="1456"/>
      <c r="P47" s="1456"/>
      <c r="Q47" s="1456"/>
      <c r="R47" s="1456"/>
      <c r="S47" s="1456"/>
      <c r="T47" s="1456"/>
      <c r="U47" s="1456"/>
      <c r="V47" s="1456"/>
      <c r="W47" s="1456"/>
      <c r="X47" s="1456"/>
      <c r="Y47" s="1456"/>
      <c r="Z47" s="1456"/>
      <c r="AA47" s="1456"/>
      <c r="AB47" s="1456"/>
      <c r="AC47" s="1456"/>
      <c r="AD47" s="1456"/>
      <c r="AE47" s="1456"/>
      <c r="AF47" s="1456"/>
      <c r="AG47" s="1456"/>
      <c r="AH47" s="1456"/>
      <c r="AI47" s="1456"/>
      <c r="AJ47" s="1456"/>
      <c r="AK47" s="1456"/>
      <c r="AL47" s="1456"/>
      <c r="AM47" s="1456"/>
      <c r="AN47" s="1456"/>
      <c r="AO47" s="1456"/>
      <c r="AP47" s="1456"/>
      <c r="AQ47" s="1456"/>
      <c r="AR47" s="1456"/>
      <c r="AS47" s="1456"/>
      <c r="AT47" s="1456"/>
      <c r="AU47" s="1456"/>
      <c r="AV47" s="1459"/>
      <c r="AW47" s="23"/>
      <c r="AX47" s="23"/>
    </row>
    <row r="48" spans="2:50" ht="9.75" customHeight="1">
      <c r="B48" s="23"/>
      <c r="C48" s="23"/>
      <c r="D48" s="1477"/>
      <c r="E48" s="1461"/>
      <c r="F48" s="1461"/>
      <c r="G48" s="1461"/>
      <c r="H48" s="1461"/>
      <c r="I48" s="1461"/>
      <c r="J48" s="1461"/>
      <c r="K48" s="1461"/>
      <c r="L48" s="1478"/>
      <c r="M48" s="1457"/>
      <c r="N48" s="1458"/>
      <c r="O48" s="1458"/>
      <c r="P48" s="1458"/>
      <c r="Q48" s="1458"/>
      <c r="R48" s="1458"/>
      <c r="S48" s="1458"/>
      <c r="T48" s="1458"/>
      <c r="U48" s="1458"/>
      <c r="V48" s="1458"/>
      <c r="W48" s="1458"/>
      <c r="X48" s="1458"/>
      <c r="Y48" s="1458"/>
      <c r="Z48" s="1458"/>
      <c r="AA48" s="1458"/>
      <c r="AB48" s="1458"/>
      <c r="AC48" s="1458"/>
      <c r="AD48" s="1458"/>
      <c r="AE48" s="1458"/>
      <c r="AF48" s="1458"/>
      <c r="AG48" s="1458"/>
      <c r="AH48" s="1458"/>
      <c r="AI48" s="1458"/>
      <c r="AJ48" s="1458"/>
      <c r="AK48" s="1458"/>
      <c r="AL48" s="1458"/>
      <c r="AM48" s="1458"/>
      <c r="AN48" s="1458"/>
      <c r="AO48" s="1458"/>
      <c r="AP48" s="1458"/>
      <c r="AQ48" s="1458"/>
      <c r="AR48" s="1458"/>
      <c r="AS48" s="1458"/>
      <c r="AT48" s="1458"/>
      <c r="AU48" s="1458"/>
      <c r="AV48" s="1460"/>
      <c r="AW48" s="23"/>
      <c r="AX48" s="23"/>
    </row>
    <row r="49" spans="2:50" ht="9.75" customHeight="1">
      <c r="B49" s="23"/>
      <c r="C49" s="23"/>
      <c r="D49" s="1477"/>
      <c r="E49" s="1461"/>
      <c r="F49" s="1461"/>
      <c r="G49" s="1461"/>
      <c r="H49" s="1461"/>
      <c r="I49" s="1461"/>
      <c r="J49" s="1461"/>
      <c r="K49" s="1461"/>
      <c r="L49" s="1478"/>
      <c r="M49" s="1455"/>
      <c r="N49" s="1456"/>
      <c r="O49" s="1456"/>
      <c r="P49" s="1456"/>
      <c r="Q49" s="1456"/>
      <c r="R49" s="1456"/>
      <c r="S49" s="1456"/>
      <c r="T49" s="1456"/>
      <c r="U49" s="1456"/>
      <c r="V49" s="1456"/>
      <c r="W49" s="1456"/>
      <c r="X49" s="1456"/>
      <c r="Y49" s="1456"/>
      <c r="Z49" s="1456"/>
      <c r="AA49" s="1456"/>
      <c r="AB49" s="1456"/>
      <c r="AC49" s="1456"/>
      <c r="AD49" s="1456"/>
      <c r="AE49" s="1456"/>
      <c r="AF49" s="1456"/>
      <c r="AG49" s="1456"/>
      <c r="AH49" s="1456"/>
      <c r="AI49" s="1456"/>
      <c r="AJ49" s="1456"/>
      <c r="AK49" s="1456"/>
      <c r="AL49" s="1456"/>
      <c r="AM49" s="1456"/>
      <c r="AN49" s="1456"/>
      <c r="AO49" s="1456"/>
      <c r="AP49" s="1456"/>
      <c r="AQ49" s="1456"/>
      <c r="AR49" s="1456"/>
      <c r="AS49" s="1456"/>
      <c r="AT49" s="1456"/>
      <c r="AU49" s="1456"/>
      <c r="AV49" s="1459"/>
      <c r="AW49" s="23"/>
      <c r="AX49" s="23"/>
    </row>
    <row r="50" spans="2:50" ht="9.75" customHeight="1">
      <c r="B50" s="23"/>
      <c r="C50" s="23"/>
      <c r="D50" s="1477"/>
      <c r="E50" s="1461"/>
      <c r="F50" s="1461"/>
      <c r="G50" s="1461"/>
      <c r="H50" s="1461"/>
      <c r="I50" s="1461"/>
      <c r="J50" s="1461"/>
      <c r="K50" s="1461"/>
      <c r="L50" s="1478"/>
      <c r="M50" s="1457"/>
      <c r="N50" s="1458"/>
      <c r="O50" s="1458"/>
      <c r="P50" s="1458"/>
      <c r="Q50" s="1458"/>
      <c r="R50" s="1458"/>
      <c r="S50" s="1458"/>
      <c r="T50" s="1458"/>
      <c r="U50" s="1458"/>
      <c r="V50" s="1458"/>
      <c r="W50" s="1458"/>
      <c r="X50" s="1458"/>
      <c r="Y50" s="1458"/>
      <c r="Z50" s="1458"/>
      <c r="AA50" s="1458"/>
      <c r="AB50" s="1458"/>
      <c r="AC50" s="1458"/>
      <c r="AD50" s="1458"/>
      <c r="AE50" s="1458"/>
      <c r="AF50" s="1458"/>
      <c r="AG50" s="1458"/>
      <c r="AH50" s="1458"/>
      <c r="AI50" s="1458"/>
      <c r="AJ50" s="1458"/>
      <c r="AK50" s="1458"/>
      <c r="AL50" s="1458"/>
      <c r="AM50" s="1458"/>
      <c r="AN50" s="1458"/>
      <c r="AO50" s="1458"/>
      <c r="AP50" s="1458"/>
      <c r="AQ50" s="1458"/>
      <c r="AR50" s="1458"/>
      <c r="AS50" s="1458"/>
      <c r="AT50" s="1458"/>
      <c r="AU50" s="1458"/>
      <c r="AV50" s="1460"/>
      <c r="AW50" s="23"/>
      <c r="AX50" s="23"/>
    </row>
    <row r="51" spans="2:50" ht="9.75" customHeight="1">
      <c r="B51" s="23"/>
      <c r="C51" s="23"/>
      <c r="D51" s="1477"/>
      <c r="E51" s="1461"/>
      <c r="F51" s="1461"/>
      <c r="G51" s="1461"/>
      <c r="H51" s="1461"/>
      <c r="I51" s="1461"/>
      <c r="J51" s="1461"/>
      <c r="K51" s="1461"/>
      <c r="L51" s="1478"/>
      <c r="M51" s="1455"/>
      <c r="N51" s="1456"/>
      <c r="O51" s="1456"/>
      <c r="P51" s="1456"/>
      <c r="Q51" s="1456"/>
      <c r="R51" s="1456"/>
      <c r="S51" s="1456"/>
      <c r="T51" s="1456"/>
      <c r="U51" s="1456"/>
      <c r="V51" s="1456"/>
      <c r="W51" s="1456"/>
      <c r="X51" s="1456"/>
      <c r="Y51" s="1456"/>
      <c r="Z51" s="1456"/>
      <c r="AA51" s="1456"/>
      <c r="AB51" s="1456"/>
      <c r="AC51" s="1456"/>
      <c r="AD51" s="1456"/>
      <c r="AE51" s="1456"/>
      <c r="AF51" s="1456"/>
      <c r="AG51" s="1456"/>
      <c r="AH51" s="1456"/>
      <c r="AI51" s="1456"/>
      <c r="AJ51" s="1456"/>
      <c r="AK51" s="1456"/>
      <c r="AL51" s="1456"/>
      <c r="AM51" s="1456"/>
      <c r="AN51" s="1456"/>
      <c r="AO51" s="1456"/>
      <c r="AP51" s="1456"/>
      <c r="AQ51" s="1456"/>
      <c r="AR51" s="1456"/>
      <c r="AS51" s="1456"/>
      <c r="AT51" s="1456"/>
      <c r="AU51" s="1456"/>
      <c r="AV51" s="1459"/>
      <c r="AW51" s="23"/>
      <c r="AX51" s="23"/>
    </row>
    <row r="52" spans="2:50" ht="9.75" customHeight="1">
      <c r="B52" s="23"/>
      <c r="C52" s="23"/>
      <c r="D52" s="1477"/>
      <c r="E52" s="1461"/>
      <c r="F52" s="1461"/>
      <c r="G52" s="1461"/>
      <c r="H52" s="1461"/>
      <c r="I52" s="1461"/>
      <c r="J52" s="1461"/>
      <c r="K52" s="1461"/>
      <c r="L52" s="1478"/>
      <c r="M52" s="1457"/>
      <c r="N52" s="1458"/>
      <c r="O52" s="1458"/>
      <c r="P52" s="1458"/>
      <c r="Q52" s="1458"/>
      <c r="R52" s="1458"/>
      <c r="S52" s="1458"/>
      <c r="T52" s="1458"/>
      <c r="U52" s="1458"/>
      <c r="V52" s="1458"/>
      <c r="W52" s="1458"/>
      <c r="X52" s="1458"/>
      <c r="Y52" s="1458"/>
      <c r="Z52" s="1458"/>
      <c r="AA52" s="1458"/>
      <c r="AB52" s="1458"/>
      <c r="AC52" s="1458"/>
      <c r="AD52" s="1458"/>
      <c r="AE52" s="1458"/>
      <c r="AF52" s="1458"/>
      <c r="AG52" s="1458"/>
      <c r="AH52" s="1458"/>
      <c r="AI52" s="1458"/>
      <c r="AJ52" s="1458"/>
      <c r="AK52" s="1458"/>
      <c r="AL52" s="1458"/>
      <c r="AM52" s="1458"/>
      <c r="AN52" s="1458"/>
      <c r="AO52" s="1458"/>
      <c r="AP52" s="1458"/>
      <c r="AQ52" s="1458"/>
      <c r="AR52" s="1458"/>
      <c r="AS52" s="1458"/>
      <c r="AT52" s="1458"/>
      <c r="AU52" s="1458"/>
      <c r="AV52" s="1460"/>
      <c r="AW52" s="23"/>
      <c r="AX52" s="23"/>
    </row>
    <row r="53" spans="2:50" ht="9.75" customHeight="1">
      <c r="B53" s="23"/>
      <c r="C53" s="23"/>
      <c r="D53" s="1477"/>
      <c r="E53" s="1461"/>
      <c r="F53" s="1461"/>
      <c r="G53" s="1461"/>
      <c r="H53" s="1461"/>
      <c r="I53" s="1461"/>
      <c r="J53" s="1461"/>
      <c r="K53" s="1461"/>
      <c r="L53" s="1478"/>
      <c r="M53" s="1455"/>
      <c r="N53" s="1456"/>
      <c r="O53" s="1456"/>
      <c r="P53" s="1456"/>
      <c r="Q53" s="1456"/>
      <c r="R53" s="1456"/>
      <c r="S53" s="1456"/>
      <c r="T53" s="1456"/>
      <c r="U53" s="1456"/>
      <c r="V53" s="1456"/>
      <c r="W53" s="1456"/>
      <c r="X53" s="1456"/>
      <c r="Y53" s="1456"/>
      <c r="Z53" s="1456"/>
      <c r="AA53" s="1456"/>
      <c r="AB53" s="1456"/>
      <c r="AC53" s="1456"/>
      <c r="AD53" s="1456"/>
      <c r="AE53" s="1456"/>
      <c r="AF53" s="1456"/>
      <c r="AG53" s="1456"/>
      <c r="AH53" s="1456"/>
      <c r="AI53" s="1456"/>
      <c r="AJ53" s="1456"/>
      <c r="AK53" s="1456"/>
      <c r="AL53" s="1456"/>
      <c r="AM53" s="1456"/>
      <c r="AN53" s="1456"/>
      <c r="AO53" s="1456"/>
      <c r="AP53" s="1456"/>
      <c r="AQ53" s="1456"/>
      <c r="AR53" s="1456"/>
      <c r="AS53" s="1456"/>
      <c r="AT53" s="1456"/>
      <c r="AU53" s="1456"/>
      <c r="AV53" s="1459"/>
      <c r="AW53" s="23"/>
      <c r="AX53" s="23"/>
    </row>
    <row r="54" spans="2:50" ht="9.75" customHeight="1">
      <c r="B54" s="23"/>
      <c r="C54" s="23"/>
      <c r="D54" s="1477"/>
      <c r="E54" s="1461"/>
      <c r="F54" s="1461"/>
      <c r="G54" s="1461"/>
      <c r="H54" s="1461"/>
      <c r="I54" s="1461"/>
      <c r="J54" s="1461"/>
      <c r="K54" s="1461"/>
      <c r="L54" s="1478"/>
      <c r="M54" s="1457"/>
      <c r="N54" s="1458"/>
      <c r="O54" s="1458"/>
      <c r="P54" s="1458"/>
      <c r="Q54" s="1458"/>
      <c r="R54" s="1458"/>
      <c r="S54" s="1458"/>
      <c r="T54" s="1458"/>
      <c r="U54" s="1458"/>
      <c r="V54" s="1458"/>
      <c r="W54" s="1458"/>
      <c r="X54" s="1458"/>
      <c r="Y54" s="1458"/>
      <c r="Z54" s="1458"/>
      <c r="AA54" s="1458"/>
      <c r="AB54" s="1458"/>
      <c r="AC54" s="1458"/>
      <c r="AD54" s="1458"/>
      <c r="AE54" s="1458"/>
      <c r="AF54" s="1458"/>
      <c r="AG54" s="1458"/>
      <c r="AH54" s="1458"/>
      <c r="AI54" s="1458"/>
      <c r="AJ54" s="1458"/>
      <c r="AK54" s="1458"/>
      <c r="AL54" s="1458"/>
      <c r="AM54" s="1458"/>
      <c r="AN54" s="1458"/>
      <c r="AO54" s="1458"/>
      <c r="AP54" s="1458"/>
      <c r="AQ54" s="1458"/>
      <c r="AR54" s="1458"/>
      <c r="AS54" s="1458"/>
      <c r="AT54" s="1458"/>
      <c r="AU54" s="1458"/>
      <c r="AV54" s="1460"/>
      <c r="AW54" s="23"/>
      <c r="AX54" s="23"/>
    </row>
    <row r="55" spans="2:50" ht="9.75" customHeight="1">
      <c r="B55" s="23"/>
      <c r="C55" s="23"/>
      <c r="D55" s="1477"/>
      <c r="E55" s="1461"/>
      <c r="F55" s="1461"/>
      <c r="G55" s="1461"/>
      <c r="H55" s="1461"/>
      <c r="I55" s="1461"/>
      <c r="J55" s="1461"/>
      <c r="K55" s="1461"/>
      <c r="L55" s="1478"/>
      <c r="M55" s="1455"/>
      <c r="N55" s="1456"/>
      <c r="O55" s="1456"/>
      <c r="P55" s="1456"/>
      <c r="Q55" s="1456"/>
      <c r="R55" s="1456"/>
      <c r="S55" s="1456"/>
      <c r="T55" s="1456"/>
      <c r="U55" s="1456"/>
      <c r="V55" s="1456"/>
      <c r="W55" s="1456"/>
      <c r="X55" s="1456"/>
      <c r="Y55" s="1456"/>
      <c r="Z55" s="1456"/>
      <c r="AA55" s="1456"/>
      <c r="AB55" s="1456"/>
      <c r="AC55" s="1456"/>
      <c r="AD55" s="1456"/>
      <c r="AE55" s="1456"/>
      <c r="AF55" s="1456"/>
      <c r="AG55" s="1456"/>
      <c r="AH55" s="1456"/>
      <c r="AI55" s="1456"/>
      <c r="AJ55" s="1456"/>
      <c r="AK55" s="1456"/>
      <c r="AL55" s="1456"/>
      <c r="AM55" s="1456"/>
      <c r="AN55" s="1456"/>
      <c r="AO55" s="1456"/>
      <c r="AP55" s="1456"/>
      <c r="AQ55" s="1456"/>
      <c r="AR55" s="1456"/>
      <c r="AS55" s="1456"/>
      <c r="AT55" s="1456"/>
      <c r="AU55" s="1456"/>
      <c r="AV55" s="1459"/>
      <c r="AW55" s="23"/>
      <c r="AX55" s="23"/>
    </row>
    <row r="56" spans="2:50" ht="9.75" customHeight="1">
      <c r="B56" s="23"/>
      <c r="C56" s="23"/>
      <c r="D56" s="1477"/>
      <c r="E56" s="1461"/>
      <c r="F56" s="1461"/>
      <c r="G56" s="1461"/>
      <c r="H56" s="1461"/>
      <c r="I56" s="1461"/>
      <c r="J56" s="1461"/>
      <c r="K56" s="1461"/>
      <c r="L56" s="1478"/>
      <c r="M56" s="1457"/>
      <c r="N56" s="1458"/>
      <c r="O56" s="1458"/>
      <c r="P56" s="1458"/>
      <c r="Q56" s="1458"/>
      <c r="R56" s="1458"/>
      <c r="S56" s="1458"/>
      <c r="T56" s="1458"/>
      <c r="U56" s="1458"/>
      <c r="V56" s="1458"/>
      <c r="W56" s="1458"/>
      <c r="X56" s="1458"/>
      <c r="Y56" s="1458"/>
      <c r="Z56" s="1458"/>
      <c r="AA56" s="1458"/>
      <c r="AB56" s="1458"/>
      <c r="AC56" s="1458"/>
      <c r="AD56" s="1458"/>
      <c r="AE56" s="1458"/>
      <c r="AF56" s="1458"/>
      <c r="AG56" s="1458"/>
      <c r="AH56" s="1458"/>
      <c r="AI56" s="1458"/>
      <c r="AJ56" s="1458"/>
      <c r="AK56" s="1458"/>
      <c r="AL56" s="1458"/>
      <c r="AM56" s="1458"/>
      <c r="AN56" s="1458"/>
      <c r="AO56" s="1458"/>
      <c r="AP56" s="1458"/>
      <c r="AQ56" s="1458"/>
      <c r="AR56" s="1458"/>
      <c r="AS56" s="1458"/>
      <c r="AT56" s="1458"/>
      <c r="AU56" s="1458"/>
      <c r="AV56" s="1460"/>
      <c r="AW56" s="23"/>
      <c r="AX56" s="23"/>
    </row>
    <row r="57" spans="2:50" ht="9.75" customHeight="1">
      <c r="B57" s="23"/>
      <c r="C57" s="23"/>
      <c r="D57" s="1477"/>
      <c r="E57" s="1461"/>
      <c r="F57" s="1461"/>
      <c r="G57" s="1461"/>
      <c r="H57" s="1461"/>
      <c r="I57" s="1461"/>
      <c r="J57" s="1461"/>
      <c r="K57" s="1461"/>
      <c r="L57" s="1478"/>
      <c r="M57" s="1455"/>
      <c r="N57" s="1456"/>
      <c r="O57" s="1456"/>
      <c r="P57" s="1456"/>
      <c r="Q57" s="1456"/>
      <c r="R57" s="1456"/>
      <c r="S57" s="1456"/>
      <c r="T57" s="1456"/>
      <c r="U57" s="1456"/>
      <c r="V57" s="1456"/>
      <c r="W57" s="1456"/>
      <c r="X57" s="1456"/>
      <c r="Y57" s="1456"/>
      <c r="Z57" s="1456"/>
      <c r="AA57" s="1456"/>
      <c r="AB57" s="1456"/>
      <c r="AC57" s="1456"/>
      <c r="AD57" s="1456"/>
      <c r="AE57" s="1456"/>
      <c r="AF57" s="1456"/>
      <c r="AG57" s="1456"/>
      <c r="AH57" s="1456"/>
      <c r="AI57" s="1456"/>
      <c r="AJ57" s="1456"/>
      <c r="AK57" s="1456"/>
      <c r="AL57" s="1456"/>
      <c r="AM57" s="1456"/>
      <c r="AN57" s="1456"/>
      <c r="AO57" s="1456"/>
      <c r="AP57" s="1456"/>
      <c r="AQ57" s="1456"/>
      <c r="AR57" s="1456"/>
      <c r="AS57" s="1456"/>
      <c r="AT57" s="1456"/>
      <c r="AU57" s="1456"/>
      <c r="AV57" s="1459"/>
      <c r="AW57" s="23"/>
      <c r="AX57" s="23"/>
    </row>
    <row r="58" spans="2:50" ht="9.75" customHeight="1">
      <c r="B58" s="23"/>
      <c r="C58" s="23"/>
      <c r="D58" s="1477"/>
      <c r="E58" s="1461"/>
      <c r="F58" s="1461"/>
      <c r="G58" s="1461"/>
      <c r="H58" s="1461"/>
      <c r="I58" s="1461"/>
      <c r="J58" s="1461"/>
      <c r="K58" s="1461"/>
      <c r="L58" s="1478"/>
      <c r="M58" s="1457"/>
      <c r="N58" s="1458"/>
      <c r="O58" s="1458"/>
      <c r="P58" s="1458"/>
      <c r="Q58" s="1458"/>
      <c r="R58" s="1458"/>
      <c r="S58" s="1458"/>
      <c r="T58" s="1458"/>
      <c r="U58" s="1458"/>
      <c r="V58" s="1458"/>
      <c r="W58" s="1458"/>
      <c r="X58" s="1458"/>
      <c r="Y58" s="1458"/>
      <c r="Z58" s="1458"/>
      <c r="AA58" s="1458"/>
      <c r="AB58" s="1458"/>
      <c r="AC58" s="1458"/>
      <c r="AD58" s="1458"/>
      <c r="AE58" s="1458"/>
      <c r="AF58" s="1458"/>
      <c r="AG58" s="1458"/>
      <c r="AH58" s="1458"/>
      <c r="AI58" s="1458"/>
      <c r="AJ58" s="1458"/>
      <c r="AK58" s="1458"/>
      <c r="AL58" s="1458"/>
      <c r="AM58" s="1458"/>
      <c r="AN58" s="1458"/>
      <c r="AO58" s="1458"/>
      <c r="AP58" s="1458"/>
      <c r="AQ58" s="1458"/>
      <c r="AR58" s="1458"/>
      <c r="AS58" s="1458"/>
      <c r="AT58" s="1458"/>
      <c r="AU58" s="1458"/>
      <c r="AV58" s="1460"/>
      <c r="AW58" s="23"/>
      <c r="AX58" s="23"/>
    </row>
    <row r="59" spans="2:50" ht="9.75" customHeight="1">
      <c r="B59" s="23"/>
      <c r="C59" s="23"/>
      <c r="D59" s="1477"/>
      <c r="E59" s="1461"/>
      <c r="F59" s="1461"/>
      <c r="G59" s="1461"/>
      <c r="H59" s="1461"/>
      <c r="I59" s="1461"/>
      <c r="J59" s="1461"/>
      <c r="K59" s="1461"/>
      <c r="L59" s="1478"/>
      <c r="M59" s="1455"/>
      <c r="N59" s="1456"/>
      <c r="O59" s="1456"/>
      <c r="P59" s="1456"/>
      <c r="Q59" s="1456"/>
      <c r="R59" s="1456"/>
      <c r="S59" s="1456"/>
      <c r="T59" s="1456"/>
      <c r="U59" s="1456"/>
      <c r="V59" s="1456"/>
      <c r="W59" s="1456"/>
      <c r="X59" s="1456"/>
      <c r="Y59" s="1456"/>
      <c r="Z59" s="1456"/>
      <c r="AA59" s="1456"/>
      <c r="AB59" s="1456"/>
      <c r="AC59" s="1456"/>
      <c r="AD59" s="1456"/>
      <c r="AE59" s="1456"/>
      <c r="AF59" s="1456"/>
      <c r="AG59" s="1456"/>
      <c r="AH59" s="1456"/>
      <c r="AI59" s="1456"/>
      <c r="AJ59" s="1456"/>
      <c r="AK59" s="1456"/>
      <c r="AL59" s="1456"/>
      <c r="AM59" s="1456"/>
      <c r="AN59" s="1456"/>
      <c r="AO59" s="1456"/>
      <c r="AP59" s="1456"/>
      <c r="AQ59" s="1456"/>
      <c r="AR59" s="1456"/>
      <c r="AS59" s="1456"/>
      <c r="AT59" s="1456"/>
      <c r="AU59" s="1456"/>
      <c r="AV59" s="1459"/>
      <c r="AW59" s="23"/>
      <c r="AX59" s="23"/>
    </row>
    <row r="60" spans="2:50" ht="9.75" customHeight="1">
      <c r="B60" s="23"/>
      <c r="C60" s="23"/>
      <c r="D60" s="1477"/>
      <c r="E60" s="1461"/>
      <c r="F60" s="1461"/>
      <c r="G60" s="1461"/>
      <c r="H60" s="1461"/>
      <c r="I60" s="1461"/>
      <c r="J60" s="1461"/>
      <c r="K60" s="1461"/>
      <c r="L60" s="1478"/>
      <c r="M60" s="1457"/>
      <c r="N60" s="1458"/>
      <c r="O60" s="1458"/>
      <c r="P60" s="1458"/>
      <c r="Q60" s="1458"/>
      <c r="R60" s="1458"/>
      <c r="S60" s="1458"/>
      <c r="T60" s="1458"/>
      <c r="U60" s="1458"/>
      <c r="V60" s="1458"/>
      <c r="W60" s="1458"/>
      <c r="X60" s="1458"/>
      <c r="Y60" s="1458"/>
      <c r="Z60" s="1458"/>
      <c r="AA60" s="1458"/>
      <c r="AB60" s="1458"/>
      <c r="AC60" s="1458"/>
      <c r="AD60" s="1458"/>
      <c r="AE60" s="1458"/>
      <c r="AF60" s="1458"/>
      <c r="AG60" s="1458"/>
      <c r="AH60" s="1458"/>
      <c r="AI60" s="1458"/>
      <c r="AJ60" s="1458"/>
      <c r="AK60" s="1458"/>
      <c r="AL60" s="1458"/>
      <c r="AM60" s="1458"/>
      <c r="AN60" s="1458"/>
      <c r="AO60" s="1458"/>
      <c r="AP60" s="1458"/>
      <c r="AQ60" s="1458"/>
      <c r="AR60" s="1458"/>
      <c r="AS60" s="1458"/>
      <c r="AT60" s="1458"/>
      <c r="AU60" s="1458"/>
      <c r="AV60" s="1460"/>
      <c r="AW60" s="23"/>
      <c r="AX60" s="23"/>
    </row>
    <row r="61" spans="2:50" ht="9.75" customHeight="1">
      <c r="B61" s="23"/>
      <c r="C61" s="23"/>
      <c r="D61" s="1477"/>
      <c r="E61" s="1461"/>
      <c r="F61" s="1461"/>
      <c r="G61" s="1461"/>
      <c r="H61" s="1461"/>
      <c r="I61" s="1461"/>
      <c r="J61" s="1461"/>
      <c r="K61" s="1461"/>
      <c r="L61" s="1478"/>
      <c r="M61" s="1455"/>
      <c r="N61" s="1456"/>
      <c r="O61" s="1456"/>
      <c r="P61" s="1456"/>
      <c r="Q61" s="1456"/>
      <c r="R61" s="1456"/>
      <c r="S61" s="1456"/>
      <c r="T61" s="1456"/>
      <c r="U61" s="1456"/>
      <c r="V61" s="1456"/>
      <c r="W61" s="1456"/>
      <c r="X61" s="1456"/>
      <c r="Y61" s="1456"/>
      <c r="Z61" s="1456"/>
      <c r="AA61" s="1456"/>
      <c r="AB61" s="1456"/>
      <c r="AC61" s="1456"/>
      <c r="AD61" s="1456"/>
      <c r="AE61" s="1456"/>
      <c r="AF61" s="1456"/>
      <c r="AG61" s="1456"/>
      <c r="AH61" s="1456"/>
      <c r="AI61" s="1456"/>
      <c r="AJ61" s="1456"/>
      <c r="AK61" s="1456"/>
      <c r="AL61" s="1456"/>
      <c r="AM61" s="1456"/>
      <c r="AN61" s="1456"/>
      <c r="AO61" s="1456"/>
      <c r="AP61" s="1456"/>
      <c r="AQ61" s="1456"/>
      <c r="AR61" s="1456"/>
      <c r="AS61" s="1456"/>
      <c r="AT61" s="1456"/>
      <c r="AU61" s="1456"/>
      <c r="AV61" s="1459"/>
      <c r="AW61" s="23"/>
      <c r="AX61" s="23"/>
    </row>
    <row r="62" spans="2:50" ht="9.75" customHeight="1">
      <c r="B62" s="23"/>
      <c r="C62" s="23"/>
      <c r="D62" s="1479"/>
      <c r="E62" s="1480"/>
      <c r="F62" s="1480"/>
      <c r="G62" s="1480"/>
      <c r="H62" s="1480"/>
      <c r="I62" s="1480"/>
      <c r="J62" s="1480"/>
      <c r="K62" s="1480"/>
      <c r="L62" s="1481"/>
      <c r="M62" s="1457"/>
      <c r="N62" s="1458"/>
      <c r="O62" s="1458"/>
      <c r="P62" s="1458"/>
      <c r="Q62" s="1458"/>
      <c r="R62" s="1458"/>
      <c r="S62" s="1458"/>
      <c r="T62" s="1458"/>
      <c r="U62" s="1458"/>
      <c r="V62" s="1458"/>
      <c r="W62" s="1458"/>
      <c r="X62" s="1458"/>
      <c r="Y62" s="1458"/>
      <c r="Z62" s="1458"/>
      <c r="AA62" s="1458"/>
      <c r="AB62" s="1458"/>
      <c r="AC62" s="1458"/>
      <c r="AD62" s="1458"/>
      <c r="AE62" s="1458"/>
      <c r="AF62" s="1458"/>
      <c r="AG62" s="1458"/>
      <c r="AH62" s="1458"/>
      <c r="AI62" s="1458"/>
      <c r="AJ62" s="1458"/>
      <c r="AK62" s="1458"/>
      <c r="AL62" s="1458"/>
      <c r="AM62" s="1458"/>
      <c r="AN62" s="1458"/>
      <c r="AO62" s="1458"/>
      <c r="AP62" s="1458"/>
      <c r="AQ62" s="1458"/>
      <c r="AR62" s="1458"/>
      <c r="AS62" s="1458"/>
      <c r="AT62" s="1458"/>
      <c r="AU62" s="1458"/>
      <c r="AV62" s="1460"/>
      <c r="AW62" s="23"/>
      <c r="AX62" s="23"/>
    </row>
    <row r="63" spans="2:50" ht="9.75" customHeight="1">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row>
    <row r="64" spans="2:50" ht="9.75" customHeight="1" thickBot="1">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row>
    <row r="65" spans="2:50" ht="9.75" customHeight="1">
      <c r="B65" s="68"/>
      <c r="C65" s="68"/>
      <c r="D65" s="68"/>
      <c r="E65" s="1471" t="s">
        <v>156</v>
      </c>
      <c r="F65" s="1471"/>
      <c r="G65" s="1471"/>
      <c r="H65" s="1471"/>
      <c r="I65" s="1471"/>
      <c r="J65" s="1471"/>
      <c r="K65" s="1471"/>
      <c r="L65" s="1471"/>
      <c r="M65" s="1471"/>
      <c r="N65" s="1471"/>
      <c r="O65" s="1471"/>
      <c r="P65" s="1471"/>
      <c r="Q65" s="1471"/>
      <c r="R65" s="1471"/>
      <c r="S65" s="1471"/>
      <c r="T65" s="1471"/>
      <c r="U65" s="1471"/>
      <c r="V65" s="1471"/>
      <c r="W65" s="1471"/>
      <c r="X65" s="1471"/>
      <c r="Y65" s="1471"/>
      <c r="Z65" s="1471"/>
      <c r="AA65" s="1471"/>
      <c r="AB65" s="1471"/>
      <c r="AC65" s="1471"/>
      <c r="AD65" s="1471"/>
      <c r="AE65" s="68"/>
      <c r="AF65" s="68"/>
      <c r="AG65" s="68"/>
      <c r="AH65" s="68"/>
      <c r="AI65" s="68"/>
      <c r="AJ65" s="68"/>
      <c r="AK65" s="68"/>
      <c r="AL65" s="68"/>
      <c r="AM65" s="68"/>
      <c r="AN65" s="68"/>
      <c r="AO65" s="68"/>
      <c r="AP65" s="68"/>
      <c r="AQ65" s="68"/>
      <c r="AR65" s="68"/>
      <c r="AS65" s="68"/>
      <c r="AT65" s="68"/>
      <c r="AU65" s="68"/>
      <c r="AV65" s="68"/>
      <c r="AW65" s="68"/>
      <c r="AX65" s="68"/>
    </row>
    <row r="66" spans="2:50" ht="9.75" customHeight="1">
      <c r="B66" s="23"/>
      <c r="C66" s="23"/>
      <c r="D66" s="23"/>
      <c r="E66" s="1472"/>
      <c r="F66" s="1472"/>
      <c r="G66" s="1472"/>
      <c r="H66" s="1472"/>
      <c r="I66" s="1472"/>
      <c r="J66" s="1472"/>
      <c r="K66" s="1472"/>
      <c r="L66" s="1472"/>
      <c r="M66" s="1472"/>
      <c r="N66" s="1472"/>
      <c r="O66" s="1472"/>
      <c r="P66" s="1472"/>
      <c r="Q66" s="1472"/>
      <c r="R66" s="1472"/>
      <c r="S66" s="1472"/>
      <c r="T66" s="1472"/>
      <c r="U66" s="1472"/>
      <c r="V66" s="1472"/>
      <c r="W66" s="1472"/>
      <c r="X66" s="1472"/>
      <c r="Y66" s="1472"/>
      <c r="Z66" s="1472"/>
      <c r="AA66" s="1472"/>
      <c r="AB66" s="1472"/>
      <c r="AC66" s="1472"/>
      <c r="AD66" s="1472"/>
      <c r="AE66" s="23"/>
      <c r="AF66" s="23"/>
      <c r="AG66" s="23"/>
      <c r="AH66" s="23"/>
      <c r="AI66" s="23"/>
      <c r="AJ66" s="23"/>
      <c r="AK66" s="23"/>
      <c r="AL66" s="23"/>
      <c r="AM66" s="23"/>
      <c r="AN66" s="23"/>
      <c r="AO66" s="23"/>
      <c r="AP66" s="23"/>
      <c r="AQ66" s="23"/>
      <c r="AR66" s="23"/>
      <c r="AS66" s="23"/>
      <c r="AT66" s="23"/>
      <c r="AU66" s="23"/>
      <c r="AV66" s="23"/>
      <c r="AW66" s="23"/>
      <c r="AX66" s="23"/>
    </row>
    <row r="67" spans="2:50" ht="9.75" customHeight="1">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row>
    <row r="68" spans="2:50" ht="9.75" customHeight="1">
      <c r="B68" s="23"/>
      <c r="C68" s="23"/>
      <c r="D68" s="23"/>
      <c r="E68" s="23"/>
      <c r="F68" s="23"/>
      <c r="G68" s="23"/>
      <c r="H68" s="23"/>
      <c r="I68" s="23"/>
      <c r="J68" s="23"/>
      <c r="K68" s="1461" t="s">
        <v>360</v>
      </c>
      <c r="L68" s="1461"/>
      <c r="M68" s="1461"/>
      <c r="N68" s="1462"/>
      <c r="O68" s="1462"/>
      <c r="P68" s="1461" t="s">
        <v>92</v>
      </c>
      <c r="Q68" s="1461"/>
      <c r="R68" s="1462"/>
      <c r="S68" s="1462"/>
      <c r="T68" s="1461" t="s">
        <v>134</v>
      </c>
      <c r="U68" s="1461"/>
      <c r="V68" s="1462"/>
      <c r="W68" s="1462"/>
      <c r="X68" s="1461" t="s">
        <v>93</v>
      </c>
      <c r="Y68" s="1461"/>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row>
    <row r="69" spans="2:50" ht="9.75" customHeight="1">
      <c r="B69" s="23"/>
      <c r="C69" s="23"/>
      <c r="D69" s="23"/>
      <c r="E69" s="23"/>
      <c r="F69" s="23"/>
      <c r="G69" s="23"/>
      <c r="H69" s="23"/>
      <c r="I69" s="23"/>
      <c r="J69" s="23"/>
      <c r="K69" s="1461"/>
      <c r="L69" s="1461"/>
      <c r="M69" s="1461"/>
      <c r="N69" s="1462"/>
      <c r="O69" s="1462"/>
      <c r="P69" s="1461"/>
      <c r="Q69" s="1461"/>
      <c r="R69" s="1462"/>
      <c r="S69" s="1462"/>
      <c r="T69" s="1461"/>
      <c r="U69" s="1461"/>
      <c r="V69" s="1462"/>
      <c r="W69" s="1462"/>
      <c r="X69" s="1461"/>
      <c r="Y69" s="1461"/>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row>
    <row r="70" spans="2:50" ht="9.75" customHeight="1">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1472" t="s">
        <v>157</v>
      </c>
      <c r="AB70" s="1472"/>
      <c r="AC70" s="1472"/>
      <c r="AD70" s="1472"/>
      <c r="AE70" s="1472"/>
      <c r="AF70" s="1472"/>
      <c r="AG70" s="1472"/>
      <c r="AH70" s="1472"/>
      <c r="AI70" s="1472"/>
      <c r="AJ70" s="23"/>
      <c r="AK70" s="23"/>
      <c r="AL70" s="23"/>
      <c r="AM70" s="23"/>
      <c r="AN70" s="23"/>
      <c r="AO70" s="23"/>
      <c r="AP70" s="23"/>
      <c r="AQ70" s="23"/>
      <c r="AR70" s="23"/>
      <c r="AS70" s="23"/>
      <c r="AT70" s="23"/>
      <c r="AU70" s="23"/>
      <c r="AV70" s="23"/>
      <c r="AW70" s="23"/>
      <c r="AX70" s="23"/>
    </row>
    <row r="71" spans="2:50" ht="9.75" customHeight="1">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1472"/>
      <c r="AB71" s="1472"/>
      <c r="AC71" s="1472"/>
      <c r="AD71" s="1472"/>
      <c r="AE71" s="1472"/>
      <c r="AF71" s="1472"/>
      <c r="AG71" s="1472"/>
      <c r="AH71" s="1472"/>
      <c r="AI71" s="1472"/>
      <c r="AJ71" s="23"/>
      <c r="AK71" s="23"/>
      <c r="AL71" s="23"/>
      <c r="AM71" s="23"/>
      <c r="AN71" s="23"/>
      <c r="AO71" s="23"/>
      <c r="AP71" s="23"/>
      <c r="AQ71" s="23"/>
      <c r="AR71" s="23"/>
      <c r="AS71" s="23"/>
      <c r="AT71" s="23"/>
      <c r="AU71" s="23"/>
      <c r="AV71" s="23"/>
      <c r="AW71" s="23"/>
      <c r="AX71" s="23"/>
    </row>
    <row r="72" spans="2:50" ht="9.75" customHeight="1">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325"/>
      <c r="AB72" s="325"/>
      <c r="AC72" s="325"/>
      <c r="AD72" s="325"/>
      <c r="AE72" s="325"/>
      <c r="AF72" s="325"/>
      <c r="AG72" s="325"/>
      <c r="AH72" s="325"/>
      <c r="AI72" s="325"/>
      <c r="AJ72" s="325"/>
      <c r="AK72" s="325"/>
      <c r="AL72" s="325"/>
      <c r="AM72" s="325"/>
      <c r="AN72" s="325"/>
      <c r="AO72" s="325"/>
      <c r="AP72" s="325"/>
      <c r="AQ72" s="325"/>
      <c r="AR72" s="325"/>
      <c r="AS72" s="325"/>
      <c r="AT72" s="325"/>
      <c r="AU72" s="325"/>
      <c r="AV72" s="275" t="s">
        <v>226</v>
      </c>
      <c r="AW72" s="275"/>
      <c r="AX72" s="23"/>
    </row>
    <row r="73" spans="2:50" ht="9.75" customHeight="1">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325"/>
      <c r="AB73" s="325"/>
      <c r="AC73" s="325"/>
      <c r="AD73" s="325"/>
      <c r="AE73" s="325"/>
      <c r="AF73" s="325"/>
      <c r="AG73" s="325"/>
      <c r="AH73" s="325"/>
      <c r="AI73" s="325"/>
      <c r="AJ73" s="325"/>
      <c r="AK73" s="325"/>
      <c r="AL73" s="325"/>
      <c r="AM73" s="325"/>
      <c r="AN73" s="325"/>
      <c r="AO73" s="325"/>
      <c r="AP73" s="325"/>
      <c r="AQ73" s="325"/>
      <c r="AR73" s="325"/>
      <c r="AS73" s="325"/>
      <c r="AT73" s="325"/>
      <c r="AU73" s="325"/>
      <c r="AV73" s="275"/>
      <c r="AW73" s="275"/>
      <c r="AX73" s="23"/>
    </row>
    <row r="74" spans="2:50" ht="9.75" customHeight="1">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row>
  </sheetData>
  <sheetProtection/>
  <mergeCells count="62">
    <mergeCell ref="AN1:AY2"/>
    <mergeCell ref="AA70:AI71"/>
    <mergeCell ref="AA72:AU73"/>
    <mergeCell ref="AC13:AW15"/>
    <mergeCell ref="AC16:AW18"/>
    <mergeCell ref="AC19:AU21"/>
    <mergeCell ref="AV20:AW21"/>
    <mergeCell ref="AV72:AW73"/>
    <mergeCell ref="M43:AC44"/>
    <mergeCell ref="AD43:AV44"/>
    <mergeCell ref="K68:M69"/>
    <mergeCell ref="N68:O69"/>
    <mergeCell ref="P68:Q69"/>
    <mergeCell ref="B4:AX5"/>
    <mergeCell ref="T68:U69"/>
    <mergeCell ref="D43:L62"/>
    <mergeCell ref="V16:AB18"/>
    <mergeCell ref="V19:AB21"/>
    <mergeCell ref="M39:AV42"/>
    <mergeCell ref="X27:Y28"/>
    <mergeCell ref="R68:S69"/>
    <mergeCell ref="E65:AD66"/>
    <mergeCell ref="C8:K9"/>
    <mergeCell ref="F39:L42"/>
    <mergeCell ref="F36:L38"/>
    <mergeCell ref="C23:AW26"/>
    <mergeCell ref="F33:L35"/>
    <mergeCell ref="V68:W69"/>
    <mergeCell ref="X68:Y69"/>
    <mergeCell ref="V13:AB15"/>
    <mergeCell ref="F30:L32"/>
    <mergeCell ref="D30:E42"/>
    <mergeCell ref="M30:AV32"/>
    <mergeCell ref="M33:AV35"/>
    <mergeCell ref="M36:AV38"/>
    <mergeCell ref="AT6:AU7"/>
    <mergeCell ref="AV6:AW7"/>
    <mergeCell ref="C10:P11"/>
    <mergeCell ref="Q10:R11"/>
    <mergeCell ref="AJ6:AK7"/>
    <mergeCell ref="AL6:AM7"/>
    <mergeCell ref="AN6:AO7"/>
    <mergeCell ref="AP6:AS7"/>
    <mergeCell ref="AG6:AI7"/>
    <mergeCell ref="M45:AC46"/>
    <mergeCell ref="AD45:AV46"/>
    <mergeCell ref="M47:AC48"/>
    <mergeCell ref="AD47:AV48"/>
    <mergeCell ref="M49:AC50"/>
    <mergeCell ref="AD49:AV50"/>
    <mergeCell ref="M51:AC52"/>
    <mergeCell ref="AD51:AV52"/>
    <mergeCell ref="M53:AC54"/>
    <mergeCell ref="AD53:AV54"/>
    <mergeCell ref="M55:AC56"/>
    <mergeCell ref="AD55:AV56"/>
    <mergeCell ref="M61:AC62"/>
    <mergeCell ref="AD61:AV62"/>
    <mergeCell ref="M57:AC58"/>
    <mergeCell ref="AD57:AV58"/>
    <mergeCell ref="M59:AC60"/>
    <mergeCell ref="AD59:AV60"/>
  </mergeCells>
  <printOptions/>
  <pageMargins left="0.7874015748031497" right="0.8267716535433072" top="0.5118110236220472" bottom="0.6299212598425197" header="0.4330708661417323" footer="0.3937007874015748"/>
  <pageSetup horizontalDpi="600" verticalDpi="600" orientation="portrait" paperSize="9" scale="108" r:id="rId1"/>
</worksheet>
</file>

<file path=xl/worksheets/sheet14.xml><?xml version="1.0" encoding="utf-8"?>
<worksheet xmlns="http://schemas.openxmlformats.org/spreadsheetml/2006/main" xmlns:r="http://schemas.openxmlformats.org/officeDocument/2006/relationships">
  <sheetPr>
    <tabColor theme="8" tint="0.7999799847602844"/>
  </sheetPr>
  <dimension ref="A1:CC75"/>
  <sheetViews>
    <sheetView showGridLines="0" view="pageBreakPreview" zoomScale="115" zoomScaleSheetLayoutView="115" zoomScalePageLayoutView="0" workbookViewId="0" topLeftCell="A1">
      <selection activeCell="CI28" sqref="CI28"/>
    </sheetView>
  </sheetViews>
  <sheetFormatPr defaultColWidth="1.625" defaultRowHeight="9.75" customHeight="1"/>
  <cols>
    <col min="1" max="2" width="1.625" style="21" customWidth="1"/>
    <col min="3" max="4" width="2.375" style="21" customWidth="1"/>
    <col min="5" max="53" width="1.625" style="21" customWidth="1"/>
    <col min="54" max="68" width="1.625" style="21" hidden="1" customWidth="1"/>
    <col min="69" max="74" width="5.625" style="21" hidden="1" customWidth="1"/>
    <col min="75" max="81" width="8.625" style="21" hidden="1" customWidth="1"/>
    <col min="82" max="82" width="5.625" style="21" hidden="1" customWidth="1"/>
    <col min="83" max="87" width="5.625" style="21" customWidth="1"/>
    <col min="88" max="16384" width="1.625" style="21" customWidth="1"/>
  </cols>
  <sheetData>
    <row r="1" spans="44:53" ht="9.75" customHeight="1">
      <c r="AR1" s="330" t="s">
        <v>23</v>
      </c>
      <c r="AS1" s="330"/>
      <c r="AT1" s="330"/>
      <c r="AU1" s="330"/>
      <c r="AV1" s="330"/>
      <c r="AW1" s="330"/>
      <c r="AX1" s="330"/>
      <c r="AY1" s="330"/>
      <c r="AZ1" s="330"/>
      <c r="BA1" s="330"/>
    </row>
    <row r="2" spans="2:53" ht="9.75" customHeight="1">
      <c r="B2" s="52"/>
      <c r="C2" s="52"/>
      <c r="D2" s="52"/>
      <c r="E2" s="52"/>
      <c r="F2" s="52"/>
      <c r="G2" s="52"/>
      <c r="H2" s="52"/>
      <c r="I2" s="343" t="s">
        <v>180</v>
      </c>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c r="AR2" s="330"/>
      <c r="AS2" s="330"/>
      <c r="AT2" s="330"/>
      <c r="AU2" s="330"/>
      <c r="AV2" s="330"/>
      <c r="AW2" s="330"/>
      <c r="AX2" s="330"/>
      <c r="AY2" s="330"/>
      <c r="AZ2" s="330"/>
      <c r="BA2" s="330"/>
    </row>
    <row r="3" spans="1:53" ht="9.75" customHeight="1">
      <c r="A3" s="52"/>
      <c r="B3" s="52"/>
      <c r="C3" s="52"/>
      <c r="D3" s="52"/>
      <c r="E3" s="52"/>
      <c r="F3" s="52"/>
      <c r="G3" s="52"/>
      <c r="H3" s="52"/>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52"/>
      <c r="AS3" s="52"/>
      <c r="AT3" s="52"/>
      <c r="AU3" s="52"/>
      <c r="AV3" s="52"/>
      <c r="AW3" s="52"/>
      <c r="AX3" s="52"/>
      <c r="AY3" s="52"/>
      <c r="AZ3" s="52"/>
      <c r="BA3" s="52"/>
    </row>
    <row r="4" spans="1:53" ht="9.75" customHeight="1" thickBot="1">
      <c r="A4" s="56"/>
      <c r="B4" s="56"/>
      <c r="C4" s="56"/>
      <c r="D4" s="56"/>
      <c r="E4" s="56"/>
      <c r="F4" s="56"/>
      <c r="G4" s="56"/>
      <c r="H4" s="56"/>
      <c r="I4" s="1376"/>
      <c r="J4" s="1376"/>
      <c r="K4" s="1376"/>
      <c r="L4" s="1376"/>
      <c r="M4" s="1376"/>
      <c r="N4" s="1376"/>
      <c r="O4" s="1376"/>
      <c r="P4" s="1376"/>
      <c r="Q4" s="1376"/>
      <c r="R4" s="1376"/>
      <c r="S4" s="1376"/>
      <c r="T4" s="1376"/>
      <c r="U4" s="1376"/>
      <c r="V4" s="1376"/>
      <c r="W4" s="1376"/>
      <c r="X4" s="1376"/>
      <c r="Y4" s="1376"/>
      <c r="Z4" s="1376"/>
      <c r="AA4" s="1376"/>
      <c r="AB4" s="1376"/>
      <c r="AC4" s="1376"/>
      <c r="AD4" s="1376"/>
      <c r="AE4" s="1376"/>
      <c r="AF4" s="1376"/>
      <c r="AG4" s="1376"/>
      <c r="AH4" s="1376"/>
      <c r="AI4" s="1376"/>
      <c r="AJ4" s="1376"/>
      <c r="AK4" s="1376"/>
      <c r="AL4" s="1376"/>
      <c r="AM4" s="1376"/>
      <c r="AN4" s="1376"/>
      <c r="AO4" s="1376"/>
      <c r="AP4" s="1376"/>
      <c r="AQ4" s="1376"/>
      <c r="AR4" s="56"/>
      <c r="AS4" s="56"/>
      <c r="AT4" s="56"/>
      <c r="AU4" s="56"/>
      <c r="AV4" s="56"/>
      <c r="AW4" s="56"/>
      <c r="AX4" s="56"/>
      <c r="AY4" s="56"/>
      <c r="AZ4" s="56"/>
      <c r="BA4" s="56"/>
    </row>
    <row r="5" spans="1:53" ht="9.75" customHeight="1">
      <c r="A5" s="1340" t="s">
        <v>91</v>
      </c>
      <c r="B5" s="1341"/>
      <c r="C5" s="1341"/>
      <c r="D5" s="1342"/>
      <c r="E5" s="1348" t="s">
        <v>219</v>
      </c>
      <c r="F5" s="1349"/>
      <c r="G5" s="1349"/>
      <c r="H5" s="59"/>
      <c r="I5" s="60"/>
      <c r="J5" s="1348" t="s">
        <v>81</v>
      </c>
      <c r="K5" s="1348"/>
      <c r="L5" s="1348"/>
      <c r="M5" s="1348"/>
      <c r="N5" s="1348"/>
      <c r="O5" s="1584" t="s">
        <v>104</v>
      </c>
      <c r="P5" s="1289"/>
      <c r="Q5" s="1289"/>
      <c r="R5" s="1289"/>
      <c r="S5" s="1289"/>
      <c r="T5" s="1289"/>
      <c r="U5" s="1598">
        <f>IF(ISBLANK('①申請書'!AE58),"",'①申請書'!AE58)</f>
      </c>
      <c r="V5" s="1599"/>
      <c r="W5" s="1599"/>
      <c r="X5" s="1599"/>
      <c r="Y5" s="1599"/>
      <c r="Z5" s="1599"/>
      <c r="AA5" s="1599"/>
      <c r="AB5" s="1599"/>
      <c r="AC5" s="1599"/>
      <c r="AD5" s="1599"/>
      <c r="AE5" s="1599"/>
      <c r="AF5" s="1599"/>
      <c r="AG5" s="1599"/>
      <c r="AH5" s="1599"/>
      <c r="AI5" s="1599"/>
      <c r="AJ5" s="1600"/>
      <c r="AK5" s="1587" t="s">
        <v>105</v>
      </c>
      <c r="AL5" s="1588"/>
      <c r="AM5" s="1588"/>
      <c r="AN5" s="1588"/>
      <c r="AO5" s="1556">
        <f>IF(ISBLANK('①申請書'!AE61),"",'①申請書'!AE61)</f>
      </c>
      <c r="AP5" s="1557"/>
      <c r="AQ5" s="1557"/>
      <c r="AR5" s="1557"/>
      <c r="AS5" s="1557"/>
      <c r="AT5" s="1557"/>
      <c r="AU5" s="1557"/>
      <c r="AV5" s="1557"/>
      <c r="AW5" s="1557"/>
      <c r="AX5" s="1557"/>
      <c r="AY5" s="1557"/>
      <c r="AZ5" s="1557"/>
      <c r="BA5" s="1558"/>
    </row>
    <row r="6" spans="1:53" ht="9.75" customHeight="1">
      <c r="A6" s="1343"/>
      <c r="B6" s="275"/>
      <c r="C6" s="275"/>
      <c r="D6" s="1344"/>
      <c r="E6" s="988"/>
      <c r="F6" s="989"/>
      <c r="G6" s="989"/>
      <c r="H6" s="327" t="s">
        <v>220</v>
      </c>
      <c r="I6" s="327"/>
      <c r="J6" s="1593">
        <f>IF(ISBLANK('①申請書'!AN31),"",'①申請書'!AN31)</f>
      </c>
      <c r="K6" s="1594"/>
      <c r="L6" s="1594"/>
      <c r="M6" s="1594"/>
      <c r="N6" s="1595"/>
      <c r="O6" s="1585"/>
      <c r="P6" s="344"/>
      <c r="Q6" s="344"/>
      <c r="R6" s="344"/>
      <c r="S6" s="344"/>
      <c r="T6" s="344"/>
      <c r="U6" s="1601"/>
      <c r="V6" s="1602"/>
      <c r="W6" s="1602"/>
      <c r="X6" s="1602"/>
      <c r="Y6" s="1602"/>
      <c r="Z6" s="1602"/>
      <c r="AA6" s="1602"/>
      <c r="AB6" s="1602"/>
      <c r="AC6" s="1602"/>
      <c r="AD6" s="1602"/>
      <c r="AE6" s="1602"/>
      <c r="AF6" s="1602"/>
      <c r="AG6" s="1602"/>
      <c r="AH6" s="1602"/>
      <c r="AI6" s="1602"/>
      <c r="AJ6" s="1603"/>
      <c r="AK6" s="1589"/>
      <c r="AL6" s="1590"/>
      <c r="AM6" s="1590"/>
      <c r="AN6" s="1590"/>
      <c r="AO6" s="1559"/>
      <c r="AP6" s="1560"/>
      <c r="AQ6" s="1560"/>
      <c r="AR6" s="1560"/>
      <c r="AS6" s="1560"/>
      <c r="AT6" s="1560"/>
      <c r="AU6" s="1560"/>
      <c r="AV6" s="1560"/>
      <c r="AW6" s="1560"/>
      <c r="AX6" s="1560"/>
      <c r="AY6" s="1560"/>
      <c r="AZ6" s="1560"/>
      <c r="BA6" s="1561"/>
    </row>
    <row r="7" spans="1:53" ht="9.75" customHeight="1" thickBot="1">
      <c r="A7" s="1345"/>
      <c r="B7" s="1346"/>
      <c r="C7" s="1346"/>
      <c r="D7" s="1347"/>
      <c r="E7" s="990"/>
      <c r="F7" s="991"/>
      <c r="G7" s="991"/>
      <c r="H7" s="1376"/>
      <c r="I7" s="1376"/>
      <c r="J7" s="1596"/>
      <c r="K7" s="1596"/>
      <c r="L7" s="1596"/>
      <c r="M7" s="1596"/>
      <c r="N7" s="1597"/>
      <c r="O7" s="1586"/>
      <c r="P7" s="1376"/>
      <c r="Q7" s="1376"/>
      <c r="R7" s="1376"/>
      <c r="S7" s="1376"/>
      <c r="T7" s="1376"/>
      <c r="U7" s="1604"/>
      <c r="V7" s="1605"/>
      <c r="W7" s="1605"/>
      <c r="X7" s="1605"/>
      <c r="Y7" s="1605"/>
      <c r="Z7" s="1605"/>
      <c r="AA7" s="1605"/>
      <c r="AB7" s="1605"/>
      <c r="AC7" s="1605"/>
      <c r="AD7" s="1605"/>
      <c r="AE7" s="1605"/>
      <c r="AF7" s="1605"/>
      <c r="AG7" s="1605"/>
      <c r="AH7" s="1605"/>
      <c r="AI7" s="1605"/>
      <c r="AJ7" s="1606"/>
      <c r="AK7" s="1591"/>
      <c r="AL7" s="1592"/>
      <c r="AM7" s="1592"/>
      <c r="AN7" s="1592"/>
      <c r="AO7" s="1562"/>
      <c r="AP7" s="1563"/>
      <c r="AQ7" s="1563"/>
      <c r="AR7" s="1563"/>
      <c r="AS7" s="1563"/>
      <c r="AT7" s="1563"/>
      <c r="AU7" s="1563"/>
      <c r="AV7" s="1563"/>
      <c r="AW7" s="1563"/>
      <c r="AX7" s="1563"/>
      <c r="AY7" s="1563"/>
      <c r="AZ7" s="1563"/>
      <c r="BA7" s="1564"/>
    </row>
    <row r="8" spans="1:53" ht="9.75" customHeight="1">
      <c r="A8" s="1571" t="s">
        <v>472</v>
      </c>
      <c r="B8" s="1571"/>
      <c r="C8" s="1571"/>
      <c r="D8" s="1571"/>
      <c r="E8" s="1571"/>
      <c r="F8" s="1571"/>
      <c r="G8" s="1571"/>
      <c r="H8" s="1571"/>
      <c r="I8" s="1571"/>
      <c r="J8" s="1571"/>
      <c r="K8" s="1571"/>
      <c r="L8" s="1571"/>
      <c r="M8" s="1571"/>
      <c r="N8" s="1571"/>
      <c r="O8" s="1571"/>
      <c r="P8" s="1571"/>
      <c r="Q8" s="1571"/>
      <c r="R8" s="1571"/>
      <c r="S8" s="1571"/>
      <c r="T8" s="1571"/>
      <c r="U8" s="1571"/>
      <c r="V8" s="1571"/>
      <c r="W8" s="1571"/>
      <c r="X8" s="1571"/>
      <c r="Y8" s="1571"/>
      <c r="Z8" s="1571"/>
      <c r="AA8" s="1571"/>
      <c r="AB8" s="1571"/>
      <c r="AC8" s="1571"/>
      <c r="AD8" s="1571"/>
      <c r="AE8" s="1571"/>
      <c r="AF8" s="1571"/>
      <c r="AG8" s="1571"/>
      <c r="AH8" s="1571"/>
      <c r="AI8" s="1571"/>
      <c r="AJ8" s="1571"/>
      <c r="AK8" s="1571"/>
      <c r="AL8" s="1571"/>
      <c r="AM8" s="1571"/>
      <c r="AN8" s="1571"/>
      <c r="AO8" s="1571"/>
      <c r="AP8" s="1571"/>
      <c r="AQ8" s="1571"/>
      <c r="AR8" s="1571"/>
      <c r="AS8" s="1571"/>
      <c r="AT8" s="1571"/>
      <c r="AU8" s="1571"/>
      <c r="AV8" s="1571"/>
      <c r="AW8" s="1571"/>
      <c r="AX8" s="1571"/>
      <c r="AY8" s="1571"/>
      <c r="AZ8" s="1571"/>
      <c r="BA8" s="1571"/>
    </row>
    <row r="9" spans="1:53" ht="9.75" customHeight="1">
      <c r="A9" s="1338"/>
      <c r="B9" s="1338"/>
      <c r="C9" s="1338"/>
      <c r="D9" s="1338"/>
      <c r="E9" s="1338"/>
      <c r="F9" s="1338"/>
      <c r="G9" s="1338"/>
      <c r="H9" s="1338"/>
      <c r="I9" s="1338"/>
      <c r="J9" s="1338"/>
      <c r="K9" s="1338"/>
      <c r="L9" s="1338"/>
      <c r="M9" s="1338"/>
      <c r="N9" s="1338"/>
      <c r="O9" s="1338"/>
      <c r="P9" s="1338"/>
      <c r="Q9" s="1338"/>
      <c r="R9" s="1338"/>
      <c r="S9" s="1338"/>
      <c r="T9" s="1338"/>
      <c r="U9" s="1338"/>
      <c r="V9" s="1338"/>
      <c r="W9" s="1338"/>
      <c r="X9" s="1338"/>
      <c r="Y9" s="1338"/>
      <c r="Z9" s="1338"/>
      <c r="AA9" s="1338"/>
      <c r="AB9" s="1338"/>
      <c r="AC9" s="1338"/>
      <c r="AD9" s="1338"/>
      <c r="AE9" s="1338"/>
      <c r="AF9" s="1338"/>
      <c r="AG9" s="1338"/>
      <c r="AH9" s="1338"/>
      <c r="AI9" s="1338"/>
      <c r="AJ9" s="1338"/>
      <c r="AK9" s="1338"/>
      <c r="AL9" s="1338"/>
      <c r="AM9" s="1338"/>
      <c r="AN9" s="1338"/>
      <c r="AO9" s="1338"/>
      <c r="AP9" s="1338"/>
      <c r="AQ9" s="1338"/>
      <c r="AR9" s="1338"/>
      <c r="AS9" s="1338"/>
      <c r="AT9" s="1338"/>
      <c r="AU9" s="1338"/>
      <c r="AV9" s="1338"/>
      <c r="AW9" s="1338"/>
      <c r="AX9" s="1338"/>
      <c r="AY9" s="1338"/>
      <c r="AZ9" s="1338"/>
      <c r="BA9" s="1338"/>
    </row>
    <row r="10" spans="1:53" ht="9.75" customHeight="1">
      <c r="A10" s="1338"/>
      <c r="B10" s="1338"/>
      <c r="C10" s="1338"/>
      <c r="D10" s="1338"/>
      <c r="E10" s="1338"/>
      <c r="F10" s="1338"/>
      <c r="G10" s="1338"/>
      <c r="H10" s="1338"/>
      <c r="I10" s="1338"/>
      <c r="J10" s="1338"/>
      <c r="K10" s="1338"/>
      <c r="L10" s="1338"/>
      <c r="M10" s="1338"/>
      <c r="N10" s="1338"/>
      <c r="O10" s="1338"/>
      <c r="P10" s="1338"/>
      <c r="Q10" s="1338"/>
      <c r="R10" s="1338"/>
      <c r="S10" s="1338"/>
      <c r="T10" s="1338"/>
      <c r="U10" s="1338"/>
      <c r="V10" s="1338"/>
      <c r="W10" s="1338"/>
      <c r="X10" s="1338"/>
      <c r="Y10" s="1338"/>
      <c r="Z10" s="1338"/>
      <c r="AA10" s="1338"/>
      <c r="AB10" s="1338"/>
      <c r="AC10" s="1338"/>
      <c r="AD10" s="1338"/>
      <c r="AE10" s="1338"/>
      <c r="AF10" s="1338"/>
      <c r="AG10" s="1338"/>
      <c r="AH10" s="1338"/>
      <c r="AI10" s="1338"/>
      <c r="AJ10" s="1338"/>
      <c r="AK10" s="1338"/>
      <c r="AL10" s="1338"/>
      <c r="AM10" s="1338"/>
      <c r="AN10" s="1338"/>
      <c r="AO10" s="1338"/>
      <c r="AP10" s="1338"/>
      <c r="AQ10" s="1338"/>
      <c r="AR10" s="1338"/>
      <c r="AS10" s="1338"/>
      <c r="AT10" s="1338"/>
      <c r="AU10" s="1338"/>
      <c r="AV10" s="1338"/>
      <c r="AW10" s="1338"/>
      <c r="AX10" s="1338"/>
      <c r="AY10" s="1338"/>
      <c r="AZ10" s="1338"/>
      <c r="BA10" s="1338"/>
    </row>
    <row r="11" spans="1:53" ht="9.75" customHeight="1">
      <c r="A11" s="1338" t="s">
        <v>467</v>
      </c>
      <c r="B11" s="1339"/>
      <c r="C11" s="1339"/>
      <c r="D11" s="1339"/>
      <c r="E11" s="1339"/>
      <c r="F11" s="1339"/>
      <c r="G11" s="1339"/>
      <c r="H11" s="1339"/>
      <c r="I11" s="1339"/>
      <c r="J11" s="1339"/>
      <c r="K11" s="1339"/>
      <c r="L11" s="1339"/>
      <c r="M11" s="1339"/>
      <c r="N11" s="1339"/>
      <c r="O11" s="1339"/>
      <c r="P11" s="1339"/>
      <c r="Q11" s="1339"/>
      <c r="R11" s="1339"/>
      <c r="S11" s="1339"/>
      <c r="T11" s="1339"/>
      <c r="U11" s="1339"/>
      <c r="V11" s="1339"/>
      <c r="W11" s="1339"/>
      <c r="X11" s="1339"/>
      <c r="Y11" s="1339"/>
      <c r="Z11" s="1339"/>
      <c r="AA11" s="1339"/>
      <c r="AB11" s="1339"/>
      <c r="AC11" s="1339"/>
      <c r="AD11" s="1339"/>
      <c r="AE11" s="1339"/>
      <c r="AF11" s="1339"/>
      <c r="AG11" s="1339"/>
      <c r="AH11" s="1339"/>
      <c r="AI11" s="1339"/>
      <c r="AJ11" s="1339"/>
      <c r="AK11" s="1339"/>
      <c r="AL11" s="1339"/>
      <c r="AM11" s="1339"/>
      <c r="AN11" s="1339"/>
      <c r="AO11" s="1339"/>
      <c r="AP11" s="1339"/>
      <c r="AQ11" s="1339"/>
      <c r="AR11" s="1339"/>
      <c r="AS11" s="1339"/>
      <c r="AT11" s="1339"/>
      <c r="AU11" s="1339"/>
      <c r="AV11" s="1339"/>
      <c r="AW11" s="1339"/>
      <c r="AX11" s="1339"/>
      <c r="AY11" s="1339"/>
      <c r="AZ11" s="1339"/>
      <c r="BA11" s="1339"/>
    </row>
    <row r="12" spans="1:53" ht="9.75" customHeight="1">
      <c r="A12" s="1338"/>
      <c r="B12" s="1339"/>
      <c r="C12" s="1339"/>
      <c r="D12" s="1339"/>
      <c r="E12" s="1339"/>
      <c r="F12" s="1339"/>
      <c r="G12" s="1339"/>
      <c r="H12" s="1339"/>
      <c r="I12" s="1339"/>
      <c r="J12" s="1339"/>
      <c r="K12" s="1339"/>
      <c r="L12" s="1339"/>
      <c r="M12" s="1339"/>
      <c r="N12" s="1339"/>
      <c r="O12" s="1339"/>
      <c r="P12" s="1339"/>
      <c r="Q12" s="1339"/>
      <c r="R12" s="1339"/>
      <c r="S12" s="1339"/>
      <c r="T12" s="1339"/>
      <c r="U12" s="1339"/>
      <c r="V12" s="1339"/>
      <c r="W12" s="1339"/>
      <c r="X12" s="1339"/>
      <c r="Y12" s="1339"/>
      <c r="Z12" s="1339"/>
      <c r="AA12" s="1339"/>
      <c r="AB12" s="1339"/>
      <c r="AC12" s="1339"/>
      <c r="AD12" s="1339"/>
      <c r="AE12" s="1339"/>
      <c r="AF12" s="1339"/>
      <c r="AG12" s="1339"/>
      <c r="AH12" s="1339"/>
      <c r="AI12" s="1339"/>
      <c r="AJ12" s="1339"/>
      <c r="AK12" s="1339"/>
      <c r="AL12" s="1339"/>
      <c r="AM12" s="1339"/>
      <c r="AN12" s="1339"/>
      <c r="AO12" s="1339"/>
      <c r="AP12" s="1339"/>
      <c r="AQ12" s="1339"/>
      <c r="AR12" s="1339"/>
      <c r="AS12" s="1339"/>
      <c r="AT12" s="1339"/>
      <c r="AU12" s="1339"/>
      <c r="AV12" s="1339"/>
      <c r="AW12" s="1339"/>
      <c r="AX12" s="1339"/>
      <c r="AY12" s="1339"/>
      <c r="AZ12" s="1339"/>
      <c r="BA12" s="1339"/>
    </row>
    <row r="13" spans="1:53" ht="9.75" customHeight="1">
      <c r="A13" s="1339"/>
      <c r="B13" s="1339"/>
      <c r="C13" s="1339"/>
      <c r="D13" s="1339"/>
      <c r="E13" s="1339"/>
      <c r="F13" s="1339"/>
      <c r="G13" s="1339"/>
      <c r="H13" s="1339"/>
      <c r="I13" s="1339"/>
      <c r="J13" s="1339"/>
      <c r="K13" s="1339"/>
      <c r="L13" s="1339"/>
      <c r="M13" s="1339"/>
      <c r="N13" s="1339"/>
      <c r="O13" s="1339"/>
      <c r="P13" s="1339"/>
      <c r="Q13" s="1339"/>
      <c r="R13" s="1339"/>
      <c r="S13" s="1339"/>
      <c r="T13" s="1339"/>
      <c r="U13" s="1339"/>
      <c r="V13" s="1339"/>
      <c r="W13" s="1339"/>
      <c r="X13" s="1339"/>
      <c r="Y13" s="1339"/>
      <c r="Z13" s="1339"/>
      <c r="AA13" s="1339"/>
      <c r="AB13" s="1339"/>
      <c r="AC13" s="1339"/>
      <c r="AD13" s="1339"/>
      <c r="AE13" s="1339"/>
      <c r="AF13" s="1339"/>
      <c r="AG13" s="1339"/>
      <c r="AH13" s="1339"/>
      <c r="AI13" s="1339"/>
      <c r="AJ13" s="1339"/>
      <c r="AK13" s="1339"/>
      <c r="AL13" s="1339"/>
      <c r="AM13" s="1339"/>
      <c r="AN13" s="1339"/>
      <c r="AO13" s="1339"/>
      <c r="AP13" s="1339"/>
      <c r="AQ13" s="1339"/>
      <c r="AR13" s="1339"/>
      <c r="AS13" s="1339"/>
      <c r="AT13" s="1339"/>
      <c r="AU13" s="1339"/>
      <c r="AV13" s="1339"/>
      <c r="AW13" s="1339"/>
      <c r="AX13" s="1339"/>
      <c r="AY13" s="1339"/>
      <c r="AZ13" s="1339"/>
      <c r="BA13" s="1339"/>
    </row>
    <row r="14" spans="1:56" ht="9.75" customHeight="1">
      <c r="A14" s="1338" t="s">
        <v>439</v>
      </c>
      <c r="B14" s="1339"/>
      <c r="C14" s="1339"/>
      <c r="D14" s="1339"/>
      <c r="E14" s="1339"/>
      <c r="F14" s="1339"/>
      <c r="G14" s="1339"/>
      <c r="H14" s="1339"/>
      <c r="I14" s="1339"/>
      <c r="J14" s="1339"/>
      <c r="K14" s="1339"/>
      <c r="L14" s="1339"/>
      <c r="M14" s="1339"/>
      <c r="N14" s="1339"/>
      <c r="O14" s="1339"/>
      <c r="P14" s="1339"/>
      <c r="Q14" s="1339"/>
      <c r="R14" s="1339"/>
      <c r="S14" s="1339"/>
      <c r="T14" s="1339"/>
      <c r="U14" s="1339"/>
      <c r="V14" s="1339"/>
      <c r="W14" s="1339"/>
      <c r="X14" s="1339"/>
      <c r="Y14" s="1339"/>
      <c r="Z14" s="1339"/>
      <c r="AA14" s="1339"/>
      <c r="AB14" s="1339"/>
      <c r="AC14" s="1339"/>
      <c r="AD14" s="1339"/>
      <c r="AE14" s="1339"/>
      <c r="AF14" s="1339"/>
      <c r="AG14" s="1339"/>
      <c r="AH14" s="1339"/>
      <c r="AI14" s="1339"/>
      <c r="AJ14" s="1339"/>
      <c r="AK14" s="1339"/>
      <c r="AL14" s="1339"/>
      <c r="AM14" s="1339"/>
      <c r="AN14" s="1339"/>
      <c r="AO14" s="1339"/>
      <c r="AP14" s="1339"/>
      <c r="AQ14" s="1339"/>
      <c r="AR14" s="1339"/>
      <c r="AS14" s="1339"/>
      <c r="AT14" s="1339"/>
      <c r="AU14" s="1339"/>
      <c r="AV14" s="1339"/>
      <c r="AW14" s="1339"/>
      <c r="AX14" s="1339"/>
      <c r="AY14" s="1339"/>
      <c r="AZ14" s="1339"/>
      <c r="BA14" s="1339"/>
      <c r="BB14" s="1339"/>
      <c r="BC14" s="1339"/>
      <c r="BD14" s="1339"/>
    </row>
    <row r="15" spans="1:56" ht="9.75" customHeight="1">
      <c r="A15" s="1339"/>
      <c r="B15" s="1339"/>
      <c r="C15" s="1339"/>
      <c r="D15" s="1339"/>
      <c r="E15" s="1339"/>
      <c r="F15" s="1339"/>
      <c r="G15" s="1339"/>
      <c r="H15" s="1339"/>
      <c r="I15" s="1339"/>
      <c r="J15" s="1339"/>
      <c r="K15" s="1339"/>
      <c r="L15" s="1339"/>
      <c r="M15" s="1339"/>
      <c r="N15" s="1339"/>
      <c r="O15" s="1339"/>
      <c r="P15" s="1339"/>
      <c r="Q15" s="1339"/>
      <c r="R15" s="1339"/>
      <c r="S15" s="1339"/>
      <c r="T15" s="1339"/>
      <c r="U15" s="1339"/>
      <c r="V15" s="1339"/>
      <c r="W15" s="1339"/>
      <c r="X15" s="1339"/>
      <c r="Y15" s="1339"/>
      <c r="Z15" s="1339"/>
      <c r="AA15" s="1339"/>
      <c r="AB15" s="1339"/>
      <c r="AC15" s="1339"/>
      <c r="AD15" s="1339"/>
      <c r="AE15" s="1339"/>
      <c r="AF15" s="1339"/>
      <c r="AG15" s="1339"/>
      <c r="AH15" s="1339"/>
      <c r="AI15" s="1339"/>
      <c r="AJ15" s="1339"/>
      <c r="AK15" s="1339"/>
      <c r="AL15" s="1339"/>
      <c r="AM15" s="1339"/>
      <c r="AN15" s="1339"/>
      <c r="AO15" s="1339"/>
      <c r="AP15" s="1339"/>
      <c r="AQ15" s="1339"/>
      <c r="AR15" s="1339"/>
      <c r="AS15" s="1339"/>
      <c r="AT15" s="1339"/>
      <c r="AU15" s="1339"/>
      <c r="AV15" s="1339"/>
      <c r="AW15" s="1339"/>
      <c r="AX15" s="1339"/>
      <c r="AY15" s="1339"/>
      <c r="AZ15" s="1339"/>
      <c r="BA15" s="1339"/>
      <c r="BB15" s="1339"/>
      <c r="BC15" s="1339"/>
      <c r="BD15" s="1339"/>
    </row>
    <row r="16" spans="1:56" ht="9.75" customHeight="1">
      <c r="A16" s="1339"/>
      <c r="B16" s="1339"/>
      <c r="C16" s="1339"/>
      <c r="D16" s="1339"/>
      <c r="E16" s="1339"/>
      <c r="F16" s="1339"/>
      <c r="G16" s="1339"/>
      <c r="H16" s="1339"/>
      <c r="I16" s="1339"/>
      <c r="J16" s="1339"/>
      <c r="K16" s="1339"/>
      <c r="L16" s="1339"/>
      <c r="M16" s="1339"/>
      <c r="N16" s="1339"/>
      <c r="O16" s="1339"/>
      <c r="P16" s="1339"/>
      <c r="Q16" s="1339"/>
      <c r="R16" s="1339"/>
      <c r="S16" s="1339"/>
      <c r="T16" s="1339"/>
      <c r="U16" s="1339"/>
      <c r="V16" s="1339"/>
      <c r="W16" s="1339"/>
      <c r="X16" s="1339"/>
      <c r="Y16" s="1339"/>
      <c r="Z16" s="1339"/>
      <c r="AA16" s="1339"/>
      <c r="AB16" s="1339"/>
      <c r="AC16" s="1339"/>
      <c r="AD16" s="1339"/>
      <c r="AE16" s="1339"/>
      <c r="AF16" s="1339"/>
      <c r="AG16" s="1339"/>
      <c r="AH16" s="1339"/>
      <c r="AI16" s="1339"/>
      <c r="AJ16" s="1339"/>
      <c r="AK16" s="1339"/>
      <c r="AL16" s="1339"/>
      <c r="AM16" s="1339"/>
      <c r="AN16" s="1339"/>
      <c r="AO16" s="1339"/>
      <c r="AP16" s="1339"/>
      <c r="AQ16" s="1339"/>
      <c r="AR16" s="1339"/>
      <c r="AS16" s="1339"/>
      <c r="AT16" s="1339"/>
      <c r="AU16" s="1339"/>
      <c r="AV16" s="1339"/>
      <c r="AW16" s="1339"/>
      <c r="AX16" s="1339"/>
      <c r="AY16" s="1339"/>
      <c r="AZ16" s="1339"/>
      <c r="BA16" s="1339"/>
      <c r="BB16" s="1339"/>
      <c r="BC16" s="1339"/>
      <c r="BD16" s="1339"/>
    </row>
    <row r="17" spans="1:56" ht="9.75" customHeight="1">
      <c r="A17" s="1338" t="s">
        <v>218</v>
      </c>
      <c r="B17" s="1339"/>
      <c r="C17" s="1339"/>
      <c r="D17" s="1339"/>
      <c r="E17" s="1339"/>
      <c r="F17" s="1339"/>
      <c r="G17" s="1339"/>
      <c r="H17" s="1339"/>
      <c r="I17" s="1339"/>
      <c r="J17" s="1339"/>
      <c r="K17" s="1339"/>
      <c r="L17" s="1339"/>
      <c r="M17" s="1339"/>
      <c r="N17" s="1339"/>
      <c r="O17" s="1339"/>
      <c r="P17" s="1339"/>
      <c r="Q17" s="1339"/>
      <c r="R17" s="1339"/>
      <c r="S17" s="1339"/>
      <c r="T17" s="1339"/>
      <c r="U17" s="1339"/>
      <c r="V17" s="1339"/>
      <c r="W17" s="1339"/>
      <c r="X17" s="1339"/>
      <c r="Y17" s="1339"/>
      <c r="Z17" s="1339"/>
      <c r="AA17" s="1339"/>
      <c r="AB17" s="1339"/>
      <c r="AC17" s="1339"/>
      <c r="AD17" s="1339"/>
      <c r="AE17" s="1339"/>
      <c r="AF17" s="1339"/>
      <c r="AG17" s="1339"/>
      <c r="AH17" s="1339"/>
      <c r="AI17" s="1339"/>
      <c r="AJ17" s="1339"/>
      <c r="AK17" s="1339"/>
      <c r="AL17" s="1339"/>
      <c r="AM17" s="1339"/>
      <c r="AN17" s="1339"/>
      <c r="AO17" s="1339"/>
      <c r="AP17" s="1339"/>
      <c r="AQ17" s="1339"/>
      <c r="AR17" s="1339"/>
      <c r="AS17" s="1339"/>
      <c r="AT17" s="1339"/>
      <c r="AU17" s="1339"/>
      <c r="AV17" s="1339"/>
      <c r="AW17" s="1339"/>
      <c r="AX17" s="1339"/>
      <c r="AY17" s="1339"/>
      <c r="AZ17" s="1339"/>
      <c r="BA17" s="1339"/>
      <c r="BB17" s="1339"/>
      <c r="BC17" s="1339"/>
      <c r="BD17" s="1339"/>
    </row>
    <row r="18" spans="1:56" ht="9.75" customHeight="1">
      <c r="A18" s="1339"/>
      <c r="B18" s="1339"/>
      <c r="C18" s="1339"/>
      <c r="D18" s="1339"/>
      <c r="E18" s="1339"/>
      <c r="F18" s="1339"/>
      <c r="G18" s="1339"/>
      <c r="H18" s="1339"/>
      <c r="I18" s="1339"/>
      <c r="J18" s="1339"/>
      <c r="K18" s="1339"/>
      <c r="L18" s="1339"/>
      <c r="M18" s="1339"/>
      <c r="N18" s="1339"/>
      <c r="O18" s="1339"/>
      <c r="P18" s="1339"/>
      <c r="Q18" s="1339"/>
      <c r="R18" s="1339"/>
      <c r="S18" s="1339"/>
      <c r="T18" s="1339"/>
      <c r="U18" s="1339"/>
      <c r="V18" s="1339"/>
      <c r="W18" s="1339"/>
      <c r="X18" s="1339"/>
      <c r="Y18" s="1339"/>
      <c r="Z18" s="1339"/>
      <c r="AA18" s="1339"/>
      <c r="AB18" s="1339"/>
      <c r="AC18" s="1339"/>
      <c r="AD18" s="1339"/>
      <c r="AE18" s="1339"/>
      <c r="AF18" s="1339"/>
      <c r="AG18" s="1339"/>
      <c r="AH18" s="1339"/>
      <c r="AI18" s="1339"/>
      <c r="AJ18" s="1339"/>
      <c r="AK18" s="1339"/>
      <c r="AL18" s="1339"/>
      <c r="AM18" s="1339"/>
      <c r="AN18" s="1339"/>
      <c r="AO18" s="1339"/>
      <c r="AP18" s="1339"/>
      <c r="AQ18" s="1339"/>
      <c r="AR18" s="1339"/>
      <c r="AS18" s="1339"/>
      <c r="AT18" s="1339"/>
      <c r="AU18" s="1339"/>
      <c r="AV18" s="1339"/>
      <c r="AW18" s="1339"/>
      <c r="AX18" s="1339"/>
      <c r="AY18" s="1339"/>
      <c r="AZ18" s="1339"/>
      <c r="BA18" s="1339"/>
      <c r="BB18" s="1339"/>
      <c r="BC18" s="1339"/>
      <c r="BD18" s="1339"/>
    </row>
    <row r="19" spans="1:56" ht="9.75" customHeight="1">
      <c r="A19" s="1339"/>
      <c r="B19" s="1339"/>
      <c r="C19" s="1339"/>
      <c r="D19" s="1339"/>
      <c r="E19" s="1339"/>
      <c r="F19" s="1339"/>
      <c r="G19" s="1339"/>
      <c r="H19" s="1339"/>
      <c r="I19" s="1339"/>
      <c r="J19" s="1339"/>
      <c r="K19" s="1339"/>
      <c r="L19" s="1339"/>
      <c r="M19" s="1339"/>
      <c r="N19" s="1339"/>
      <c r="O19" s="1339"/>
      <c r="P19" s="1339"/>
      <c r="Q19" s="1339"/>
      <c r="R19" s="1339"/>
      <c r="S19" s="1339"/>
      <c r="T19" s="1339"/>
      <c r="U19" s="1339"/>
      <c r="V19" s="1339"/>
      <c r="W19" s="1339"/>
      <c r="X19" s="1339"/>
      <c r="Y19" s="1339"/>
      <c r="Z19" s="1339"/>
      <c r="AA19" s="1339"/>
      <c r="AB19" s="1339"/>
      <c r="AC19" s="1339"/>
      <c r="AD19" s="1339"/>
      <c r="AE19" s="1339"/>
      <c r="AF19" s="1339"/>
      <c r="AG19" s="1339"/>
      <c r="AH19" s="1339"/>
      <c r="AI19" s="1339"/>
      <c r="AJ19" s="1339"/>
      <c r="AK19" s="1339"/>
      <c r="AL19" s="1339"/>
      <c r="AM19" s="1339"/>
      <c r="AN19" s="1339"/>
      <c r="AO19" s="1339"/>
      <c r="AP19" s="1339"/>
      <c r="AQ19" s="1339"/>
      <c r="AR19" s="1339"/>
      <c r="AS19" s="1339"/>
      <c r="AT19" s="1339"/>
      <c r="AU19" s="1339"/>
      <c r="AV19" s="1339"/>
      <c r="AW19" s="1339"/>
      <c r="AX19" s="1339"/>
      <c r="AY19" s="1339"/>
      <c r="AZ19" s="1339"/>
      <c r="BA19" s="1339"/>
      <c r="BB19" s="1339"/>
      <c r="BC19" s="1339"/>
      <c r="BD19" s="1339"/>
    </row>
    <row r="20" spans="1:53" ht="9.75" customHeight="1">
      <c r="A20" s="1337" t="s">
        <v>111</v>
      </c>
      <c r="B20" s="276"/>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276"/>
      <c r="AU20" s="276"/>
      <c r="AV20" s="276"/>
      <c r="AW20" s="276"/>
      <c r="AX20" s="276"/>
      <c r="AY20" s="276"/>
      <c r="AZ20" s="276"/>
      <c r="BA20" s="276"/>
    </row>
    <row r="21" spans="1:53" ht="9.75" customHeight="1">
      <c r="A21" s="276"/>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6"/>
      <c r="AY21" s="276"/>
      <c r="AZ21" s="276"/>
      <c r="BA21" s="276"/>
    </row>
    <row r="22" spans="1:53" ht="9.75" customHeight="1">
      <c r="A22" s="1338" t="s">
        <v>468</v>
      </c>
      <c r="B22" s="1339"/>
      <c r="C22" s="1339"/>
      <c r="D22" s="1339"/>
      <c r="E22" s="1339"/>
      <c r="F22" s="1339"/>
      <c r="G22" s="1339"/>
      <c r="H22" s="1339"/>
      <c r="I22" s="1339"/>
      <c r="J22" s="1339"/>
      <c r="K22" s="1339"/>
      <c r="L22" s="1339"/>
      <c r="M22" s="1339"/>
      <c r="N22" s="1339"/>
      <c r="O22" s="1339"/>
      <c r="P22" s="1339"/>
      <c r="Q22" s="1339"/>
      <c r="R22" s="1339"/>
      <c r="S22" s="1339"/>
      <c r="T22" s="1339"/>
      <c r="U22" s="1339"/>
      <c r="V22" s="1339"/>
      <c r="W22" s="1339"/>
      <c r="X22" s="1339"/>
      <c r="Y22" s="1339"/>
      <c r="Z22" s="1339"/>
      <c r="AA22" s="1339"/>
      <c r="AB22" s="1339"/>
      <c r="AC22" s="1339"/>
      <c r="AD22" s="1339"/>
      <c r="AE22" s="1339"/>
      <c r="AF22" s="1339"/>
      <c r="AG22" s="1339"/>
      <c r="AH22" s="1339"/>
      <c r="AI22" s="1339"/>
      <c r="AJ22" s="1339"/>
      <c r="AK22" s="1339"/>
      <c r="AL22" s="1339"/>
      <c r="AM22" s="1339"/>
      <c r="AN22" s="1339"/>
      <c r="AO22" s="1339"/>
      <c r="AP22" s="1339"/>
      <c r="AQ22" s="1339"/>
      <c r="AR22" s="1339"/>
      <c r="AS22" s="1339"/>
      <c r="AT22" s="1339"/>
      <c r="AU22" s="1339"/>
      <c r="AV22" s="1339"/>
      <c r="AW22" s="1339"/>
      <c r="AX22" s="1339"/>
      <c r="AY22" s="1339"/>
      <c r="AZ22" s="1339"/>
      <c r="BA22" s="1339"/>
    </row>
    <row r="23" spans="1:53" ht="9.75" customHeight="1">
      <c r="A23" s="1338"/>
      <c r="B23" s="1339"/>
      <c r="C23" s="1339"/>
      <c r="D23" s="1339"/>
      <c r="E23" s="1339"/>
      <c r="F23" s="1339"/>
      <c r="G23" s="1339"/>
      <c r="H23" s="1339"/>
      <c r="I23" s="1339"/>
      <c r="J23" s="1339"/>
      <c r="K23" s="1339"/>
      <c r="L23" s="1339"/>
      <c r="M23" s="1339"/>
      <c r="N23" s="1339"/>
      <c r="O23" s="1339"/>
      <c r="P23" s="1339"/>
      <c r="Q23" s="1339"/>
      <c r="R23" s="1339"/>
      <c r="S23" s="1339"/>
      <c r="T23" s="1339"/>
      <c r="U23" s="1339"/>
      <c r="V23" s="1339"/>
      <c r="W23" s="1339"/>
      <c r="X23" s="1339"/>
      <c r="Y23" s="1339"/>
      <c r="Z23" s="1339"/>
      <c r="AA23" s="1339"/>
      <c r="AB23" s="1339"/>
      <c r="AC23" s="1339"/>
      <c r="AD23" s="1339"/>
      <c r="AE23" s="1339"/>
      <c r="AF23" s="1339"/>
      <c r="AG23" s="1339"/>
      <c r="AH23" s="1339"/>
      <c r="AI23" s="1339"/>
      <c r="AJ23" s="1339"/>
      <c r="AK23" s="1339"/>
      <c r="AL23" s="1339"/>
      <c r="AM23" s="1339"/>
      <c r="AN23" s="1339"/>
      <c r="AO23" s="1339"/>
      <c r="AP23" s="1339"/>
      <c r="AQ23" s="1339"/>
      <c r="AR23" s="1339"/>
      <c r="AS23" s="1339"/>
      <c r="AT23" s="1339"/>
      <c r="AU23" s="1339"/>
      <c r="AV23" s="1339"/>
      <c r="AW23" s="1339"/>
      <c r="AX23" s="1339"/>
      <c r="AY23" s="1339"/>
      <c r="AZ23" s="1339"/>
      <c r="BA23" s="1339"/>
    </row>
    <row r="24" spans="1:53" ht="9.75" customHeight="1" thickBot="1">
      <c r="A24" s="1545"/>
      <c r="B24" s="1545"/>
      <c r="C24" s="1545"/>
      <c r="D24" s="1545"/>
      <c r="E24" s="1545"/>
      <c r="F24" s="1545"/>
      <c r="G24" s="1545"/>
      <c r="H24" s="1545"/>
      <c r="I24" s="1545"/>
      <c r="J24" s="1545"/>
      <c r="K24" s="1545"/>
      <c r="L24" s="1545"/>
      <c r="M24" s="1545"/>
      <c r="N24" s="1545"/>
      <c r="O24" s="1545"/>
      <c r="P24" s="1545"/>
      <c r="Q24" s="1545"/>
      <c r="R24" s="1545"/>
      <c r="S24" s="1545"/>
      <c r="T24" s="1545"/>
      <c r="U24" s="1545"/>
      <c r="V24" s="1545"/>
      <c r="W24" s="1545"/>
      <c r="X24" s="1545"/>
      <c r="Y24" s="1545"/>
      <c r="Z24" s="1545"/>
      <c r="AA24" s="1545"/>
      <c r="AB24" s="1545"/>
      <c r="AC24" s="1545"/>
      <c r="AD24" s="1545"/>
      <c r="AE24" s="1545"/>
      <c r="AF24" s="1545"/>
      <c r="AG24" s="1545"/>
      <c r="AH24" s="1545"/>
      <c r="AI24" s="1545"/>
      <c r="AJ24" s="1545"/>
      <c r="AK24" s="1545"/>
      <c r="AL24" s="1545"/>
      <c r="AM24" s="1545"/>
      <c r="AN24" s="1545"/>
      <c r="AO24" s="1545"/>
      <c r="AP24" s="1545"/>
      <c r="AQ24" s="1545"/>
      <c r="AR24" s="1545"/>
      <c r="AS24" s="1545"/>
      <c r="AT24" s="1545"/>
      <c r="AU24" s="1545"/>
      <c r="AV24" s="1545"/>
      <c r="AW24" s="1545"/>
      <c r="AX24" s="1545"/>
      <c r="AY24" s="1545"/>
      <c r="AZ24" s="1545"/>
      <c r="BA24" s="1545"/>
    </row>
    <row r="25" spans="1:75" ht="9.75" customHeight="1">
      <c r="A25" s="1369" t="s">
        <v>222</v>
      </c>
      <c r="B25" s="1342"/>
      <c r="C25" s="1351" t="s">
        <v>453</v>
      </c>
      <c r="D25" s="1495"/>
      <c r="E25" s="1508" t="s">
        <v>97</v>
      </c>
      <c r="F25" s="1358"/>
      <c r="G25" s="1358"/>
      <c r="H25" s="1358"/>
      <c r="I25" s="1358"/>
      <c r="J25" s="1358"/>
      <c r="K25" s="1358" t="s">
        <v>98</v>
      </c>
      <c r="L25" s="1358"/>
      <c r="M25" s="1358"/>
      <c r="N25" s="1358"/>
      <c r="O25" s="1358"/>
      <c r="P25" s="1359"/>
      <c r="Q25" s="1289" t="s">
        <v>99</v>
      </c>
      <c r="R25" s="1289"/>
      <c r="S25" s="1289"/>
      <c r="T25" s="1289"/>
      <c r="U25" s="1289"/>
      <c r="V25" s="1289"/>
      <c r="W25" s="1289"/>
      <c r="X25" s="1289"/>
      <c r="Y25" s="1289"/>
      <c r="Z25" s="1289"/>
      <c r="AA25" s="1552" t="s">
        <v>109</v>
      </c>
      <c r="AB25" s="1289"/>
      <c r="AC25" s="1289"/>
      <c r="AD25" s="1289"/>
      <c r="AE25" s="1289"/>
      <c r="AF25" s="1488"/>
      <c r="AG25" s="1487" t="s">
        <v>101</v>
      </c>
      <c r="AH25" s="1289"/>
      <c r="AI25" s="1289"/>
      <c r="AJ25" s="1289"/>
      <c r="AK25" s="1289"/>
      <c r="AL25" s="1289"/>
      <c r="AM25" s="1289"/>
      <c r="AN25" s="1289"/>
      <c r="AO25" s="1289"/>
      <c r="AP25" s="1488"/>
      <c r="AQ25" s="1489" t="s">
        <v>110</v>
      </c>
      <c r="AR25" s="1490"/>
      <c r="AS25" s="1490"/>
      <c r="AT25" s="1536"/>
      <c r="AU25" s="1341"/>
      <c r="AV25" s="1341"/>
      <c r="AW25" s="1341"/>
      <c r="AX25" s="1341"/>
      <c r="AY25" s="1341"/>
      <c r="AZ25" s="1341"/>
      <c r="BA25" s="1537"/>
      <c r="BQ25" s="74" t="s">
        <v>223</v>
      </c>
      <c r="BW25" s="21">
        <f>DATEVALUE(BQ25)</f>
        <v>38626</v>
      </c>
    </row>
    <row r="26" spans="1:75" ht="4.5" customHeight="1">
      <c r="A26" s="1343"/>
      <c r="B26" s="1344"/>
      <c r="C26" s="1496"/>
      <c r="D26" s="1497"/>
      <c r="E26" s="1509"/>
      <c r="F26" s="1502"/>
      <c r="G26" s="1502"/>
      <c r="H26" s="1502"/>
      <c r="I26" s="1502"/>
      <c r="J26" s="1502"/>
      <c r="K26" s="1502"/>
      <c r="L26" s="1502"/>
      <c r="M26" s="1502"/>
      <c r="N26" s="1502"/>
      <c r="O26" s="1502"/>
      <c r="P26" s="1503"/>
      <c r="Q26" s="327"/>
      <c r="R26" s="327"/>
      <c r="S26" s="327"/>
      <c r="T26" s="327"/>
      <c r="U26" s="327"/>
      <c r="V26" s="327"/>
      <c r="W26" s="327"/>
      <c r="X26" s="327"/>
      <c r="Y26" s="327"/>
      <c r="Z26" s="327"/>
      <c r="AA26" s="1553"/>
      <c r="AB26" s="327"/>
      <c r="AC26" s="327"/>
      <c r="AD26" s="327"/>
      <c r="AE26" s="327"/>
      <c r="AF26" s="357"/>
      <c r="AG26" s="356"/>
      <c r="AH26" s="344"/>
      <c r="AI26" s="344"/>
      <c r="AJ26" s="344"/>
      <c r="AK26" s="344"/>
      <c r="AL26" s="344"/>
      <c r="AM26" s="344"/>
      <c r="AN26" s="344"/>
      <c r="AO26" s="344"/>
      <c r="AP26" s="357"/>
      <c r="AQ26" s="1491"/>
      <c r="AR26" s="1492"/>
      <c r="AS26" s="1492"/>
      <c r="AT26" s="1538" t="s">
        <v>310</v>
      </c>
      <c r="AU26" s="276"/>
      <c r="AV26" s="276"/>
      <c r="AW26" s="276"/>
      <c r="AX26" s="276"/>
      <c r="AY26" s="276"/>
      <c r="AZ26" s="276"/>
      <c r="BA26" s="1539"/>
      <c r="BQ26" s="1616" t="s">
        <v>223</v>
      </c>
      <c r="BW26" s="276">
        <f>DATEVALUE(BQ26)</f>
        <v>38626</v>
      </c>
    </row>
    <row r="27" spans="1:75" ht="4.5" customHeight="1">
      <c r="A27" s="1343"/>
      <c r="B27" s="1344"/>
      <c r="C27" s="1496"/>
      <c r="D27" s="1497"/>
      <c r="E27" s="1509"/>
      <c r="F27" s="1502"/>
      <c r="G27" s="1502"/>
      <c r="H27" s="1502"/>
      <c r="I27" s="1502"/>
      <c r="J27" s="1502"/>
      <c r="K27" s="1502"/>
      <c r="L27" s="1502"/>
      <c r="M27" s="1502"/>
      <c r="N27" s="1502"/>
      <c r="O27" s="1502"/>
      <c r="P27" s="1503"/>
      <c r="Q27" s="327"/>
      <c r="R27" s="327"/>
      <c r="S27" s="327"/>
      <c r="T27" s="327"/>
      <c r="U27" s="327"/>
      <c r="V27" s="327"/>
      <c r="W27" s="327"/>
      <c r="X27" s="327"/>
      <c r="Y27" s="327"/>
      <c r="Z27" s="327"/>
      <c r="AA27" s="356"/>
      <c r="AB27" s="344"/>
      <c r="AC27" s="344"/>
      <c r="AD27" s="344"/>
      <c r="AE27" s="344"/>
      <c r="AF27" s="357"/>
      <c r="AG27" s="1613" t="s">
        <v>142</v>
      </c>
      <c r="AH27" s="1614"/>
      <c r="AI27" s="1614"/>
      <c r="AJ27" s="1614"/>
      <c r="AK27" s="1614"/>
      <c r="AL27" s="1614"/>
      <c r="AM27" s="1614"/>
      <c r="AN27" s="1614"/>
      <c r="AO27" s="1614"/>
      <c r="AP27" s="1615"/>
      <c r="AQ27" s="1491"/>
      <c r="AR27" s="1492"/>
      <c r="AS27" s="1492"/>
      <c r="AT27" s="276"/>
      <c r="AU27" s="276"/>
      <c r="AV27" s="276"/>
      <c r="AW27" s="276"/>
      <c r="AX27" s="276"/>
      <c r="AY27" s="276"/>
      <c r="AZ27" s="276"/>
      <c r="BA27" s="1539"/>
      <c r="BQ27" s="1616"/>
      <c r="BW27" s="276"/>
    </row>
    <row r="28" spans="1:75" ht="9.75" customHeight="1">
      <c r="A28" s="1343"/>
      <c r="B28" s="1344"/>
      <c r="C28" s="1498"/>
      <c r="D28" s="1499"/>
      <c r="E28" s="1510"/>
      <c r="F28" s="1360"/>
      <c r="G28" s="1360"/>
      <c r="H28" s="1360"/>
      <c r="I28" s="1360"/>
      <c r="J28" s="1360"/>
      <c r="K28" s="1360"/>
      <c r="L28" s="1360"/>
      <c r="M28" s="1360"/>
      <c r="N28" s="1360"/>
      <c r="O28" s="1360"/>
      <c r="P28" s="1361"/>
      <c r="Q28" s="327"/>
      <c r="R28" s="327"/>
      <c r="S28" s="327"/>
      <c r="T28" s="327"/>
      <c r="U28" s="327"/>
      <c r="V28" s="327"/>
      <c r="W28" s="327"/>
      <c r="X28" s="327"/>
      <c r="Y28" s="327"/>
      <c r="Z28" s="327"/>
      <c r="AA28" s="1546" t="s">
        <v>224</v>
      </c>
      <c r="AB28" s="1547"/>
      <c r="AC28" s="1547"/>
      <c r="AD28" s="1547"/>
      <c r="AE28" s="1547"/>
      <c r="AF28" s="1548"/>
      <c r="AG28" s="356"/>
      <c r="AH28" s="327"/>
      <c r="AI28" s="327"/>
      <c r="AJ28" s="327"/>
      <c r="AK28" s="327"/>
      <c r="AL28" s="327"/>
      <c r="AM28" s="327"/>
      <c r="AN28" s="327"/>
      <c r="AO28" s="327"/>
      <c r="AP28" s="357"/>
      <c r="AQ28" s="1491"/>
      <c r="AR28" s="1492"/>
      <c r="AS28" s="1492"/>
      <c r="AT28" s="1538" t="s">
        <v>311</v>
      </c>
      <c r="AU28" s="275"/>
      <c r="AV28" s="275"/>
      <c r="AW28" s="275"/>
      <c r="AX28" s="275"/>
      <c r="AY28" s="275"/>
      <c r="AZ28" s="275"/>
      <c r="BA28" s="1539"/>
      <c r="BQ28" s="74" t="s">
        <v>225</v>
      </c>
      <c r="BW28" s="21">
        <f>DATEVALUE(BQ28)</f>
        <v>39173</v>
      </c>
    </row>
    <row r="29" spans="1:69" ht="9.75" customHeight="1">
      <c r="A29" s="1370"/>
      <c r="B29" s="1371"/>
      <c r="C29" s="1498"/>
      <c r="D29" s="1499"/>
      <c r="E29" s="1510"/>
      <c r="F29" s="1360"/>
      <c r="G29" s="1360"/>
      <c r="H29" s="1360"/>
      <c r="I29" s="1360"/>
      <c r="J29" s="1360"/>
      <c r="K29" s="1360"/>
      <c r="L29" s="1360"/>
      <c r="M29" s="1360"/>
      <c r="N29" s="1360"/>
      <c r="O29" s="1360"/>
      <c r="P29" s="1361"/>
      <c r="Q29" s="1350" t="s">
        <v>354</v>
      </c>
      <c r="R29" s="1350"/>
      <c r="S29" s="1350"/>
      <c r="T29" s="1350"/>
      <c r="U29" s="1350"/>
      <c r="V29" s="1350"/>
      <c r="W29" s="1350"/>
      <c r="X29" s="1350"/>
      <c r="Y29" s="1350"/>
      <c r="Z29" s="1350"/>
      <c r="AA29" s="1549"/>
      <c r="AB29" s="1550"/>
      <c r="AC29" s="1550"/>
      <c r="AD29" s="1550"/>
      <c r="AE29" s="1550"/>
      <c r="AF29" s="1551"/>
      <c r="AG29" s="1350" t="s">
        <v>398</v>
      </c>
      <c r="AH29" s="1350"/>
      <c r="AI29" s="1350"/>
      <c r="AJ29" s="1350"/>
      <c r="AK29" s="1350"/>
      <c r="AL29" s="1350"/>
      <c r="AM29" s="1350"/>
      <c r="AN29" s="1350"/>
      <c r="AO29" s="1350"/>
      <c r="AP29" s="1350"/>
      <c r="AQ29" s="1491"/>
      <c r="AR29" s="1492"/>
      <c r="AS29" s="1492"/>
      <c r="AT29" s="1538" t="s">
        <v>312</v>
      </c>
      <c r="AU29" s="275"/>
      <c r="AV29" s="275"/>
      <c r="AW29" s="275"/>
      <c r="AX29" s="275"/>
      <c r="AY29" s="275"/>
      <c r="AZ29" s="275"/>
      <c r="BA29" s="1539"/>
      <c r="BQ29" s="74"/>
    </row>
    <row r="30" spans="1:81" ht="9.75" customHeight="1">
      <c r="A30" s="1270">
        <v>1</v>
      </c>
      <c r="B30" s="673"/>
      <c r="C30" s="1280"/>
      <c r="D30" s="1281"/>
      <c r="E30" s="1272"/>
      <c r="F30" s="1273"/>
      <c r="G30" s="1273"/>
      <c r="H30" s="1273"/>
      <c r="I30" s="1273"/>
      <c r="J30" s="1273"/>
      <c r="K30" s="1273"/>
      <c r="L30" s="1273"/>
      <c r="M30" s="1273"/>
      <c r="N30" s="1273"/>
      <c r="O30" s="1273"/>
      <c r="P30" s="1276"/>
      <c r="Q30" s="1278"/>
      <c r="R30" s="1268"/>
      <c r="S30" s="1201"/>
      <c r="T30" s="1221" t="s">
        <v>92</v>
      </c>
      <c r="U30" s="1201"/>
      <c r="V30" s="1201"/>
      <c r="W30" s="1221" t="s">
        <v>102</v>
      </c>
      <c r="X30" s="1201"/>
      <c r="Y30" s="1201"/>
      <c r="Z30" s="1284" t="s">
        <v>93</v>
      </c>
      <c r="AA30" s="1522"/>
      <c r="AB30" s="1523"/>
      <c r="AC30" s="1523"/>
      <c r="AD30" s="1524"/>
      <c r="AE30" s="1513"/>
      <c r="AF30" s="1514"/>
      <c r="AG30" s="1520"/>
      <c r="AH30" s="1504"/>
      <c r="AI30" s="1505"/>
      <c r="AJ30" s="1507" t="s">
        <v>92</v>
      </c>
      <c r="AK30" s="1505"/>
      <c r="AL30" s="1505"/>
      <c r="AM30" s="1507" t="s">
        <v>102</v>
      </c>
      <c r="AN30" s="1505"/>
      <c r="AO30" s="1505"/>
      <c r="AP30" s="1511" t="s">
        <v>93</v>
      </c>
      <c r="AQ30" s="1531"/>
      <c r="AR30" s="1532"/>
      <c r="AS30" s="1532"/>
      <c r="AT30" s="1532"/>
      <c r="AU30" s="1532"/>
      <c r="AV30" s="1532"/>
      <c r="AW30" s="1532"/>
      <c r="AX30" s="1532"/>
      <c r="AY30" s="1532"/>
      <c r="AZ30" s="1532"/>
      <c r="BA30" s="1533"/>
      <c r="BN30" s="21">
        <f>AQ30</f>
        <v>0</v>
      </c>
      <c r="BQ30" s="76" t="str">
        <f>BT30&amp;"/"&amp;AK30&amp;"/"&amp;AN30</f>
        <v>1925//</v>
      </c>
      <c r="BT30" s="21">
        <f>IF(AG30="h",1988+AH30,IF(AG30="H",1988+AH30,1925+AH30))</f>
        <v>1925</v>
      </c>
      <c r="BW30" s="21" t="e">
        <f>DATEVALUE(BQ30)</f>
        <v>#VALUE!</v>
      </c>
      <c r="BZ30" s="21" t="e">
        <f>IF(BW30&gt;BW32,BW30,BW32)</f>
        <v>#VALUE!</v>
      </c>
      <c r="CC30" s="21" t="e">
        <f>IF(BZ30&gt;$BW$28,4,IF(BZ30&gt;$BW$26,3,IF(BZ30&gt;$BW$25,2,IF(BZ30&lt;=$BW$25,1,FALSE))))</f>
        <v>#VALUE!</v>
      </c>
    </row>
    <row r="31" spans="1:66" ht="9.75" customHeight="1">
      <c r="A31" s="1270"/>
      <c r="B31" s="673"/>
      <c r="C31" s="1485"/>
      <c r="D31" s="1486"/>
      <c r="E31" s="1272"/>
      <c r="F31" s="1273"/>
      <c r="G31" s="1273"/>
      <c r="H31" s="1273"/>
      <c r="I31" s="1273"/>
      <c r="J31" s="1273"/>
      <c r="K31" s="1273"/>
      <c r="L31" s="1273"/>
      <c r="M31" s="1273"/>
      <c r="N31" s="1273"/>
      <c r="O31" s="1273"/>
      <c r="P31" s="1276"/>
      <c r="Q31" s="1278"/>
      <c r="R31" s="1268"/>
      <c r="S31" s="1201"/>
      <c r="T31" s="1221"/>
      <c r="U31" s="1201"/>
      <c r="V31" s="1201"/>
      <c r="W31" s="1221"/>
      <c r="X31" s="1201"/>
      <c r="Y31" s="1201"/>
      <c r="Z31" s="1284"/>
      <c r="AA31" s="1525"/>
      <c r="AB31" s="1526"/>
      <c r="AC31" s="1526"/>
      <c r="AD31" s="1527"/>
      <c r="AE31" s="1515"/>
      <c r="AF31" s="1516"/>
      <c r="AG31" s="1521"/>
      <c r="AH31" s="1506"/>
      <c r="AI31" s="1501"/>
      <c r="AJ31" s="1494"/>
      <c r="AK31" s="1501"/>
      <c r="AL31" s="1501"/>
      <c r="AM31" s="1494"/>
      <c r="AN31" s="1501"/>
      <c r="AO31" s="1501"/>
      <c r="AP31" s="1512"/>
      <c r="AQ31" s="1531"/>
      <c r="AR31" s="1532"/>
      <c r="AS31" s="1532"/>
      <c r="AT31" s="1532"/>
      <c r="AU31" s="1532"/>
      <c r="AV31" s="1532"/>
      <c r="AW31" s="1532"/>
      <c r="AX31" s="1532"/>
      <c r="AY31" s="1532"/>
      <c r="AZ31" s="1532"/>
      <c r="BA31" s="1533"/>
      <c r="BN31" s="21">
        <f>IF(AE30="","",AQ30)</f>
      </c>
    </row>
    <row r="32" spans="1:75" ht="9.75" customHeight="1">
      <c r="A32" s="1270"/>
      <c r="B32" s="673"/>
      <c r="C32" s="1485"/>
      <c r="D32" s="1486"/>
      <c r="E32" s="1272"/>
      <c r="F32" s="1273"/>
      <c r="G32" s="1273"/>
      <c r="H32" s="1273"/>
      <c r="I32" s="1273"/>
      <c r="J32" s="1273"/>
      <c r="K32" s="1273"/>
      <c r="L32" s="1273"/>
      <c r="M32" s="1273"/>
      <c r="N32" s="1273"/>
      <c r="O32" s="1273"/>
      <c r="P32" s="1276"/>
      <c r="Q32" s="1278"/>
      <c r="R32" s="1268"/>
      <c r="S32" s="1201"/>
      <c r="T32" s="1221"/>
      <c r="U32" s="1201"/>
      <c r="V32" s="1201"/>
      <c r="W32" s="1221"/>
      <c r="X32" s="1201"/>
      <c r="Y32" s="1201"/>
      <c r="Z32" s="1284"/>
      <c r="AA32" s="1525"/>
      <c r="AB32" s="1526"/>
      <c r="AC32" s="1526"/>
      <c r="AD32" s="1527"/>
      <c r="AE32" s="1515"/>
      <c r="AF32" s="1516"/>
      <c r="AG32" s="1535"/>
      <c r="AH32" s="1534"/>
      <c r="AI32" s="1500"/>
      <c r="AJ32" s="1493" t="s">
        <v>92</v>
      </c>
      <c r="AK32" s="1500"/>
      <c r="AL32" s="1500"/>
      <c r="AM32" s="1493" t="s">
        <v>102</v>
      </c>
      <c r="AN32" s="1500"/>
      <c r="AO32" s="1500"/>
      <c r="AP32" s="1519" t="s">
        <v>93</v>
      </c>
      <c r="AQ32" s="1531"/>
      <c r="AR32" s="1532"/>
      <c r="AS32" s="1532"/>
      <c r="AT32" s="1532"/>
      <c r="AU32" s="1532"/>
      <c r="AV32" s="1532"/>
      <c r="AW32" s="1532"/>
      <c r="AX32" s="1532"/>
      <c r="AY32" s="1532"/>
      <c r="AZ32" s="1532"/>
      <c r="BA32" s="1533"/>
      <c r="BQ32" s="76" t="str">
        <f>BT32&amp;"/"&amp;AK32&amp;"/"&amp;AN32</f>
        <v>1925//</v>
      </c>
      <c r="BT32" s="21">
        <f>IF(AG32="h",1988+AH32,IF(AG32="H",1988+AH32,1925+AH32))</f>
        <v>1925</v>
      </c>
      <c r="BW32" s="21" t="e">
        <f>DATEVALUE(BQ32)</f>
        <v>#VALUE!</v>
      </c>
    </row>
    <row r="33" spans="1:53" ht="9.75" customHeight="1">
      <c r="A33" s="1270"/>
      <c r="B33" s="673"/>
      <c r="C33" s="1287"/>
      <c r="D33" s="1288"/>
      <c r="E33" s="1272"/>
      <c r="F33" s="1273"/>
      <c r="G33" s="1273"/>
      <c r="H33" s="1273"/>
      <c r="I33" s="1273"/>
      <c r="J33" s="1273"/>
      <c r="K33" s="1273"/>
      <c r="L33" s="1273"/>
      <c r="M33" s="1273"/>
      <c r="N33" s="1273"/>
      <c r="O33" s="1273"/>
      <c r="P33" s="1276"/>
      <c r="Q33" s="1278"/>
      <c r="R33" s="1268"/>
      <c r="S33" s="1201"/>
      <c r="T33" s="1267"/>
      <c r="U33" s="1201"/>
      <c r="V33" s="1201"/>
      <c r="W33" s="1267"/>
      <c r="X33" s="1201"/>
      <c r="Y33" s="1201"/>
      <c r="Z33" s="1285"/>
      <c r="AA33" s="1528"/>
      <c r="AB33" s="1529"/>
      <c r="AC33" s="1529"/>
      <c r="AD33" s="1530"/>
      <c r="AE33" s="1517"/>
      <c r="AF33" s="1518"/>
      <c r="AG33" s="1521"/>
      <c r="AH33" s="1506"/>
      <c r="AI33" s="1501"/>
      <c r="AJ33" s="1494"/>
      <c r="AK33" s="1501"/>
      <c r="AL33" s="1501"/>
      <c r="AM33" s="1494"/>
      <c r="AN33" s="1501"/>
      <c r="AO33" s="1501"/>
      <c r="AP33" s="1512"/>
      <c r="AQ33" s="1531"/>
      <c r="AR33" s="1532"/>
      <c r="AS33" s="1532"/>
      <c r="AT33" s="1532"/>
      <c r="AU33" s="1532"/>
      <c r="AV33" s="1532"/>
      <c r="AW33" s="1532"/>
      <c r="AX33" s="1532"/>
      <c r="AY33" s="1532"/>
      <c r="AZ33" s="1532"/>
      <c r="BA33" s="1533"/>
    </row>
    <row r="34" spans="1:81" ht="9.75" customHeight="1">
      <c r="A34" s="1270">
        <v>2</v>
      </c>
      <c r="B34" s="673"/>
      <c r="C34" s="1280"/>
      <c r="D34" s="1281"/>
      <c r="E34" s="1272"/>
      <c r="F34" s="1273"/>
      <c r="G34" s="1273"/>
      <c r="H34" s="1273"/>
      <c r="I34" s="1273"/>
      <c r="J34" s="1273"/>
      <c r="K34" s="1273"/>
      <c r="L34" s="1273"/>
      <c r="M34" s="1273"/>
      <c r="N34" s="1273"/>
      <c r="O34" s="1273"/>
      <c r="P34" s="1276"/>
      <c r="Q34" s="1278"/>
      <c r="R34" s="1268"/>
      <c r="S34" s="1201"/>
      <c r="T34" s="1221" t="s">
        <v>92</v>
      </c>
      <c r="U34" s="1201"/>
      <c r="V34" s="1201"/>
      <c r="W34" s="1221" t="s">
        <v>102</v>
      </c>
      <c r="X34" s="1201"/>
      <c r="Y34" s="1201"/>
      <c r="Z34" s="1284" t="s">
        <v>93</v>
      </c>
      <c r="AA34" s="1522"/>
      <c r="AB34" s="1523"/>
      <c r="AC34" s="1523"/>
      <c r="AD34" s="1524"/>
      <c r="AE34" s="1513"/>
      <c r="AF34" s="1514"/>
      <c r="AG34" s="1520"/>
      <c r="AH34" s="1504"/>
      <c r="AI34" s="1505"/>
      <c r="AJ34" s="1507" t="s">
        <v>92</v>
      </c>
      <c r="AK34" s="1505"/>
      <c r="AL34" s="1505"/>
      <c r="AM34" s="1507" t="s">
        <v>102</v>
      </c>
      <c r="AN34" s="1505"/>
      <c r="AO34" s="1505"/>
      <c r="AP34" s="1511" t="s">
        <v>93</v>
      </c>
      <c r="AQ34" s="1531"/>
      <c r="AR34" s="1532"/>
      <c r="AS34" s="1532"/>
      <c r="AT34" s="1532"/>
      <c r="AU34" s="1532"/>
      <c r="AV34" s="1532"/>
      <c r="AW34" s="1532"/>
      <c r="AX34" s="1532"/>
      <c r="AY34" s="1532"/>
      <c r="AZ34" s="1532"/>
      <c r="BA34" s="1533"/>
      <c r="BN34" s="21">
        <f>AQ34</f>
        <v>0</v>
      </c>
      <c r="BQ34" s="76" t="str">
        <f>BT34&amp;"/"&amp;AK34&amp;"/"&amp;AN34</f>
        <v>1925//</v>
      </c>
      <c r="BT34" s="21">
        <f>IF(AG34="h",1988+AH34,IF(AG34="H",1988+AH34,1925+AH34))</f>
        <v>1925</v>
      </c>
      <c r="BW34" s="21" t="e">
        <f>DATEVALUE(BQ34)</f>
        <v>#VALUE!</v>
      </c>
      <c r="BZ34" s="21" t="e">
        <f>IF(BW34&gt;BW36,BW34,BW36)</f>
        <v>#VALUE!</v>
      </c>
      <c r="CC34" s="21" t="e">
        <f>IF(BZ34&gt;$BW$28,4,IF(BZ34&gt;$BW$26,3,IF(BZ34&gt;$BW$25,2,IF(BZ34&lt;=$BW$25,1,FALSE))))</f>
        <v>#VALUE!</v>
      </c>
    </row>
    <row r="35" spans="1:66" ht="9.75" customHeight="1">
      <c r="A35" s="1270"/>
      <c r="B35" s="673"/>
      <c r="C35" s="1485"/>
      <c r="D35" s="1486"/>
      <c r="E35" s="1272"/>
      <c r="F35" s="1273"/>
      <c r="G35" s="1273"/>
      <c r="H35" s="1273"/>
      <c r="I35" s="1273"/>
      <c r="J35" s="1273"/>
      <c r="K35" s="1273"/>
      <c r="L35" s="1273"/>
      <c r="M35" s="1273"/>
      <c r="N35" s="1273"/>
      <c r="O35" s="1273"/>
      <c r="P35" s="1276"/>
      <c r="Q35" s="1278"/>
      <c r="R35" s="1268"/>
      <c r="S35" s="1201"/>
      <c r="T35" s="1221"/>
      <c r="U35" s="1201"/>
      <c r="V35" s="1201"/>
      <c r="W35" s="1221"/>
      <c r="X35" s="1201"/>
      <c r="Y35" s="1201"/>
      <c r="Z35" s="1284"/>
      <c r="AA35" s="1525"/>
      <c r="AB35" s="1526"/>
      <c r="AC35" s="1526"/>
      <c r="AD35" s="1527"/>
      <c r="AE35" s="1515"/>
      <c r="AF35" s="1516"/>
      <c r="AG35" s="1521"/>
      <c r="AH35" s="1506"/>
      <c r="AI35" s="1501"/>
      <c r="AJ35" s="1494"/>
      <c r="AK35" s="1501"/>
      <c r="AL35" s="1501"/>
      <c r="AM35" s="1494"/>
      <c r="AN35" s="1501"/>
      <c r="AO35" s="1501"/>
      <c r="AP35" s="1512"/>
      <c r="AQ35" s="1531"/>
      <c r="AR35" s="1532"/>
      <c r="AS35" s="1532"/>
      <c r="AT35" s="1532"/>
      <c r="AU35" s="1532"/>
      <c r="AV35" s="1532"/>
      <c r="AW35" s="1532"/>
      <c r="AX35" s="1532"/>
      <c r="AY35" s="1532"/>
      <c r="AZ35" s="1532"/>
      <c r="BA35" s="1533"/>
      <c r="BN35" s="21">
        <f>IF(AE34="","",AQ34)</f>
      </c>
    </row>
    <row r="36" spans="1:75" ht="9.75" customHeight="1">
      <c r="A36" s="1270"/>
      <c r="B36" s="673"/>
      <c r="C36" s="1485"/>
      <c r="D36" s="1486"/>
      <c r="E36" s="1272"/>
      <c r="F36" s="1273"/>
      <c r="G36" s="1273"/>
      <c r="H36" s="1273"/>
      <c r="I36" s="1273"/>
      <c r="J36" s="1273"/>
      <c r="K36" s="1273"/>
      <c r="L36" s="1273"/>
      <c r="M36" s="1273"/>
      <c r="N36" s="1273"/>
      <c r="O36" s="1273"/>
      <c r="P36" s="1276"/>
      <c r="Q36" s="1278"/>
      <c r="R36" s="1268"/>
      <c r="S36" s="1201"/>
      <c r="T36" s="1221"/>
      <c r="U36" s="1201"/>
      <c r="V36" s="1201"/>
      <c r="W36" s="1221"/>
      <c r="X36" s="1201"/>
      <c r="Y36" s="1201"/>
      <c r="Z36" s="1284"/>
      <c r="AA36" s="1525"/>
      <c r="AB36" s="1526"/>
      <c r="AC36" s="1526"/>
      <c r="AD36" s="1527"/>
      <c r="AE36" s="1515"/>
      <c r="AF36" s="1516"/>
      <c r="AG36" s="1535"/>
      <c r="AH36" s="1534"/>
      <c r="AI36" s="1500"/>
      <c r="AJ36" s="1493" t="s">
        <v>92</v>
      </c>
      <c r="AK36" s="1500"/>
      <c r="AL36" s="1500"/>
      <c r="AM36" s="1493" t="s">
        <v>102</v>
      </c>
      <c r="AN36" s="1500"/>
      <c r="AO36" s="1500"/>
      <c r="AP36" s="1519" t="s">
        <v>93</v>
      </c>
      <c r="AQ36" s="1531"/>
      <c r="AR36" s="1532"/>
      <c r="AS36" s="1532"/>
      <c r="AT36" s="1532"/>
      <c r="AU36" s="1532"/>
      <c r="AV36" s="1532"/>
      <c r="AW36" s="1532"/>
      <c r="AX36" s="1532"/>
      <c r="AY36" s="1532"/>
      <c r="AZ36" s="1532"/>
      <c r="BA36" s="1533"/>
      <c r="BQ36" s="76" t="str">
        <f>BT36&amp;"/"&amp;AK36&amp;"/"&amp;AN36</f>
        <v>1925//</v>
      </c>
      <c r="BT36" s="21">
        <f>IF(AG36="h",1988+AH36,IF(AG36="H",1988+AH36,1925+AH36))</f>
        <v>1925</v>
      </c>
      <c r="BW36" s="21" t="e">
        <f>DATEVALUE(BQ36)</f>
        <v>#VALUE!</v>
      </c>
    </row>
    <row r="37" spans="1:53" ht="9.75" customHeight="1">
      <c r="A37" s="1270"/>
      <c r="B37" s="673"/>
      <c r="C37" s="1287"/>
      <c r="D37" s="1288"/>
      <c r="E37" s="1272"/>
      <c r="F37" s="1273"/>
      <c r="G37" s="1273"/>
      <c r="H37" s="1273"/>
      <c r="I37" s="1273"/>
      <c r="J37" s="1273"/>
      <c r="K37" s="1273"/>
      <c r="L37" s="1273"/>
      <c r="M37" s="1273"/>
      <c r="N37" s="1273"/>
      <c r="O37" s="1273"/>
      <c r="P37" s="1276"/>
      <c r="Q37" s="1278"/>
      <c r="R37" s="1268"/>
      <c r="S37" s="1201"/>
      <c r="T37" s="1267"/>
      <c r="U37" s="1201"/>
      <c r="V37" s="1201"/>
      <c r="W37" s="1267"/>
      <c r="X37" s="1201"/>
      <c r="Y37" s="1201"/>
      <c r="Z37" s="1285"/>
      <c r="AA37" s="1528"/>
      <c r="AB37" s="1529"/>
      <c r="AC37" s="1529"/>
      <c r="AD37" s="1530"/>
      <c r="AE37" s="1517"/>
      <c r="AF37" s="1518"/>
      <c r="AG37" s="1521"/>
      <c r="AH37" s="1506"/>
      <c r="AI37" s="1501"/>
      <c r="AJ37" s="1494"/>
      <c r="AK37" s="1501"/>
      <c r="AL37" s="1501"/>
      <c r="AM37" s="1494"/>
      <c r="AN37" s="1501"/>
      <c r="AO37" s="1501"/>
      <c r="AP37" s="1512"/>
      <c r="AQ37" s="1531"/>
      <c r="AR37" s="1532"/>
      <c r="AS37" s="1532"/>
      <c r="AT37" s="1532"/>
      <c r="AU37" s="1532"/>
      <c r="AV37" s="1532"/>
      <c r="AW37" s="1532"/>
      <c r="AX37" s="1532"/>
      <c r="AY37" s="1532"/>
      <c r="AZ37" s="1532"/>
      <c r="BA37" s="1533"/>
    </row>
    <row r="38" spans="1:81" ht="9.75" customHeight="1">
      <c r="A38" s="1270">
        <v>3</v>
      </c>
      <c r="B38" s="673"/>
      <c r="C38" s="1280"/>
      <c r="D38" s="1281"/>
      <c r="E38" s="1272"/>
      <c r="F38" s="1273"/>
      <c r="G38" s="1273"/>
      <c r="H38" s="1273"/>
      <c r="I38" s="1273"/>
      <c r="J38" s="1273"/>
      <c r="K38" s="1273"/>
      <c r="L38" s="1273"/>
      <c r="M38" s="1273"/>
      <c r="N38" s="1273"/>
      <c r="O38" s="1273"/>
      <c r="P38" s="1276"/>
      <c r="Q38" s="1278"/>
      <c r="R38" s="1268"/>
      <c r="S38" s="1201"/>
      <c r="T38" s="1221" t="s">
        <v>92</v>
      </c>
      <c r="U38" s="1201"/>
      <c r="V38" s="1201"/>
      <c r="W38" s="1221" t="s">
        <v>102</v>
      </c>
      <c r="X38" s="1201"/>
      <c r="Y38" s="1201"/>
      <c r="Z38" s="1284" t="s">
        <v>93</v>
      </c>
      <c r="AA38" s="1522"/>
      <c r="AB38" s="1523"/>
      <c r="AC38" s="1523"/>
      <c r="AD38" s="1524"/>
      <c r="AE38" s="1513"/>
      <c r="AF38" s="1514"/>
      <c r="AG38" s="1520"/>
      <c r="AH38" s="1504"/>
      <c r="AI38" s="1505"/>
      <c r="AJ38" s="1507" t="s">
        <v>92</v>
      </c>
      <c r="AK38" s="1505"/>
      <c r="AL38" s="1505"/>
      <c r="AM38" s="1507" t="s">
        <v>102</v>
      </c>
      <c r="AN38" s="1505"/>
      <c r="AO38" s="1505"/>
      <c r="AP38" s="1511" t="s">
        <v>93</v>
      </c>
      <c r="AQ38" s="1531"/>
      <c r="AR38" s="1532"/>
      <c r="AS38" s="1532"/>
      <c r="AT38" s="1532"/>
      <c r="AU38" s="1532"/>
      <c r="AV38" s="1532"/>
      <c r="AW38" s="1532"/>
      <c r="AX38" s="1532"/>
      <c r="AY38" s="1532"/>
      <c r="AZ38" s="1532"/>
      <c r="BA38" s="1533"/>
      <c r="BN38" s="21">
        <f>AQ38</f>
        <v>0</v>
      </c>
      <c r="BQ38" s="76" t="str">
        <f>BT38&amp;"/"&amp;AK38&amp;"/"&amp;AN38</f>
        <v>1925//</v>
      </c>
      <c r="BT38" s="21">
        <f>IF(AG38="h",1988+AH38,IF(AG38="H",1988+AH38,1925+AH38))</f>
        <v>1925</v>
      </c>
      <c r="BW38" s="21" t="e">
        <f>DATEVALUE(BQ38)</f>
        <v>#VALUE!</v>
      </c>
      <c r="BZ38" s="21" t="e">
        <f>IF(BW38&gt;BW40,BW38,BW40)</f>
        <v>#VALUE!</v>
      </c>
      <c r="CC38" s="21" t="e">
        <f>IF(BZ38&gt;$BW$28,4,IF(BZ38&gt;$BW$26,3,IF(BZ38&gt;$BW$25,2,IF(BZ38&lt;=$BW$25,1,FALSE))))</f>
        <v>#VALUE!</v>
      </c>
    </row>
    <row r="39" spans="1:66" ht="9.75" customHeight="1">
      <c r="A39" s="1270"/>
      <c r="B39" s="673"/>
      <c r="C39" s="1485"/>
      <c r="D39" s="1486"/>
      <c r="E39" s="1272"/>
      <c r="F39" s="1273"/>
      <c r="G39" s="1273"/>
      <c r="H39" s="1273"/>
      <c r="I39" s="1273"/>
      <c r="J39" s="1273"/>
      <c r="K39" s="1273"/>
      <c r="L39" s="1273"/>
      <c r="M39" s="1273"/>
      <c r="N39" s="1273"/>
      <c r="O39" s="1273"/>
      <c r="P39" s="1276"/>
      <c r="Q39" s="1278"/>
      <c r="R39" s="1268"/>
      <c r="S39" s="1201"/>
      <c r="T39" s="1221"/>
      <c r="U39" s="1201"/>
      <c r="V39" s="1201"/>
      <c r="W39" s="1221"/>
      <c r="X39" s="1201"/>
      <c r="Y39" s="1201"/>
      <c r="Z39" s="1284"/>
      <c r="AA39" s="1525"/>
      <c r="AB39" s="1526"/>
      <c r="AC39" s="1526"/>
      <c r="AD39" s="1527"/>
      <c r="AE39" s="1515"/>
      <c r="AF39" s="1516"/>
      <c r="AG39" s="1521"/>
      <c r="AH39" s="1506"/>
      <c r="AI39" s="1501"/>
      <c r="AJ39" s="1494"/>
      <c r="AK39" s="1501"/>
      <c r="AL39" s="1501"/>
      <c r="AM39" s="1494"/>
      <c r="AN39" s="1501"/>
      <c r="AO39" s="1501"/>
      <c r="AP39" s="1512"/>
      <c r="AQ39" s="1531"/>
      <c r="AR39" s="1532"/>
      <c r="AS39" s="1532"/>
      <c r="AT39" s="1532"/>
      <c r="AU39" s="1532"/>
      <c r="AV39" s="1532"/>
      <c r="AW39" s="1532"/>
      <c r="AX39" s="1532"/>
      <c r="AY39" s="1532"/>
      <c r="AZ39" s="1532"/>
      <c r="BA39" s="1533"/>
      <c r="BN39" s="21">
        <f>IF(AE38="","",AQ38)</f>
      </c>
    </row>
    <row r="40" spans="1:75" ht="9.75" customHeight="1">
      <c r="A40" s="1270"/>
      <c r="B40" s="673"/>
      <c r="C40" s="1485"/>
      <c r="D40" s="1486"/>
      <c r="E40" s="1272"/>
      <c r="F40" s="1273"/>
      <c r="G40" s="1273"/>
      <c r="H40" s="1273"/>
      <c r="I40" s="1273"/>
      <c r="J40" s="1273"/>
      <c r="K40" s="1273"/>
      <c r="L40" s="1273"/>
      <c r="M40" s="1273"/>
      <c r="N40" s="1273"/>
      <c r="O40" s="1273"/>
      <c r="P40" s="1276"/>
      <c r="Q40" s="1278"/>
      <c r="R40" s="1268"/>
      <c r="S40" s="1201"/>
      <c r="T40" s="1221"/>
      <c r="U40" s="1201"/>
      <c r="V40" s="1201"/>
      <c r="W40" s="1221"/>
      <c r="X40" s="1201"/>
      <c r="Y40" s="1201"/>
      <c r="Z40" s="1284"/>
      <c r="AA40" s="1525"/>
      <c r="AB40" s="1526"/>
      <c r="AC40" s="1526"/>
      <c r="AD40" s="1527"/>
      <c r="AE40" s="1515"/>
      <c r="AF40" s="1516"/>
      <c r="AG40" s="1535"/>
      <c r="AH40" s="1534"/>
      <c r="AI40" s="1500"/>
      <c r="AJ40" s="1493" t="s">
        <v>92</v>
      </c>
      <c r="AK40" s="1500"/>
      <c r="AL40" s="1500"/>
      <c r="AM40" s="1493" t="s">
        <v>102</v>
      </c>
      <c r="AN40" s="1500"/>
      <c r="AO40" s="1500"/>
      <c r="AP40" s="1519" t="s">
        <v>93</v>
      </c>
      <c r="AQ40" s="1531"/>
      <c r="AR40" s="1532"/>
      <c r="AS40" s="1532"/>
      <c r="AT40" s="1532"/>
      <c r="AU40" s="1532"/>
      <c r="AV40" s="1532"/>
      <c r="AW40" s="1532"/>
      <c r="AX40" s="1532"/>
      <c r="AY40" s="1532"/>
      <c r="AZ40" s="1532"/>
      <c r="BA40" s="1533"/>
      <c r="BQ40" s="76" t="str">
        <f>BT40&amp;"/"&amp;AK40&amp;"/"&amp;AN40</f>
        <v>1925//</v>
      </c>
      <c r="BT40" s="21">
        <f>IF(AG40="h",1988+AH40,IF(AG40="H",1988+AH40,1925+AH40))</f>
        <v>1925</v>
      </c>
      <c r="BW40" s="21" t="e">
        <f>DATEVALUE(BQ40)</f>
        <v>#VALUE!</v>
      </c>
    </row>
    <row r="41" spans="1:53" ht="9.75" customHeight="1">
      <c r="A41" s="1270"/>
      <c r="B41" s="673"/>
      <c r="C41" s="1287"/>
      <c r="D41" s="1288"/>
      <c r="E41" s="1272"/>
      <c r="F41" s="1273"/>
      <c r="G41" s="1273"/>
      <c r="H41" s="1273"/>
      <c r="I41" s="1273"/>
      <c r="J41" s="1273"/>
      <c r="K41" s="1273"/>
      <c r="L41" s="1273"/>
      <c r="M41" s="1273"/>
      <c r="N41" s="1273"/>
      <c r="O41" s="1273"/>
      <c r="P41" s="1276"/>
      <c r="Q41" s="1278"/>
      <c r="R41" s="1268"/>
      <c r="S41" s="1201"/>
      <c r="T41" s="1267"/>
      <c r="U41" s="1201"/>
      <c r="V41" s="1201"/>
      <c r="W41" s="1267"/>
      <c r="X41" s="1201"/>
      <c r="Y41" s="1201"/>
      <c r="Z41" s="1285"/>
      <c r="AA41" s="1528"/>
      <c r="AB41" s="1529"/>
      <c r="AC41" s="1529"/>
      <c r="AD41" s="1530"/>
      <c r="AE41" s="1517"/>
      <c r="AF41" s="1518"/>
      <c r="AG41" s="1521"/>
      <c r="AH41" s="1506"/>
      <c r="AI41" s="1501"/>
      <c r="AJ41" s="1494"/>
      <c r="AK41" s="1501"/>
      <c r="AL41" s="1501"/>
      <c r="AM41" s="1494"/>
      <c r="AN41" s="1501"/>
      <c r="AO41" s="1501"/>
      <c r="AP41" s="1512"/>
      <c r="AQ41" s="1531"/>
      <c r="AR41" s="1532"/>
      <c r="AS41" s="1532"/>
      <c r="AT41" s="1532"/>
      <c r="AU41" s="1532"/>
      <c r="AV41" s="1532"/>
      <c r="AW41" s="1532"/>
      <c r="AX41" s="1532"/>
      <c r="AY41" s="1532"/>
      <c r="AZ41" s="1532"/>
      <c r="BA41" s="1533"/>
    </row>
    <row r="42" spans="1:81" ht="9.75" customHeight="1">
      <c r="A42" s="1270">
        <v>4</v>
      </c>
      <c r="B42" s="673"/>
      <c r="C42" s="1280"/>
      <c r="D42" s="1281"/>
      <c r="E42" s="1272"/>
      <c r="F42" s="1273"/>
      <c r="G42" s="1273"/>
      <c r="H42" s="1273"/>
      <c r="I42" s="1273"/>
      <c r="J42" s="1273"/>
      <c r="K42" s="1273"/>
      <c r="L42" s="1273"/>
      <c r="M42" s="1273"/>
      <c r="N42" s="1273"/>
      <c r="O42" s="1273"/>
      <c r="P42" s="1276"/>
      <c r="Q42" s="1278"/>
      <c r="R42" s="1268"/>
      <c r="S42" s="1201"/>
      <c r="T42" s="1221" t="s">
        <v>92</v>
      </c>
      <c r="U42" s="1201"/>
      <c r="V42" s="1201"/>
      <c r="W42" s="1221" t="s">
        <v>102</v>
      </c>
      <c r="X42" s="1201"/>
      <c r="Y42" s="1201"/>
      <c r="Z42" s="1284" t="s">
        <v>93</v>
      </c>
      <c r="AA42" s="1522"/>
      <c r="AB42" s="1523"/>
      <c r="AC42" s="1523"/>
      <c r="AD42" s="1524"/>
      <c r="AE42" s="1513"/>
      <c r="AF42" s="1514"/>
      <c r="AG42" s="1520"/>
      <c r="AH42" s="1504"/>
      <c r="AI42" s="1505"/>
      <c r="AJ42" s="1507" t="s">
        <v>92</v>
      </c>
      <c r="AK42" s="1505"/>
      <c r="AL42" s="1505"/>
      <c r="AM42" s="1507" t="s">
        <v>102</v>
      </c>
      <c r="AN42" s="1505"/>
      <c r="AO42" s="1505"/>
      <c r="AP42" s="1511" t="s">
        <v>93</v>
      </c>
      <c r="AQ42" s="1531"/>
      <c r="AR42" s="1532"/>
      <c r="AS42" s="1532"/>
      <c r="AT42" s="1532"/>
      <c r="AU42" s="1532"/>
      <c r="AV42" s="1532"/>
      <c r="AW42" s="1532"/>
      <c r="AX42" s="1532"/>
      <c r="AY42" s="1532"/>
      <c r="AZ42" s="1532"/>
      <c r="BA42" s="1533"/>
      <c r="BN42" s="21">
        <f>AQ42</f>
        <v>0</v>
      </c>
      <c r="BQ42" s="76" t="str">
        <f>BT42&amp;"/"&amp;AK42&amp;"/"&amp;AN42</f>
        <v>1925//</v>
      </c>
      <c r="BT42" s="21">
        <f>IF(AG42="h",1988+AH42,IF(AG42="H",1988+AH42,1925+AH42))</f>
        <v>1925</v>
      </c>
      <c r="BW42" s="21" t="e">
        <f>DATEVALUE(BQ42)</f>
        <v>#VALUE!</v>
      </c>
      <c r="BZ42" s="21" t="e">
        <f>IF(BW42&gt;BW44,BW42,BW44)</f>
        <v>#VALUE!</v>
      </c>
      <c r="CC42" s="21" t="e">
        <f>IF(BZ42&gt;$BW$28,4,IF(BZ42&gt;$BW$26,3,IF(BZ42&gt;$BW$25,2,IF(BZ42&lt;=$BW$25,1,FALSE))))</f>
        <v>#VALUE!</v>
      </c>
    </row>
    <row r="43" spans="1:66" ht="9.75" customHeight="1">
      <c r="A43" s="1270"/>
      <c r="B43" s="673"/>
      <c r="C43" s="1485"/>
      <c r="D43" s="1486"/>
      <c r="E43" s="1272"/>
      <c r="F43" s="1273"/>
      <c r="G43" s="1273"/>
      <c r="H43" s="1273"/>
      <c r="I43" s="1273"/>
      <c r="J43" s="1273"/>
      <c r="K43" s="1273"/>
      <c r="L43" s="1273"/>
      <c r="M43" s="1273"/>
      <c r="N43" s="1273"/>
      <c r="O43" s="1273"/>
      <c r="P43" s="1276"/>
      <c r="Q43" s="1278"/>
      <c r="R43" s="1268"/>
      <c r="S43" s="1201"/>
      <c r="T43" s="1221"/>
      <c r="U43" s="1201"/>
      <c r="V43" s="1201"/>
      <c r="W43" s="1221"/>
      <c r="X43" s="1201"/>
      <c r="Y43" s="1201"/>
      <c r="Z43" s="1284"/>
      <c r="AA43" s="1525"/>
      <c r="AB43" s="1526"/>
      <c r="AC43" s="1526"/>
      <c r="AD43" s="1527"/>
      <c r="AE43" s="1515"/>
      <c r="AF43" s="1516"/>
      <c r="AG43" s="1521"/>
      <c r="AH43" s="1506"/>
      <c r="AI43" s="1501"/>
      <c r="AJ43" s="1494"/>
      <c r="AK43" s="1501"/>
      <c r="AL43" s="1501"/>
      <c r="AM43" s="1494"/>
      <c r="AN43" s="1501"/>
      <c r="AO43" s="1501"/>
      <c r="AP43" s="1512"/>
      <c r="AQ43" s="1531"/>
      <c r="AR43" s="1532"/>
      <c r="AS43" s="1532"/>
      <c r="AT43" s="1532"/>
      <c r="AU43" s="1532"/>
      <c r="AV43" s="1532"/>
      <c r="AW43" s="1532"/>
      <c r="AX43" s="1532"/>
      <c r="AY43" s="1532"/>
      <c r="AZ43" s="1532"/>
      <c r="BA43" s="1533"/>
      <c r="BN43" s="21">
        <f>IF(AE42="","",AQ42)</f>
      </c>
    </row>
    <row r="44" spans="1:75" ht="9.75" customHeight="1">
      <c r="A44" s="1270"/>
      <c r="B44" s="673"/>
      <c r="C44" s="1485"/>
      <c r="D44" s="1486"/>
      <c r="E44" s="1272"/>
      <c r="F44" s="1273"/>
      <c r="G44" s="1273"/>
      <c r="H44" s="1273"/>
      <c r="I44" s="1273"/>
      <c r="J44" s="1273"/>
      <c r="K44" s="1273"/>
      <c r="L44" s="1273"/>
      <c r="M44" s="1273"/>
      <c r="N44" s="1273"/>
      <c r="O44" s="1273"/>
      <c r="P44" s="1276"/>
      <c r="Q44" s="1278"/>
      <c r="R44" s="1268"/>
      <c r="S44" s="1201"/>
      <c r="T44" s="1221"/>
      <c r="U44" s="1201"/>
      <c r="V44" s="1201"/>
      <c r="W44" s="1221"/>
      <c r="X44" s="1201"/>
      <c r="Y44" s="1201"/>
      <c r="Z44" s="1284"/>
      <c r="AA44" s="1525"/>
      <c r="AB44" s="1526"/>
      <c r="AC44" s="1526"/>
      <c r="AD44" s="1527"/>
      <c r="AE44" s="1515"/>
      <c r="AF44" s="1516"/>
      <c r="AG44" s="1535"/>
      <c r="AH44" s="1534"/>
      <c r="AI44" s="1500"/>
      <c r="AJ44" s="1493" t="s">
        <v>92</v>
      </c>
      <c r="AK44" s="1500"/>
      <c r="AL44" s="1500"/>
      <c r="AM44" s="1493" t="s">
        <v>102</v>
      </c>
      <c r="AN44" s="1500"/>
      <c r="AO44" s="1500"/>
      <c r="AP44" s="1519" t="s">
        <v>93</v>
      </c>
      <c r="AQ44" s="1531"/>
      <c r="AR44" s="1532"/>
      <c r="AS44" s="1532"/>
      <c r="AT44" s="1532"/>
      <c r="AU44" s="1532"/>
      <c r="AV44" s="1532"/>
      <c r="AW44" s="1532"/>
      <c r="AX44" s="1532"/>
      <c r="AY44" s="1532"/>
      <c r="AZ44" s="1532"/>
      <c r="BA44" s="1533"/>
      <c r="BQ44" s="76" t="str">
        <f>BT44&amp;"/"&amp;AK44&amp;"/"&amp;AN44</f>
        <v>1925//</v>
      </c>
      <c r="BT44" s="21">
        <f>IF(AG44="h",1988+AH44,IF(AG44="H",1988+AH44,1925+AH44))</f>
        <v>1925</v>
      </c>
      <c r="BW44" s="21" t="e">
        <f>DATEVALUE(BQ44)</f>
        <v>#VALUE!</v>
      </c>
    </row>
    <row r="45" spans="1:53" ht="9.75" customHeight="1">
      <c r="A45" s="1270"/>
      <c r="B45" s="673"/>
      <c r="C45" s="1287"/>
      <c r="D45" s="1288"/>
      <c r="E45" s="1272"/>
      <c r="F45" s="1273"/>
      <c r="G45" s="1273"/>
      <c r="H45" s="1273"/>
      <c r="I45" s="1273"/>
      <c r="J45" s="1273"/>
      <c r="K45" s="1273"/>
      <c r="L45" s="1273"/>
      <c r="M45" s="1273"/>
      <c r="N45" s="1273"/>
      <c r="O45" s="1273"/>
      <c r="P45" s="1276"/>
      <c r="Q45" s="1278"/>
      <c r="R45" s="1268"/>
      <c r="S45" s="1201"/>
      <c r="T45" s="1267"/>
      <c r="U45" s="1201"/>
      <c r="V45" s="1201"/>
      <c r="W45" s="1267"/>
      <c r="X45" s="1201"/>
      <c r="Y45" s="1201"/>
      <c r="Z45" s="1285"/>
      <c r="AA45" s="1528"/>
      <c r="AB45" s="1529"/>
      <c r="AC45" s="1529"/>
      <c r="AD45" s="1530"/>
      <c r="AE45" s="1517"/>
      <c r="AF45" s="1518"/>
      <c r="AG45" s="1521"/>
      <c r="AH45" s="1506"/>
      <c r="AI45" s="1501"/>
      <c r="AJ45" s="1494"/>
      <c r="AK45" s="1501"/>
      <c r="AL45" s="1501"/>
      <c r="AM45" s="1494"/>
      <c r="AN45" s="1501"/>
      <c r="AO45" s="1501"/>
      <c r="AP45" s="1512"/>
      <c r="AQ45" s="1531"/>
      <c r="AR45" s="1532"/>
      <c r="AS45" s="1532"/>
      <c r="AT45" s="1532"/>
      <c r="AU45" s="1532"/>
      <c r="AV45" s="1532"/>
      <c r="AW45" s="1532"/>
      <c r="AX45" s="1532"/>
      <c r="AY45" s="1532"/>
      <c r="AZ45" s="1532"/>
      <c r="BA45" s="1533"/>
    </row>
    <row r="46" spans="1:81" ht="9.75" customHeight="1">
      <c r="A46" s="1270">
        <v>5</v>
      </c>
      <c r="B46" s="673"/>
      <c r="C46" s="1280"/>
      <c r="D46" s="1281"/>
      <c r="E46" s="1272"/>
      <c r="F46" s="1273"/>
      <c r="G46" s="1273"/>
      <c r="H46" s="1273"/>
      <c r="I46" s="1273"/>
      <c r="J46" s="1273"/>
      <c r="K46" s="1273"/>
      <c r="L46" s="1273"/>
      <c r="M46" s="1273"/>
      <c r="N46" s="1273"/>
      <c r="O46" s="1273"/>
      <c r="P46" s="1276"/>
      <c r="Q46" s="1278"/>
      <c r="R46" s="1268"/>
      <c r="S46" s="1201"/>
      <c r="T46" s="1221" t="s">
        <v>92</v>
      </c>
      <c r="U46" s="1201"/>
      <c r="V46" s="1201"/>
      <c r="W46" s="1221" t="s">
        <v>102</v>
      </c>
      <c r="X46" s="1201"/>
      <c r="Y46" s="1201"/>
      <c r="Z46" s="1284" t="s">
        <v>93</v>
      </c>
      <c r="AA46" s="1522"/>
      <c r="AB46" s="1523"/>
      <c r="AC46" s="1523"/>
      <c r="AD46" s="1524"/>
      <c r="AE46" s="1513"/>
      <c r="AF46" s="1514"/>
      <c r="AG46" s="1520"/>
      <c r="AH46" s="1504"/>
      <c r="AI46" s="1505"/>
      <c r="AJ46" s="1507" t="s">
        <v>92</v>
      </c>
      <c r="AK46" s="1505"/>
      <c r="AL46" s="1505"/>
      <c r="AM46" s="1507" t="s">
        <v>102</v>
      </c>
      <c r="AN46" s="1505"/>
      <c r="AO46" s="1505"/>
      <c r="AP46" s="1511" t="s">
        <v>93</v>
      </c>
      <c r="AQ46" s="1531"/>
      <c r="AR46" s="1532"/>
      <c r="AS46" s="1532"/>
      <c r="AT46" s="1532"/>
      <c r="AU46" s="1532"/>
      <c r="AV46" s="1532"/>
      <c r="AW46" s="1532"/>
      <c r="AX46" s="1532"/>
      <c r="AY46" s="1532"/>
      <c r="AZ46" s="1532"/>
      <c r="BA46" s="1533"/>
      <c r="BN46" s="21">
        <f>AQ46</f>
        <v>0</v>
      </c>
      <c r="BQ46" s="76" t="str">
        <f>BT46&amp;"/"&amp;AK46&amp;"/"&amp;AN46</f>
        <v>1925//</v>
      </c>
      <c r="BT46" s="21">
        <f>IF(AG46="h",1988+AH46,IF(AG46="H",1988+AH46,1925+AH46))</f>
        <v>1925</v>
      </c>
      <c r="BW46" s="21" t="e">
        <f>DATEVALUE(BQ46)</f>
        <v>#VALUE!</v>
      </c>
      <c r="BZ46" s="21" t="e">
        <f>IF(BW46&gt;BW48,BW46,BW48)</f>
        <v>#VALUE!</v>
      </c>
      <c r="CC46" s="21" t="e">
        <f>IF(BZ46&gt;$BW$28,4,IF(BZ46&gt;$BW$26,3,IF(BZ46&gt;$BW$25,2,IF(BZ46&lt;=$BW$25,1,FALSE))))</f>
        <v>#VALUE!</v>
      </c>
    </row>
    <row r="47" spans="1:66" ht="9.75" customHeight="1">
      <c r="A47" s="1270"/>
      <c r="B47" s="673"/>
      <c r="C47" s="1485"/>
      <c r="D47" s="1486"/>
      <c r="E47" s="1272"/>
      <c r="F47" s="1273"/>
      <c r="G47" s="1273"/>
      <c r="H47" s="1273"/>
      <c r="I47" s="1273"/>
      <c r="J47" s="1273"/>
      <c r="K47" s="1273"/>
      <c r="L47" s="1273"/>
      <c r="M47" s="1273"/>
      <c r="N47" s="1273"/>
      <c r="O47" s="1273"/>
      <c r="P47" s="1276"/>
      <c r="Q47" s="1278"/>
      <c r="R47" s="1268"/>
      <c r="S47" s="1201"/>
      <c r="T47" s="1221"/>
      <c r="U47" s="1201"/>
      <c r="V47" s="1201"/>
      <c r="W47" s="1221"/>
      <c r="X47" s="1201"/>
      <c r="Y47" s="1201"/>
      <c r="Z47" s="1284"/>
      <c r="AA47" s="1525"/>
      <c r="AB47" s="1526"/>
      <c r="AC47" s="1526"/>
      <c r="AD47" s="1527"/>
      <c r="AE47" s="1515"/>
      <c r="AF47" s="1516"/>
      <c r="AG47" s="1521"/>
      <c r="AH47" s="1506"/>
      <c r="AI47" s="1501"/>
      <c r="AJ47" s="1494"/>
      <c r="AK47" s="1501"/>
      <c r="AL47" s="1501"/>
      <c r="AM47" s="1494"/>
      <c r="AN47" s="1501"/>
      <c r="AO47" s="1501"/>
      <c r="AP47" s="1512"/>
      <c r="AQ47" s="1531"/>
      <c r="AR47" s="1532"/>
      <c r="AS47" s="1532"/>
      <c r="AT47" s="1532"/>
      <c r="AU47" s="1532"/>
      <c r="AV47" s="1532"/>
      <c r="AW47" s="1532"/>
      <c r="AX47" s="1532"/>
      <c r="AY47" s="1532"/>
      <c r="AZ47" s="1532"/>
      <c r="BA47" s="1533"/>
      <c r="BN47" s="21">
        <f>IF(AE46="","",AQ46)</f>
      </c>
    </row>
    <row r="48" spans="1:75" ht="9.75" customHeight="1">
      <c r="A48" s="1270"/>
      <c r="B48" s="673"/>
      <c r="C48" s="1485"/>
      <c r="D48" s="1486"/>
      <c r="E48" s="1272"/>
      <c r="F48" s="1273"/>
      <c r="G48" s="1273"/>
      <c r="H48" s="1273"/>
      <c r="I48" s="1273"/>
      <c r="J48" s="1273"/>
      <c r="K48" s="1273"/>
      <c r="L48" s="1273"/>
      <c r="M48" s="1273"/>
      <c r="N48" s="1273"/>
      <c r="O48" s="1273"/>
      <c r="P48" s="1276"/>
      <c r="Q48" s="1278"/>
      <c r="R48" s="1268"/>
      <c r="S48" s="1201"/>
      <c r="T48" s="1221"/>
      <c r="U48" s="1201"/>
      <c r="V48" s="1201"/>
      <c r="W48" s="1221"/>
      <c r="X48" s="1201"/>
      <c r="Y48" s="1201"/>
      <c r="Z48" s="1284"/>
      <c r="AA48" s="1525"/>
      <c r="AB48" s="1526"/>
      <c r="AC48" s="1526"/>
      <c r="AD48" s="1527"/>
      <c r="AE48" s="1515"/>
      <c r="AF48" s="1516"/>
      <c r="AG48" s="1535"/>
      <c r="AH48" s="1534"/>
      <c r="AI48" s="1500"/>
      <c r="AJ48" s="1493" t="s">
        <v>92</v>
      </c>
      <c r="AK48" s="1500"/>
      <c r="AL48" s="1500"/>
      <c r="AM48" s="1493" t="s">
        <v>102</v>
      </c>
      <c r="AN48" s="1500"/>
      <c r="AO48" s="1500"/>
      <c r="AP48" s="1519" t="s">
        <v>93</v>
      </c>
      <c r="AQ48" s="1531"/>
      <c r="AR48" s="1532"/>
      <c r="AS48" s="1532"/>
      <c r="AT48" s="1532"/>
      <c r="AU48" s="1532"/>
      <c r="AV48" s="1532"/>
      <c r="AW48" s="1532"/>
      <c r="AX48" s="1532"/>
      <c r="AY48" s="1532"/>
      <c r="AZ48" s="1532"/>
      <c r="BA48" s="1533"/>
      <c r="BQ48" s="76" t="str">
        <f>BT48&amp;"/"&amp;AK48&amp;"/"&amp;AN48</f>
        <v>1925//</v>
      </c>
      <c r="BT48" s="21">
        <f>IF(AG48="h",1988+AH48,IF(AG48="H",1988+AH48,1925+AH48))</f>
        <v>1925</v>
      </c>
      <c r="BW48" s="21" t="e">
        <f>DATEVALUE(BQ48)</f>
        <v>#VALUE!</v>
      </c>
    </row>
    <row r="49" spans="1:53" ht="9.75" customHeight="1">
      <c r="A49" s="1270"/>
      <c r="B49" s="673"/>
      <c r="C49" s="1287"/>
      <c r="D49" s="1288"/>
      <c r="E49" s="1272"/>
      <c r="F49" s="1273"/>
      <c r="G49" s="1273"/>
      <c r="H49" s="1273"/>
      <c r="I49" s="1273"/>
      <c r="J49" s="1273"/>
      <c r="K49" s="1273"/>
      <c r="L49" s="1273"/>
      <c r="M49" s="1273"/>
      <c r="N49" s="1273"/>
      <c r="O49" s="1273"/>
      <c r="P49" s="1276"/>
      <c r="Q49" s="1278"/>
      <c r="R49" s="1268"/>
      <c r="S49" s="1201"/>
      <c r="T49" s="1267"/>
      <c r="U49" s="1201"/>
      <c r="V49" s="1201"/>
      <c r="W49" s="1267"/>
      <c r="X49" s="1201"/>
      <c r="Y49" s="1201"/>
      <c r="Z49" s="1285"/>
      <c r="AA49" s="1528"/>
      <c r="AB49" s="1529"/>
      <c r="AC49" s="1529"/>
      <c r="AD49" s="1530"/>
      <c r="AE49" s="1517"/>
      <c r="AF49" s="1518"/>
      <c r="AG49" s="1521"/>
      <c r="AH49" s="1506"/>
      <c r="AI49" s="1501"/>
      <c r="AJ49" s="1494"/>
      <c r="AK49" s="1501"/>
      <c r="AL49" s="1501"/>
      <c r="AM49" s="1494"/>
      <c r="AN49" s="1501"/>
      <c r="AO49" s="1501"/>
      <c r="AP49" s="1512"/>
      <c r="AQ49" s="1531"/>
      <c r="AR49" s="1532"/>
      <c r="AS49" s="1532"/>
      <c r="AT49" s="1532"/>
      <c r="AU49" s="1532"/>
      <c r="AV49" s="1532"/>
      <c r="AW49" s="1532"/>
      <c r="AX49" s="1532"/>
      <c r="AY49" s="1532"/>
      <c r="AZ49" s="1532"/>
      <c r="BA49" s="1533"/>
    </row>
    <row r="50" spans="1:81" ht="9.75" customHeight="1">
      <c r="A50" s="1270">
        <v>6</v>
      </c>
      <c r="B50" s="673"/>
      <c r="C50" s="1280"/>
      <c r="D50" s="1281"/>
      <c r="E50" s="1272"/>
      <c r="F50" s="1273"/>
      <c r="G50" s="1273"/>
      <c r="H50" s="1273"/>
      <c r="I50" s="1273"/>
      <c r="J50" s="1273"/>
      <c r="K50" s="1273"/>
      <c r="L50" s="1273"/>
      <c r="M50" s="1273"/>
      <c r="N50" s="1273"/>
      <c r="O50" s="1273"/>
      <c r="P50" s="1276"/>
      <c r="Q50" s="1278"/>
      <c r="R50" s="1268"/>
      <c r="S50" s="1201"/>
      <c r="T50" s="1221" t="s">
        <v>92</v>
      </c>
      <c r="U50" s="1201"/>
      <c r="V50" s="1201"/>
      <c r="W50" s="1221" t="s">
        <v>102</v>
      </c>
      <c r="X50" s="1201"/>
      <c r="Y50" s="1201"/>
      <c r="Z50" s="1284" t="s">
        <v>93</v>
      </c>
      <c r="AA50" s="1522"/>
      <c r="AB50" s="1523"/>
      <c r="AC50" s="1523"/>
      <c r="AD50" s="1524"/>
      <c r="AE50" s="1513"/>
      <c r="AF50" s="1514"/>
      <c r="AG50" s="1520"/>
      <c r="AH50" s="1504"/>
      <c r="AI50" s="1505"/>
      <c r="AJ50" s="1507" t="s">
        <v>92</v>
      </c>
      <c r="AK50" s="1505"/>
      <c r="AL50" s="1505"/>
      <c r="AM50" s="1507" t="s">
        <v>102</v>
      </c>
      <c r="AN50" s="1505"/>
      <c r="AO50" s="1505"/>
      <c r="AP50" s="1511" t="s">
        <v>93</v>
      </c>
      <c r="AQ50" s="1531"/>
      <c r="AR50" s="1532"/>
      <c r="AS50" s="1532"/>
      <c r="AT50" s="1532"/>
      <c r="AU50" s="1532"/>
      <c r="AV50" s="1532"/>
      <c r="AW50" s="1532"/>
      <c r="AX50" s="1532"/>
      <c r="AY50" s="1532"/>
      <c r="AZ50" s="1532"/>
      <c r="BA50" s="1533"/>
      <c r="BN50" s="21">
        <f>AQ50</f>
        <v>0</v>
      </c>
      <c r="BQ50" s="76" t="str">
        <f>BT50&amp;"/"&amp;AK50&amp;"/"&amp;AN50</f>
        <v>1925//</v>
      </c>
      <c r="BT50" s="21">
        <f>IF(AG50="h",1988+AH50,IF(AG50="H",1988+AH50,1925+AH50))</f>
        <v>1925</v>
      </c>
      <c r="BW50" s="21" t="e">
        <f>DATEVALUE(BQ50)</f>
        <v>#VALUE!</v>
      </c>
      <c r="BZ50" s="21" t="e">
        <f>IF(BW50&gt;BW52,BW50,BW52)</f>
        <v>#VALUE!</v>
      </c>
      <c r="CC50" s="21" t="e">
        <f>IF(BZ50&gt;$BW$28,4,IF(BZ50&gt;$BW$26,3,IF(BZ50&gt;$BW$25,2,IF(BZ50&lt;=$BW$25,1,FALSE))))</f>
        <v>#VALUE!</v>
      </c>
    </row>
    <row r="51" spans="1:66" ht="9.75" customHeight="1">
      <c r="A51" s="1270"/>
      <c r="B51" s="673"/>
      <c r="C51" s="1485"/>
      <c r="D51" s="1486"/>
      <c r="E51" s="1272"/>
      <c r="F51" s="1273"/>
      <c r="G51" s="1273"/>
      <c r="H51" s="1273"/>
      <c r="I51" s="1273"/>
      <c r="J51" s="1273"/>
      <c r="K51" s="1273"/>
      <c r="L51" s="1273"/>
      <c r="M51" s="1273"/>
      <c r="N51" s="1273"/>
      <c r="O51" s="1273"/>
      <c r="P51" s="1276"/>
      <c r="Q51" s="1278"/>
      <c r="R51" s="1268"/>
      <c r="S51" s="1201"/>
      <c r="T51" s="1221"/>
      <c r="U51" s="1201"/>
      <c r="V51" s="1201"/>
      <c r="W51" s="1221"/>
      <c r="X51" s="1201"/>
      <c r="Y51" s="1201"/>
      <c r="Z51" s="1284"/>
      <c r="AA51" s="1525"/>
      <c r="AB51" s="1526"/>
      <c r="AC51" s="1526"/>
      <c r="AD51" s="1527"/>
      <c r="AE51" s="1515"/>
      <c r="AF51" s="1516"/>
      <c r="AG51" s="1521"/>
      <c r="AH51" s="1506"/>
      <c r="AI51" s="1501"/>
      <c r="AJ51" s="1494"/>
      <c r="AK51" s="1501"/>
      <c r="AL51" s="1501"/>
      <c r="AM51" s="1494"/>
      <c r="AN51" s="1501"/>
      <c r="AO51" s="1501"/>
      <c r="AP51" s="1512"/>
      <c r="AQ51" s="1531"/>
      <c r="AR51" s="1532"/>
      <c r="AS51" s="1532"/>
      <c r="AT51" s="1532"/>
      <c r="AU51" s="1532"/>
      <c r="AV51" s="1532"/>
      <c r="AW51" s="1532"/>
      <c r="AX51" s="1532"/>
      <c r="AY51" s="1532"/>
      <c r="AZ51" s="1532"/>
      <c r="BA51" s="1533"/>
      <c r="BN51" s="21">
        <f>IF(AE50="","",AQ50)</f>
      </c>
    </row>
    <row r="52" spans="1:75" ht="9.75" customHeight="1">
      <c r="A52" s="1270"/>
      <c r="B52" s="673"/>
      <c r="C52" s="1485"/>
      <c r="D52" s="1486"/>
      <c r="E52" s="1272"/>
      <c r="F52" s="1273"/>
      <c r="G52" s="1273"/>
      <c r="H52" s="1273"/>
      <c r="I52" s="1273"/>
      <c r="J52" s="1273"/>
      <c r="K52" s="1273"/>
      <c r="L52" s="1273"/>
      <c r="M52" s="1273"/>
      <c r="N52" s="1273"/>
      <c r="O52" s="1273"/>
      <c r="P52" s="1276"/>
      <c r="Q52" s="1278"/>
      <c r="R52" s="1268"/>
      <c r="S52" s="1201"/>
      <c r="T52" s="1221"/>
      <c r="U52" s="1201"/>
      <c r="V52" s="1201"/>
      <c r="W52" s="1221"/>
      <c r="X52" s="1201"/>
      <c r="Y52" s="1201"/>
      <c r="Z52" s="1284"/>
      <c r="AA52" s="1525"/>
      <c r="AB52" s="1526"/>
      <c r="AC52" s="1526"/>
      <c r="AD52" s="1527"/>
      <c r="AE52" s="1515"/>
      <c r="AF52" s="1516"/>
      <c r="AG52" s="1535"/>
      <c r="AH52" s="1534"/>
      <c r="AI52" s="1500"/>
      <c r="AJ52" s="1493" t="s">
        <v>92</v>
      </c>
      <c r="AK52" s="1500"/>
      <c r="AL52" s="1500"/>
      <c r="AM52" s="1493" t="s">
        <v>102</v>
      </c>
      <c r="AN52" s="1500"/>
      <c r="AO52" s="1500"/>
      <c r="AP52" s="1519" t="s">
        <v>93</v>
      </c>
      <c r="AQ52" s="1531"/>
      <c r="AR52" s="1532"/>
      <c r="AS52" s="1532"/>
      <c r="AT52" s="1532"/>
      <c r="AU52" s="1532"/>
      <c r="AV52" s="1532"/>
      <c r="AW52" s="1532"/>
      <c r="AX52" s="1532"/>
      <c r="AY52" s="1532"/>
      <c r="AZ52" s="1532"/>
      <c r="BA52" s="1533"/>
      <c r="BQ52" s="76" t="str">
        <f>BT52&amp;"/"&amp;AK52&amp;"/"&amp;AN52</f>
        <v>1925//</v>
      </c>
      <c r="BT52" s="21">
        <f>IF(AG52="h",1988+AH52,IF(AG52="H",1988+AH52,1925+AH52))</f>
        <v>1925</v>
      </c>
      <c r="BW52" s="21" t="e">
        <f>DATEVALUE(BQ52)</f>
        <v>#VALUE!</v>
      </c>
    </row>
    <row r="53" spans="1:53" ht="9.75" customHeight="1">
      <c r="A53" s="1270"/>
      <c r="B53" s="673"/>
      <c r="C53" s="1287"/>
      <c r="D53" s="1288"/>
      <c r="E53" s="1272"/>
      <c r="F53" s="1273"/>
      <c r="G53" s="1273"/>
      <c r="H53" s="1273"/>
      <c r="I53" s="1273"/>
      <c r="J53" s="1273"/>
      <c r="K53" s="1273"/>
      <c r="L53" s="1273"/>
      <c r="M53" s="1273"/>
      <c r="N53" s="1273"/>
      <c r="O53" s="1273"/>
      <c r="P53" s="1276"/>
      <c r="Q53" s="1278"/>
      <c r="R53" s="1268"/>
      <c r="S53" s="1201"/>
      <c r="T53" s="1267"/>
      <c r="U53" s="1201"/>
      <c r="V53" s="1201"/>
      <c r="W53" s="1267"/>
      <c r="X53" s="1201"/>
      <c r="Y53" s="1201"/>
      <c r="Z53" s="1285"/>
      <c r="AA53" s="1528"/>
      <c r="AB53" s="1529"/>
      <c r="AC53" s="1529"/>
      <c r="AD53" s="1530"/>
      <c r="AE53" s="1517"/>
      <c r="AF53" s="1518"/>
      <c r="AG53" s="1521"/>
      <c r="AH53" s="1506"/>
      <c r="AI53" s="1501"/>
      <c r="AJ53" s="1494"/>
      <c r="AK53" s="1501"/>
      <c r="AL53" s="1501"/>
      <c r="AM53" s="1494"/>
      <c r="AN53" s="1501"/>
      <c r="AO53" s="1501"/>
      <c r="AP53" s="1512"/>
      <c r="AQ53" s="1531"/>
      <c r="AR53" s="1532"/>
      <c r="AS53" s="1532"/>
      <c r="AT53" s="1532"/>
      <c r="AU53" s="1532"/>
      <c r="AV53" s="1532"/>
      <c r="AW53" s="1532"/>
      <c r="AX53" s="1532"/>
      <c r="AY53" s="1532"/>
      <c r="AZ53" s="1532"/>
      <c r="BA53" s="1533"/>
    </row>
    <row r="54" spans="1:81" ht="9.75" customHeight="1">
      <c r="A54" s="1270">
        <v>7</v>
      </c>
      <c r="B54" s="673"/>
      <c r="C54" s="1280"/>
      <c r="D54" s="1281"/>
      <c r="E54" s="1272"/>
      <c r="F54" s="1273"/>
      <c r="G54" s="1273"/>
      <c r="H54" s="1273"/>
      <c r="I54" s="1273"/>
      <c r="J54" s="1273"/>
      <c r="K54" s="1273"/>
      <c r="L54" s="1273"/>
      <c r="M54" s="1273"/>
      <c r="N54" s="1273"/>
      <c r="O54" s="1273"/>
      <c r="P54" s="1276"/>
      <c r="Q54" s="1278"/>
      <c r="R54" s="1268"/>
      <c r="S54" s="1201"/>
      <c r="T54" s="1221" t="s">
        <v>92</v>
      </c>
      <c r="U54" s="1201"/>
      <c r="V54" s="1201"/>
      <c r="W54" s="1221" t="s">
        <v>102</v>
      </c>
      <c r="X54" s="1201"/>
      <c r="Y54" s="1201"/>
      <c r="Z54" s="1284" t="s">
        <v>93</v>
      </c>
      <c r="AA54" s="1522"/>
      <c r="AB54" s="1523"/>
      <c r="AC54" s="1523"/>
      <c r="AD54" s="1524"/>
      <c r="AE54" s="1513"/>
      <c r="AF54" s="1514"/>
      <c r="AG54" s="1520"/>
      <c r="AH54" s="1504"/>
      <c r="AI54" s="1505"/>
      <c r="AJ54" s="1507" t="s">
        <v>92</v>
      </c>
      <c r="AK54" s="1505"/>
      <c r="AL54" s="1505"/>
      <c r="AM54" s="1507" t="s">
        <v>102</v>
      </c>
      <c r="AN54" s="1505"/>
      <c r="AO54" s="1505"/>
      <c r="AP54" s="1511" t="s">
        <v>93</v>
      </c>
      <c r="AQ54" s="1531"/>
      <c r="AR54" s="1532"/>
      <c r="AS54" s="1532"/>
      <c r="AT54" s="1532"/>
      <c r="AU54" s="1532"/>
      <c r="AV54" s="1532"/>
      <c r="AW54" s="1532"/>
      <c r="AX54" s="1532"/>
      <c r="AY54" s="1532"/>
      <c r="AZ54" s="1532"/>
      <c r="BA54" s="1533"/>
      <c r="BN54" s="21">
        <f>AQ54</f>
        <v>0</v>
      </c>
      <c r="BQ54" s="76" t="str">
        <f>BT54&amp;"/"&amp;AK54&amp;"/"&amp;AN54</f>
        <v>1925//</v>
      </c>
      <c r="BT54" s="21">
        <f>IF(AG54="h",1988+AH54,IF(AG54="H",1988+AH54,1925+AH54))</f>
        <v>1925</v>
      </c>
      <c r="BW54" s="21" t="e">
        <f>DATEVALUE(BQ54)</f>
        <v>#VALUE!</v>
      </c>
      <c r="BZ54" s="21" t="e">
        <f>IF(BW54&gt;BW56,BW54,BW56)</f>
        <v>#VALUE!</v>
      </c>
      <c r="CC54" s="21" t="e">
        <f>IF(BZ54&gt;$BW$28,4,IF(BZ54&gt;$BW$26,3,IF(BZ54&gt;$BW$25,2,IF(BZ54&lt;=$BW$25,1,FALSE))))</f>
        <v>#VALUE!</v>
      </c>
    </row>
    <row r="55" spans="1:66" ht="9.75" customHeight="1">
      <c r="A55" s="1270"/>
      <c r="B55" s="673"/>
      <c r="C55" s="1485"/>
      <c r="D55" s="1486"/>
      <c r="E55" s="1272"/>
      <c r="F55" s="1273"/>
      <c r="G55" s="1273"/>
      <c r="H55" s="1273"/>
      <c r="I55" s="1273"/>
      <c r="J55" s="1273"/>
      <c r="K55" s="1273"/>
      <c r="L55" s="1273"/>
      <c r="M55" s="1273"/>
      <c r="N55" s="1273"/>
      <c r="O55" s="1273"/>
      <c r="P55" s="1276"/>
      <c r="Q55" s="1278"/>
      <c r="R55" s="1268"/>
      <c r="S55" s="1201"/>
      <c r="T55" s="1221"/>
      <c r="U55" s="1201"/>
      <c r="V55" s="1201"/>
      <c r="W55" s="1221"/>
      <c r="X55" s="1201"/>
      <c r="Y55" s="1201"/>
      <c r="Z55" s="1284"/>
      <c r="AA55" s="1525"/>
      <c r="AB55" s="1526"/>
      <c r="AC55" s="1526"/>
      <c r="AD55" s="1527"/>
      <c r="AE55" s="1515"/>
      <c r="AF55" s="1516"/>
      <c r="AG55" s="1521"/>
      <c r="AH55" s="1506"/>
      <c r="AI55" s="1501"/>
      <c r="AJ55" s="1494"/>
      <c r="AK55" s="1501"/>
      <c r="AL55" s="1501"/>
      <c r="AM55" s="1494"/>
      <c r="AN55" s="1501"/>
      <c r="AO55" s="1501"/>
      <c r="AP55" s="1512"/>
      <c r="AQ55" s="1531"/>
      <c r="AR55" s="1532"/>
      <c r="AS55" s="1532"/>
      <c r="AT55" s="1532"/>
      <c r="AU55" s="1532"/>
      <c r="AV55" s="1532"/>
      <c r="AW55" s="1532"/>
      <c r="AX55" s="1532"/>
      <c r="AY55" s="1532"/>
      <c r="AZ55" s="1532"/>
      <c r="BA55" s="1533"/>
      <c r="BN55" s="21">
        <f>IF(AE54="","",AQ54)</f>
      </c>
    </row>
    <row r="56" spans="1:75" ht="9.75" customHeight="1">
      <c r="A56" s="1270"/>
      <c r="B56" s="673"/>
      <c r="C56" s="1485"/>
      <c r="D56" s="1486"/>
      <c r="E56" s="1272"/>
      <c r="F56" s="1273"/>
      <c r="G56" s="1273"/>
      <c r="H56" s="1273"/>
      <c r="I56" s="1273"/>
      <c r="J56" s="1273"/>
      <c r="K56" s="1273"/>
      <c r="L56" s="1273"/>
      <c r="M56" s="1273"/>
      <c r="N56" s="1273"/>
      <c r="O56" s="1273"/>
      <c r="P56" s="1276"/>
      <c r="Q56" s="1278"/>
      <c r="R56" s="1268"/>
      <c r="S56" s="1201"/>
      <c r="T56" s="1221"/>
      <c r="U56" s="1201"/>
      <c r="V56" s="1201"/>
      <c r="W56" s="1221"/>
      <c r="X56" s="1201"/>
      <c r="Y56" s="1201"/>
      <c r="Z56" s="1284"/>
      <c r="AA56" s="1525"/>
      <c r="AB56" s="1526"/>
      <c r="AC56" s="1526"/>
      <c r="AD56" s="1527"/>
      <c r="AE56" s="1515"/>
      <c r="AF56" s="1516"/>
      <c r="AG56" s="1535"/>
      <c r="AH56" s="1534"/>
      <c r="AI56" s="1500"/>
      <c r="AJ56" s="1493" t="s">
        <v>92</v>
      </c>
      <c r="AK56" s="1500"/>
      <c r="AL56" s="1500"/>
      <c r="AM56" s="1493" t="s">
        <v>102</v>
      </c>
      <c r="AN56" s="1500"/>
      <c r="AO56" s="1500"/>
      <c r="AP56" s="1519" t="s">
        <v>93</v>
      </c>
      <c r="AQ56" s="1531"/>
      <c r="AR56" s="1532"/>
      <c r="AS56" s="1532"/>
      <c r="AT56" s="1532"/>
      <c r="AU56" s="1532"/>
      <c r="AV56" s="1532"/>
      <c r="AW56" s="1532"/>
      <c r="AX56" s="1532"/>
      <c r="AY56" s="1532"/>
      <c r="AZ56" s="1532"/>
      <c r="BA56" s="1533"/>
      <c r="BQ56" s="76" t="str">
        <f>BT56&amp;"/"&amp;AK56&amp;"/"&amp;AN56</f>
        <v>1925//</v>
      </c>
      <c r="BT56" s="21">
        <f>IF(AG56="h",1988+AH56,IF(AG56="H",1988+AH56,1925+AH56))</f>
        <v>1925</v>
      </c>
      <c r="BW56" s="21" t="e">
        <f>DATEVALUE(BQ56)</f>
        <v>#VALUE!</v>
      </c>
    </row>
    <row r="57" spans="1:53" ht="9.75" customHeight="1">
      <c r="A57" s="1270"/>
      <c r="B57" s="673"/>
      <c r="C57" s="1287"/>
      <c r="D57" s="1288"/>
      <c r="E57" s="1272"/>
      <c r="F57" s="1273"/>
      <c r="G57" s="1273"/>
      <c r="H57" s="1273"/>
      <c r="I57" s="1273"/>
      <c r="J57" s="1273"/>
      <c r="K57" s="1273"/>
      <c r="L57" s="1273"/>
      <c r="M57" s="1273"/>
      <c r="N57" s="1273"/>
      <c r="O57" s="1273"/>
      <c r="P57" s="1276"/>
      <c r="Q57" s="1278"/>
      <c r="R57" s="1268"/>
      <c r="S57" s="1201"/>
      <c r="T57" s="1267"/>
      <c r="U57" s="1201"/>
      <c r="V57" s="1201"/>
      <c r="W57" s="1267"/>
      <c r="X57" s="1201"/>
      <c r="Y57" s="1201"/>
      <c r="Z57" s="1285"/>
      <c r="AA57" s="1528"/>
      <c r="AB57" s="1529"/>
      <c r="AC57" s="1529"/>
      <c r="AD57" s="1530"/>
      <c r="AE57" s="1517"/>
      <c r="AF57" s="1518"/>
      <c r="AG57" s="1521"/>
      <c r="AH57" s="1506"/>
      <c r="AI57" s="1501"/>
      <c r="AJ57" s="1494"/>
      <c r="AK57" s="1501"/>
      <c r="AL57" s="1501"/>
      <c r="AM57" s="1494"/>
      <c r="AN57" s="1501"/>
      <c r="AO57" s="1501"/>
      <c r="AP57" s="1512"/>
      <c r="AQ57" s="1531"/>
      <c r="AR57" s="1532"/>
      <c r="AS57" s="1532"/>
      <c r="AT57" s="1532"/>
      <c r="AU57" s="1532"/>
      <c r="AV57" s="1532"/>
      <c r="AW57" s="1532"/>
      <c r="AX57" s="1532"/>
      <c r="AY57" s="1532"/>
      <c r="AZ57" s="1532"/>
      <c r="BA57" s="1533"/>
    </row>
    <row r="58" spans="1:81" ht="9.75" customHeight="1">
      <c r="A58" s="1270">
        <v>8</v>
      </c>
      <c r="B58" s="673"/>
      <c r="C58" s="1280"/>
      <c r="D58" s="1281"/>
      <c r="E58" s="1272"/>
      <c r="F58" s="1273"/>
      <c r="G58" s="1273"/>
      <c r="H58" s="1273"/>
      <c r="I58" s="1273"/>
      <c r="J58" s="1273"/>
      <c r="K58" s="1273"/>
      <c r="L58" s="1273"/>
      <c r="M58" s="1273"/>
      <c r="N58" s="1273"/>
      <c r="O58" s="1273"/>
      <c r="P58" s="1276"/>
      <c r="Q58" s="1278"/>
      <c r="R58" s="1268"/>
      <c r="S58" s="1201"/>
      <c r="T58" s="1221" t="s">
        <v>92</v>
      </c>
      <c r="U58" s="1201"/>
      <c r="V58" s="1201"/>
      <c r="W58" s="1221" t="s">
        <v>102</v>
      </c>
      <c r="X58" s="1201"/>
      <c r="Y58" s="1201"/>
      <c r="Z58" s="1284" t="s">
        <v>93</v>
      </c>
      <c r="AA58" s="1522"/>
      <c r="AB58" s="1523"/>
      <c r="AC58" s="1523"/>
      <c r="AD58" s="1524"/>
      <c r="AE58" s="1513"/>
      <c r="AF58" s="1514"/>
      <c r="AG58" s="1520"/>
      <c r="AH58" s="1504"/>
      <c r="AI58" s="1505"/>
      <c r="AJ58" s="1507" t="s">
        <v>92</v>
      </c>
      <c r="AK58" s="1505"/>
      <c r="AL58" s="1505"/>
      <c r="AM58" s="1507" t="s">
        <v>102</v>
      </c>
      <c r="AN58" s="1505"/>
      <c r="AO58" s="1505"/>
      <c r="AP58" s="1511" t="s">
        <v>93</v>
      </c>
      <c r="AQ58" s="1531"/>
      <c r="AR58" s="1532"/>
      <c r="AS58" s="1532"/>
      <c r="AT58" s="1532"/>
      <c r="AU58" s="1532"/>
      <c r="AV58" s="1532"/>
      <c r="AW58" s="1532"/>
      <c r="AX58" s="1532"/>
      <c r="AY58" s="1532"/>
      <c r="AZ58" s="1532"/>
      <c r="BA58" s="1533"/>
      <c r="BN58" s="21">
        <f>AQ58</f>
        <v>0</v>
      </c>
      <c r="BQ58" s="76" t="str">
        <f>BT58&amp;"/"&amp;AK58&amp;"/"&amp;AN58</f>
        <v>1925//</v>
      </c>
      <c r="BT58" s="21">
        <f>IF(AG58="h",1988+AH58,IF(AG58="H",1988+AH58,1925+AH58))</f>
        <v>1925</v>
      </c>
      <c r="BW58" s="21" t="e">
        <f>DATEVALUE(BQ58)</f>
        <v>#VALUE!</v>
      </c>
      <c r="BZ58" s="21" t="e">
        <f>IF(BW58&gt;BW60,BW58,BW60)</f>
        <v>#VALUE!</v>
      </c>
      <c r="CC58" s="21" t="e">
        <f>IF(BZ58&gt;$BW$28,4,IF(BZ58&gt;$BW$26,3,IF(BZ58&gt;$BW$25,2,IF(BZ58&lt;=$BW$25,1,FALSE))))</f>
        <v>#VALUE!</v>
      </c>
    </row>
    <row r="59" spans="1:66" ht="9.75" customHeight="1">
      <c r="A59" s="1270"/>
      <c r="B59" s="673"/>
      <c r="C59" s="1485"/>
      <c r="D59" s="1486"/>
      <c r="E59" s="1272"/>
      <c r="F59" s="1273"/>
      <c r="G59" s="1273"/>
      <c r="H59" s="1273"/>
      <c r="I59" s="1273"/>
      <c r="J59" s="1273"/>
      <c r="K59" s="1273"/>
      <c r="L59" s="1273"/>
      <c r="M59" s="1273"/>
      <c r="N59" s="1273"/>
      <c r="O59" s="1273"/>
      <c r="P59" s="1276"/>
      <c r="Q59" s="1278"/>
      <c r="R59" s="1268"/>
      <c r="S59" s="1201"/>
      <c r="T59" s="1221"/>
      <c r="U59" s="1201"/>
      <c r="V59" s="1201"/>
      <c r="W59" s="1221"/>
      <c r="X59" s="1201"/>
      <c r="Y59" s="1201"/>
      <c r="Z59" s="1284"/>
      <c r="AA59" s="1525"/>
      <c r="AB59" s="1526"/>
      <c r="AC59" s="1526"/>
      <c r="AD59" s="1527"/>
      <c r="AE59" s="1515"/>
      <c r="AF59" s="1516"/>
      <c r="AG59" s="1521"/>
      <c r="AH59" s="1506"/>
      <c r="AI59" s="1501"/>
      <c r="AJ59" s="1494"/>
      <c r="AK59" s="1501"/>
      <c r="AL59" s="1501"/>
      <c r="AM59" s="1494"/>
      <c r="AN59" s="1501"/>
      <c r="AO59" s="1501"/>
      <c r="AP59" s="1512"/>
      <c r="AQ59" s="1531"/>
      <c r="AR59" s="1532"/>
      <c r="AS59" s="1532"/>
      <c r="AT59" s="1532"/>
      <c r="AU59" s="1532"/>
      <c r="AV59" s="1532"/>
      <c r="AW59" s="1532"/>
      <c r="AX59" s="1532"/>
      <c r="AY59" s="1532"/>
      <c r="AZ59" s="1532"/>
      <c r="BA59" s="1533"/>
      <c r="BN59" s="21">
        <f>IF(AE58="","",AQ58)</f>
      </c>
    </row>
    <row r="60" spans="1:75" ht="9.75" customHeight="1">
      <c r="A60" s="1270"/>
      <c r="B60" s="673"/>
      <c r="C60" s="1485"/>
      <c r="D60" s="1486"/>
      <c r="E60" s="1272"/>
      <c r="F60" s="1273"/>
      <c r="G60" s="1273"/>
      <c r="H60" s="1273"/>
      <c r="I60" s="1273"/>
      <c r="J60" s="1273"/>
      <c r="K60" s="1273"/>
      <c r="L60" s="1273"/>
      <c r="M60" s="1273"/>
      <c r="N60" s="1273"/>
      <c r="O60" s="1273"/>
      <c r="P60" s="1276"/>
      <c r="Q60" s="1278"/>
      <c r="R60" s="1268"/>
      <c r="S60" s="1201"/>
      <c r="T60" s="1221"/>
      <c r="U60" s="1201"/>
      <c r="V60" s="1201"/>
      <c r="W60" s="1221"/>
      <c r="X60" s="1201"/>
      <c r="Y60" s="1201"/>
      <c r="Z60" s="1284"/>
      <c r="AA60" s="1525"/>
      <c r="AB60" s="1526"/>
      <c r="AC60" s="1526"/>
      <c r="AD60" s="1527"/>
      <c r="AE60" s="1515"/>
      <c r="AF60" s="1516"/>
      <c r="AG60" s="1535"/>
      <c r="AH60" s="1534"/>
      <c r="AI60" s="1500"/>
      <c r="AJ60" s="1493" t="s">
        <v>92</v>
      </c>
      <c r="AK60" s="1500"/>
      <c r="AL60" s="1500"/>
      <c r="AM60" s="1493" t="s">
        <v>102</v>
      </c>
      <c r="AN60" s="1500"/>
      <c r="AO60" s="1500"/>
      <c r="AP60" s="1519" t="s">
        <v>93</v>
      </c>
      <c r="AQ60" s="1531"/>
      <c r="AR60" s="1532"/>
      <c r="AS60" s="1532"/>
      <c r="AT60" s="1532"/>
      <c r="AU60" s="1532"/>
      <c r="AV60" s="1532"/>
      <c r="AW60" s="1532"/>
      <c r="AX60" s="1532"/>
      <c r="AY60" s="1532"/>
      <c r="AZ60" s="1532"/>
      <c r="BA60" s="1533"/>
      <c r="BQ60" s="76" t="str">
        <f>BT60&amp;"/"&amp;AK60&amp;"/"&amp;AN60</f>
        <v>1925//</v>
      </c>
      <c r="BT60" s="21">
        <f>IF(AG60="h",1988+AH60,IF(AG60="H",1988+AH60,1925+AH60))</f>
        <v>1925</v>
      </c>
      <c r="BW60" s="21" t="e">
        <f>DATEVALUE(BQ60)</f>
        <v>#VALUE!</v>
      </c>
    </row>
    <row r="61" spans="1:53" ht="9.75" customHeight="1">
      <c r="A61" s="1270"/>
      <c r="B61" s="673"/>
      <c r="C61" s="1287"/>
      <c r="D61" s="1288"/>
      <c r="E61" s="1272"/>
      <c r="F61" s="1273"/>
      <c r="G61" s="1273"/>
      <c r="H61" s="1273"/>
      <c r="I61" s="1273"/>
      <c r="J61" s="1273"/>
      <c r="K61" s="1273"/>
      <c r="L61" s="1273"/>
      <c r="M61" s="1273"/>
      <c r="N61" s="1273"/>
      <c r="O61" s="1273"/>
      <c r="P61" s="1276"/>
      <c r="Q61" s="1278"/>
      <c r="R61" s="1268"/>
      <c r="S61" s="1201"/>
      <c r="T61" s="1267"/>
      <c r="U61" s="1201"/>
      <c r="V61" s="1201"/>
      <c r="W61" s="1267"/>
      <c r="X61" s="1201"/>
      <c r="Y61" s="1201"/>
      <c r="Z61" s="1285"/>
      <c r="AA61" s="1528"/>
      <c r="AB61" s="1529"/>
      <c r="AC61" s="1529"/>
      <c r="AD61" s="1530"/>
      <c r="AE61" s="1517"/>
      <c r="AF61" s="1518"/>
      <c r="AG61" s="1521"/>
      <c r="AH61" s="1506"/>
      <c r="AI61" s="1501"/>
      <c r="AJ61" s="1494"/>
      <c r="AK61" s="1501"/>
      <c r="AL61" s="1501"/>
      <c r="AM61" s="1494"/>
      <c r="AN61" s="1501"/>
      <c r="AO61" s="1501"/>
      <c r="AP61" s="1512"/>
      <c r="AQ61" s="1531"/>
      <c r="AR61" s="1532"/>
      <c r="AS61" s="1532"/>
      <c r="AT61" s="1532"/>
      <c r="AU61" s="1532"/>
      <c r="AV61" s="1532"/>
      <c r="AW61" s="1532"/>
      <c r="AX61" s="1532"/>
      <c r="AY61" s="1532"/>
      <c r="AZ61" s="1532"/>
      <c r="BA61" s="1533"/>
    </row>
    <row r="62" spans="1:81" ht="9.75" customHeight="1">
      <c r="A62" s="1270">
        <v>9</v>
      </c>
      <c r="B62" s="673"/>
      <c r="C62" s="1280"/>
      <c r="D62" s="1281"/>
      <c r="E62" s="1272"/>
      <c r="F62" s="1273"/>
      <c r="G62" s="1273"/>
      <c r="H62" s="1273"/>
      <c r="I62" s="1273"/>
      <c r="J62" s="1273"/>
      <c r="K62" s="1273"/>
      <c r="L62" s="1273"/>
      <c r="M62" s="1273"/>
      <c r="N62" s="1273"/>
      <c r="O62" s="1273"/>
      <c r="P62" s="1276"/>
      <c r="Q62" s="1278"/>
      <c r="R62" s="1268"/>
      <c r="S62" s="1201"/>
      <c r="T62" s="1221" t="s">
        <v>92</v>
      </c>
      <c r="U62" s="1201"/>
      <c r="V62" s="1201"/>
      <c r="W62" s="1221" t="s">
        <v>102</v>
      </c>
      <c r="X62" s="1201"/>
      <c r="Y62" s="1201"/>
      <c r="Z62" s="1284" t="s">
        <v>93</v>
      </c>
      <c r="AA62" s="1522"/>
      <c r="AB62" s="1523"/>
      <c r="AC62" s="1523"/>
      <c r="AD62" s="1524"/>
      <c r="AE62" s="1513"/>
      <c r="AF62" s="1514"/>
      <c r="AG62" s="1520"/>
      <c r="AH62" s="1504"/>
      <c r="AI62" s="1505"/>
      <c r="AJ62" s="1507" t="s">
        <v>92</v>
      </c>
      <c r="AK62" s="1505"/>
      <c r="AL62" s="1505"/>
      <c r="AM62" s="1507" t="s">
        <v>102</v>
      </c>
      <c r="AN62" s="1505"/>
      <c r="AO62" s="1505"/>
      <c r="AP62" s="1511" t="s">
        <v>93</v>
      </c>
      <c r="AQ62" s="1531"/>
      <c r="AR62" s="1532"/>
      <c r="AS62" s="1532"/>
      <c r="AT62" s="1532"/>
      <c r="AU62" s="1532"/>
      <c r="AV62" s="1532"/>
      <c r="AW62" s="1532"/>
      <c r="AX62" s="1532"/>
      <c r="AY62" s="1532"/>
      <c r="AZ62" s="1532"/>
      <c r="BA62" s="1533"/>
      <c r="BN62" s="21">
        <f>AQ62</f>
        <v>0</v>
      </c>
      <c r="BQ62" s="76" t="str">
        <f>BT62&amp;"/"&amp;AK62&amp;"/"&amp;AN62</f>
        <v>1925//</v>
      </c>
      <c r="BT62" s="21">
        <f>IF(AG62="h",1988+AH62,IF(AG62="H",1988+AH62,1925+AH62))</f>
        <v>1925</v>
      </c>
      <c r="BW62" s="21" t="e">
        <f>DATEVALUE(BQ62)</f>
        <v>#VALUE!</v>
      </c>
      <c r="BZ62" s="21" t="e">
        <f>IF(BW62&gt;BW64,BW62,BW64)</f>
        <v>#VALUE!</v>
      </c>
      <c r="CC62" s="21" t="e">
        <f>IF(BZ62&gt;$BW$28,4,IF(BZ62&gt;$BW$26,3,IF(BZ62&gt;$BW$25,2,IF(BZ62&lt;=$BW$25,1,FALSE))))</f>
        <v>#VALUE!</v>
      </c>
    </row>
    <row r="63" spans="1:66" ht="9.75" customHeight="1">
      <c r="A63" s="1270"/>
      <c r="B63" s="673"/>
      <c r="C63" s="1485"/>
      <c r="D63" s="1486"/>
      <c r="E63" s="1272"/>
      <c r="F63" s="1273"/>
      <c r="G63" s="1273"/>
      <c r="H63" s="1273"/>
      <c r="I63" s="1273"/>
      <c r="J63" s="1273"/>
      <c r="K63" s="1273"/>
      <c r="L63" s="1273"/>
      <c r="M63" s="1273"/>
      <c r="N63" s="1273"/>
      <c r="O63" s="1273"/>
      <c r="P63" s="1276"/>
      <c r="Q63" s="1278"/>
      <c r="R63" s="1268"/>
      <c r="S63" s="1201"/>
      <c r="T63" s="1221"/>
      <c r="U63" s="1201"/>
      <c r="V63" s="1201"/>
      <c r="W63" s="1221"/>
      <c r="X63" s="1201"/>
      <c r="Y63" s="1201"/>
      <c r="Z63" s="1284"/>
      <c r="AA63" s="1525"/>
      <c r="AB63" s="1526"/>
      <c r="AC63" s="1526"/>
      <c r="AD63" s="1527"/>
      <c r="AE63" s="1515"/>
      <c r="AF63" s="1516"/>
      <c r="AG63" s="1521"/>
      <c r="AH63" s="1506"/>
      <c r="AI63" s="1501"/>
      <c r="AJ63" s="1494"/>
      <c r="AK63" s="1501"/>
      <c r="AL63" s="1501"/>
      <c r="AM63" s="1494"/>
      <c r="AN63" s="1501"/>
      <c r="AO63" s="1501"/>
      <c r="AP63" s="1512"/>
      <c r="AQ63" s="1531"/>
      <c r="AR63" s="1532"/>
      <c r="AS63" s="1532"/>
      <c r="AT63" s="1532"/>
      <c r="AU63" s="1532"/>
      <c r="AV63" s="1532"/>
      <c r="AW63" s="1532"/>
      <c r="AX63" s="1532"/>
      <c r="AY63" s="1532"/>
      <c r="AZ63" s="1532"/>
      <c r="BA63" s="1533"/>
      <c r="BN63" s="21">
        <f>IF(AE62="","",AQ62)</f>
      </c>
    </row>
    <row r="64" spans="1:75" ht="9.75" customHeight="1">
      <c r="A64" s="1270"/>
      <c r="B64" s="673"/>
      <c r="C64" s="1485"/>
      <c r="D64" s="1486"/>
      <c r="E64" s="1272"/>
      <c r="F64" s="1273"/>
      <c r="G64" s="1273"/>
      <c r="H64" s="1273"/>
      <c r="I64" s="1273"/>
      <c r="J64" s="1273"/>
      <c r="K64" s="1273"/>
      <c r="L64" s="1273"/>
      <c r="M64" s="1273"/>
      <c r="N64" s="1273"/>
      <c r="O64" s="1273"/>
      <c r="P64" s="1276"/>
      <c r="Q64" s="1278"/>
      <c r="R64" s="1268"/>
      <c r="S64" s="1201"/>
      <c r="T64" s="1221"/>
      <c r="U64" s="1201"/>
      <c r="V64" s="1201"/>
      <c r="W64" s="1221"/>
      <c r="X64" s="1201"/>
      <c r="Y64" s="1201"/>
      <c r="Z64" s="1284"/>
      <c r="AA64" s="1525"/>
      <c r="AB64" s="1526"/>
      <c r="AC64" s="1526"/>
      <c r="AD64" s="1527"/>
      <c r="AE64" s="1515"/>
      <c r="AF64" s="1516"/>
      <c r="AG64" s="1535"/>
      <c r="AH64" s="1534"/>
      <c r="AI64" s="1500"/>
      <c r="AJ64" s="1493" t="s">
        <v>92</v>
      </c>
      <c r="AK64" s="1500"/>
      <c r="AL64" s="1500"/>
      <c r="AM64" s="1493" t="s">
        <v>102</v>
      </c>
      <c r="AN64" s="1500"/>
      <c r="AO64" s="1500"/>
      <c r="AP64" s="1519" t="s">
        <v>93</v>
      </c>
      <c r="AQ64" s="1531"/>
      <c r="AR64" s="1532"/>
      <c r="AS64" s="1532"/>
      <c r="AT64" s="1532"/>
      <c r="AU64" s="1532"/>
      <c r="AV64" s="1532"/>
      <c r="AW64" s="1532"/>
      <c r="AX64" s="1532"/>
      <c r="AY64" s="1532"/>
      <c r="AZ64" s="1532"/>
      <c r="BA64" s="1533"/>
      <c r="BQ64" s="76" t="str">
        <f>BT64&amp;"/"&amp;AK64&amp;"/"&amp;AN64</f>
        <v>1925//</v>
      </c>
      <c r="BT64" s="21">
        <f>IF(AG64="h",1988+AH64,IF(AG64="H",1988+AH64,1925+AH64))</f>
        <v>1925</v>
      </c>
      <c r="BW64" s="21" t="e">
        <f>DATEVALUE(BQ64)</f>
        <v>#VALUE!</v>
      </c>
    </row>
    <row r="65" spans="1:53" ht="9.75" customHeight="1" thickBot="1">
      <c r="A65" s="1270"/>
      <c r="B65" s="673"/>
      <c r="C65" s="1287"/>
      <c r="D65" s="1288"/>
      <c r="E65" s="1272"/>
      <c r="F65" s="1273"/>
      <c r="G65" s="1273"/>
      <c r="H65" s="1273"/>
      <c r="I65" s="1273"/>
      <c r="J65" s="1273"/>
      <c r="K65" s="1273"/>
      <c r="L65" s="1273"/>
      <c r="M65" s="1273"/>
      <c r="N65" s="1273"/>
      <c r="O65" s="1273"/>
      <c r="P65" s="1276"/>
      <c r="Q65" s="1278"/>
      <c r="R65" s="1269"/>
      <c r="S65" s="1202"/>
      <c r="T65" s="1267"/>
      <c r="U65" s="1201"/>
      <c r="V65" s="1201"/>
      <c r="W65" s="1267"/>
      <c r="X65" s="1201"/>
      <c r="Y65" s="1201"/>
      <c r="Z65" s="1285"/>
      <c r="AA65" s="1528"/>
      <c r="AB65" s="1529"/>
      <c r="AC65" s="1529"/>
      <c r="AD65" s="1530"/>
      <c r="AE65" s="1517"/>
      <c r="AF65" s="1518"/>
      <c r="AG65" s="1521"/>
      <c r="AH65" s="1554"/>
      <c r="AI65" s="1555"/>
      <c r="AJ65" s="1494"/>
      <c r="AK65" s="1501"/>
      <c r="AL65" s="1501"/>
      <c r="AM65" s="1494"/>
      <c r="AN65" s="1501"/>
      <c r="AO65" s="1501"/>
      <c r="AP65" s="1512"/>
      <c r="AQ65" s="1531"/>
      <c r="AR65" s="1532"/>
      <c r="AS65" s="1532"/>
      <c r="AT65" s="1532"/>
      <c r="AU65" s="1532"/>
      <c r="AV65" s="1532"/>
      <c r="AW65" s="1532"/>
      <c r="AX65" s="1532"/>
      <c r="AY65" s="1532"/>
      <c r="AZ65" s="1532"/>
      <c r="BA65" s="1533"/>
    </row>
    <row r="66" spans="1:53" ht="9.75" customHeight="1">
      <c r="A66" s="1239" t="s">
        <v>452</v>
      </c>
      <c r="B66" s="1289"/>
      <c r="C66" s="1289"/>
      <c r="D66" s="1289"/>
      <c r="E66" s="1289"/>
      <c r="F66" s="1607" t="s">
        <v>313</v>
      </c>
      <c r="G66" s="1341"/>
      <c r="H66" s="1341"/>
      <c r="I66" s="1341"/>
      <c r="J66" s="1341"/>
      <c r="K66" s="1341"/>
      <c r="L66" s="1341"/>
      <c r="M66" s="1341"/>
      <c r="N66" s="1341"/>
      <c r="O66" s="1341"/>
      <c r="P66" s="1341"/>
      <c r="Q66" s="1341"/>
      <c r="R66" s="1571" t="s">
        <v>469</v>
      </c>
      <c r="S66" s="1572"/>
      <c r="T66" s="1572"/>
      <c r="U66" s="1572"/>
      <c r="V66" s="1572"/>
      <c r="W66" s="1572"/>
      <c r="X66" s="1572"/>
      <c r="Y66" s="1572"/>
      <c r="Z66" s="1572"/>
      <c r="AA66" s="1572"/>
      <c r="AB66" s="1572"/>
      <c r="AC66" s="1572"/>
      <c r="AD66" s="1572"/>
      <c r="AE66" s="1572"/>
      <c r="AF66" s="1572"/>
      <c r="AG66" s="1572"/>
      <c r="AH66" s="1572"/>
      <c r="AI66" s="1573"/>
      <c r="AJ66" s="1582"/>
      <c r="AK66" s="1583"/>
      <c r="AL66" s="1583"/>
      <c r="AM66" s="1581" t="s">
        <v>83</v>
      </c>
      <c r="AN66" s="1581"/>
      <c r="AO66" s="1578" t="s">
        <v>164</v>
      </c>
      <c r="AP66" s="1579"/>
      <c r="AQ66" s="1579"/>
      <c r="AR66" s="1579"/>
      <c r="AS66" s="1579"/>
      <c r="AT66" s="1579"/>
      <c r="AU66" s="1579"/>
      <c r="AV66" s="1579"/>
      <c r="AW66" s="1579"/>
      <c r="AX66" s="1579"/>
      <c r="AY66" s="1579"/>
      <c r="AZ66" s="1579"/>
      <c r="BA66" s="1580"/>
    </row>
    <row r="67" spans="1:53" ht="9.75" customHeight="1">
      <c r="A67" s="1585"/>
      <c r="B67" s="327"/>
      <c r="C67" s="327"/>
      <c r="D67" s="327"/>
      <c r="E67" s="327"/>
      <c r="F67" s="363"/>
      <c r="G67" s="276"/>
      <c r="H67" s="276"/>
      <c r="I67" s="276"/>
      <c r="J67" s="276"/>
      <c r="K67" s="276"/>
      <c r="L67" s="276"/>
      <c r="M67" s="276"/>
      <c r="N67" s="276"/>
      <c r="O67" s="276"/>
      <c r="P67" s="276"/>
      <c r="Q67" s="276"/>
      <c r="R67" s="1339"/>
      <c r="S67" s="1339"/>
      <c r="T67" s="1339"/>
      <c r="U67" s="1339"/>
      <c r="V67" s="1339"/>
      <c r="W67" s="1339"/>
      <c r="X67" s="1339"/>
      <c r="Y67" s="1339"/>
      <c r="Z67" s="1339"/>
      <c r="AA67" s="1339"/>
      <c r="AB67" s="1339"/>
      <c r="AC67" s="1339"/>
      <c r="AD67" s="1339"/>
      <c r="AE67" s="1339"/>
      <c r="AF67" s="1339"/>
      <c r="AG67" s="1339"/>
      <c r="AH67" s="1339"/>
      <c r="AI67" s="1574"/>
      <c r="AJ67" s="1565"/>
      <c r="AK67" s="1566"/>
      <c r="AL67" s="1566"/>
      <c r="AM67" s="1569"/>
      <c r="AN67" s="1569"/>
      <c r="AO67" s="1541"/>
      <c r="AP67" s="1541"/>
      <c r="AQ67" s="1541"/>
      <c r="AR67" s="1541"/>
      <c r="AS67" s="1541"/>
      <c r="AT67" s="1541"/>
      <c r="AU67" s="1541"/>
      <c r="AV67" s="1541"/>
      <c r="AW67" s="1541"/>
      <c r="AX67" s="1541"/>
      <c r="AY67" s="1541"/>
      <c r="AZ67" s="1541"/>
      <c r="BA67" s="1542"/>
    </row>
    <row r="68" spans="1:53" ht="9.75" customHeight="1">
      <c r="A68" s="1585"/>
      <c r="B68" s="327"/>
      <c r="C68" s="327"/>
      <c r="D68" s="327"/>
      <c r="E68" s="327"/>
      <c r="F68" s="1608"/>
      <c r="G68" s="318"/>
      <c r="H68" s="318"/>
      <c r="I68" s="318"/>
      <c r="J68" s="318"/>
      <c r="K68" s="318"/>
      <c r="L68" s="318"/>
      <c r="M68" s="318"/>
      <c r="N68" s="318"/>
      <c r="O68" s="318"/>
      <c r="P68" s="318"/>
      <c r="Q68" s="318"/>
      <c r="R68" s="1575"/>
      <c r="S68" s="1575"/>
      <c r="T68" s="1575"/>
      <c r="U68" s="1575"/>
      <c r="V68" s="1575"/>
      <c r="W68" s="1575"/>
      <c r="X68" s="1575"/>
      <c r="Y68" s="1575"/>
      <c r="Z68" s="1575"/>
      <c r="AA68" s="1575"/>
      <c r="AB68" s="1575"/>
      <c r="AC68" s="1575"/>
      <c r="AD68" s="1575"/>
      <c r="AE68" s="1575"/>
      <c r="AF68" s="1575"/>
      <c r="AG68" s="1575"/>
      <c r="AH68" s="1575"/>
      <c r="AI68" s="1576"/>
      <c r="AJ68" s="1565"/>
      <c r="AK68" s="1566"/>
      <c r="AL68" s="1566"/>
      <c r="AM68" s="1569"/>
      <c r="AN68" s="1569"/>
      <c r="AO68" s="1541"/>
      <c r="AP68" s="1541"/>
      <c r="AQ68" s="1541"/>
      <c r="AR68" s="1541"/>
      <c r="AS68" s="1541"/>
      <c r="AT68" s="1541"/>
      <c r="AU68" s="1541"/>
      <c r="AV68" s="1541"/>
      <c r="AW68" s="1541"/>
      <c r="AX68" s="1541"/>
      <c r="AY68" s="1541"/>
      <c r="AZ68" s="1541"/>
      <c r="BA68" s="1542"/>
    </row>
    <row r="69" spans="1:53" ht="9.75" customHeight="1">
      <c r="A69" s="1585"/>
      <c r="B69" s="327"/>
      <c r="C69" s="327"/>
      <c r="D69" s="327"/>
      <c r="E69" s="327"/>
      <c r="F69" s="361" t="s">
        <v>314</v>
      </c>
      <c r="G69" s="362"/>
      <c r="H69" s="362"/>
      <c r="I69" s="362"/>
      <c r="J69" s="362"/>
      <c r="K69" s="362"/>
      <c r="L69" s="362"/>
      <c r="M69" s="362"/>
      <c r="N69" s="362"/>
      <c r="O69" s="362"/>
      <c r="P69" s="362"/>
      <c r="Q69" s="362"/>
      <c r="R69" s="1609" t="s">
        <v>470</v>
      </c>
      <c r="S69" s="1610"/>
      <c r="T69" s="1610"/>
      <c r="U69" s="1610"/>
      <c r="V69" s="1610"/>
      <c r="W69" s="1610"/>
      <c r="X69" s="1610"/>
      <c r="Y69" s="1610"/>
      <c r="Z69" s="1610"/>
      <c r="AA69" s="1610"/>
      <c r="AB69" s="1610"/>
      <c r="AC69" s="1610"/>
      <c r="AD69" s="1610"/>
      <c r="AE69" s="1610"/>
      <c r="AF69" s="1610"/>
      <c r="AG69" s="1610"/>
      <c r="AH69" s="1610"/>
      <c r="AI69" s="1611"/>
      <c r="AJ69" s="1565"/>
      <c r="AK69" s="1566"/>
      <c r="AL69" s="1566"/>
      <c r="AM69" s="1569" t="s">
        <v>83</v>
      </c>
      <c r="AN69" s="1569"/>
      <c r="AO69" s="1540" t="s">
        <v>164</v>
      </c>
      <c r="AP69" s="1541"/>
      <c r="AQ69" s="1541"/>
      <c r="AR69" s="1541"/>
      <c r="AS69" s="1541"/>
      <c r="AT69" s="1541"/>
      <c r="AU69" s="1541"/>
      <c r="AV69" s="1541"/>
      <c r="AW69" s="1541"/>
      <c r="AX69" s="1541"/>
      <c r="AY69" s="1541"/>
      <c r="AZ69" s="1541"/>
      <c r="BA69" s="1542"/>
    </row>
    <row r="70" spans="1:53" ht="9.75" customHeight="1">
      <c r="A70" s="1585"/>
      <c r="B70" s="327"/>
      <c r="C70" s="327"/>
      <c r="D70" s="327"/>
      <c r="E70" s="327"/>
      <c r="F70" s="363"/>
      <c r="G70" s="276"/>
      <c r="H70" s="276"/>
      <c r="I70" s="276"/>
      <c r="J70" s="276"/>
      <c r="K70" s="276"/>
      <c r="L70" s="276"/>
      <c r="M70" s="276"/>
      <c r="N70" s="276"/>
      <c r="O70" s="276"/>
      <c r="P70" s="276"/>
      <c r="Q70" s="276"/>
      <c r="R70" s="1339"/>
      <c r="S70" s="1339"/>
      <c r="T70" s="1339"/>
      <c r="U70" s="1339"/>
      <c r="V70" s="1339"/>
      <c r="W70" s="1339"/>
      <c r="X70" s="1339"/>
      <c r="Y70" s="1339"/>
      <c r="Z70" s="1339"/>
      <c r="AA70" s="1339"/>
      <c r="AB70" s="1339"/>
      <c r="AC70" s="1339"/>
      <c r="AD70" s="1339"/>
      <c r="AE70" s="1339"/>
      <c r="AF70" s="1339"/>
      <c r="AG70" s="1339"/>
      <c r="AH70" s="1339"/>
      <c r="AI70" s="1574"/>
      <c r="AJ70" s="1565"/>
      <c r="AK70" s="1566"/>
      <c r="AL70" s="1566"/>
      <c r="AM70" s="1569"/>
      <c r="AN70" s="1569"/>
      <c r="AO70" s="1541"/>
      <c r="AP70" s="1541"/>
      <c r="AQ70" s="1541"/>
      <c r="AR70" s="1541"/>
      <c r="AS70" s="1541"/>
      <c r="AT70" s="1541"/>
      <c r="AU70" s="1541"/>
      <c r="AV70" s="1541"/>
      <c r="AW70" s="1541"/>
      <c r="AX70" s="1541"/>
      <c r="AY70" s="1541"/>
      <c r="AZ70" s="1541"/>
      <c r="BA70" s="1542"/>
    </row>
    <row r="71" spans="1:53" ht="9.75" customHeight="1">
      <c r="A71" s="1585"/>
      <c r="B71" s="327"/>
      <c r="C71" s="327"/>
      <c r="D71" s="327"/>
      <c r="E71" s="327"/>
      <c r="F71" s="1608"/>
      <c r="G71" s="318"/>
      <c r="H71" s="318"/>
      <c r="I71" s="318"/>
      <c r="J71" s="318"/>
      <c r="K71" s="318"/>
      <c r="L71" s="318"/>
      <c r="M71" s="318"/>
      <c r="N71" s="318"/>
      <c r="O71" s="318"/>
      <c r="P71" s="318"/>
      <c r="Q71" s="318"/>
      <c r="R71" s="1575"/>
      <c r="S71" s="1575"/>
      <c r="T71" s="1575"/>
      <c r="U71" s="1575"/>
      <c r="V71" s="1575"/>
      <c r="W71" s="1575"/>
      <c r="X71" s="1575"/>
      <c r="Y71" s="1575"/>
      <c r="Z71" s="1575"/>
      <c r="AA71" s="1575"/>
      <c r="AB71" s="1575"/>
      <c r="AC71" s="1575"/>
      <c r="AD71" s="1575"/>
      <c r="AE71" s="1575"/>
      <c r="AF71" s="1575"/>
      <c r="AG71" s="1575"/>
      <c r="AH71" s="1575"/>
      <c r="AI71" s="1576"/>
      <c r="AJ71" s="1565"/>
      <c r="AK71" s="1566"/>
      <c r="AL71" s="1566"/>
      <c r="AM71" s="1569"/>
      <c r="AN71" s="1569"/>
      <c r="AO71" s="1541"/>
      <c r="AP71" s="1541"/>
      <c r="AQ71" s="1541"/>
      <c r="AR71" s="1541"/>
      <c r="AS71" s="1541"/>
      <c r="AT71" s="1541"/>
      <c r="AU71" s="1541"/>
      <c r="AV71" s="1541"/>
      <c r="AW71" s="1541"/>
      <c r="AX71" s="1541"/>
      <c r="AY71" s="1541"/>
      <c r="AZ71" s="1541"/>
      <c r="BA71" s="1542"/>
    </row>
    <row r="72" spans="1:53" ht="9.75" customHeight="1">
      <c r="A72" s="1585"/>
      <c r="B72" s="327"/>
      <c r="C72" s="327"/>
      <c r="D72" s="327"/>
      <c r="E72" s="327"/>
      <c r="F72" s="361" t="s">
        <v>315</v>
      </c>
      <c r="G72" s="362"/>
      <c r="H72" s="362"/>
      <c r="I72" s="362"/>
      <c r="J72" s="362"/>
      <c r="K72" s="362"/>
      <c r="L72" s="362"/>
      <c r="M72" s="362"/>
      <c r="N72" s="362"/>
      <c r="O72" s="362"/>
      <c r="P72" s="362"/>
      <c r="Q72" s="362"/>
      <c r="R72" s="1609" t="s">
        <v>471</v>
      </c>
      <c r="S72" s="1610"/>
      <c r="T72" s="1610"/>
      <c r="U72" s="1610"/>
      <c r="V72" s="1610"/>
      <c r="W72" s="1610"/>
      <c r="X72" s="1610"/>
      <c r="Y72" s="1610"/>
      <c r="Z72" s="1610"/>
      <c r="AA72" s="1610"/>
      <c r="AB72" s="1610"/>
      <c r="AC72" s="1610"/>
      <c r="AD72" s="1610"/>
      <c r="AE72" s="1610"/>
      <c r="AF72" s="1610"/>
      <c r="AG72" s="1610"/>
      <c r="AH72" s="1610"/>
      <c r="AI72" s="1611"/>
      <c r="AJ72" s="1565"/>
      <c r="AK72" s="1566"/>
      <c r="AL72" s="1566"/>
      <c r="AM72" s="1569" t="s">
        <v>83</v>
      </c>
      <c r="AN72" s="1569"/>
      <c r="AO72" s="1540" t="s">
        <v>164</v>
      </c>
      <c r="AP72" s="1541"/>
      <c r="AQ72" s="1541"/>
      <c r="AR72" s="1541"/>
      <c r="AS72" s="1541"/>
      <c r="AT72" s="1541"/>
      <c r="AU72" s="1541"/>
      <c r="AV72" s="1541"/>
      <c r="AW72" s="1541"/>
      <c r="AX72" s="1541"/>
      <c r="AY72" s="1541"/>
      <c r="AZ72" s="1541"/>
      <c r="BA72" s="1542"/>
    </row>
    <row r="73" spans="1:53" ht="9.75" customHeight="1">
      <c r="A73" s="1585"/>
      <c r="B73" s="327"/>
      <c r="C73" s="327"/>
      <c r="D73" s="327"/>
      <c r="E73" s="327"/>
      <c r="F73" s="363"/>
      <c r="G73" s="276"/>
      <c r="H73" s="276"/>
      <c r="I73" s="276"/>
      <c r="J73" s="276"/>
      <c r="K73" s="276"/>
      <c r="L73" s="276"/>
      <c r="M73" s="276"/>
      <c r="N73" s="276"/>
      <c r="O73" s="276"/>
      <c r="P73" s="276"/>
      <c r="Q73" s="276"/>
      <c r="R73" s="1339"/>
      <c r="S73" s="1339"/>
      <c r="T73" s="1339"/>
      <c r="U73" s="1339"/>
      <c r="V73" s="1339"/>
      <c r="W73" s="1339"/>
      <c r="X73" s="1339"/>
      <c r="Y73" s="1339"/>
      <c r="Z73" s="1339"/>
      <c r="AA73" s="1339"/>
      <c r="AB73" s="1339"/>
      <c r="AC73" s="1339"/>
      <c r="AD73" s="1339"/>
      <c r="AE73" s="1339"/>
      <c r="AF73" s="1339"/>
      <c r="AG73" s="1339"/>
      <c r="AH73" s="1339"/>
      <c r="AI73" s="1574"/>
      <c r="AJ73" s="1565"/>
      <c r="AK73" s="1566"/>
      <c r="AL73" s="1566"/>
      <c r="AM73" s="1569"/>
      <c r="AN73" s="1569"/>
      <c r="AO73" s="1541"/>
      <c r="AP73" s="1541"/>
      <c r="AQ73" s="1541"/>
      <c r="AR73" s="1541"/>
      <c r="AS73" s="1541"/>
      <c r="AT73" s="1541"/>
      <c r="AU73" s="1541"/>
      <c r="AV73" s="1541"/>
      <c r="AW73" s="1541"/>
      <c r="AX73" s="1541"/>
      <c r="AY73" s="1541"/>
      <c r="AZ73" s="1541"/>
      <c r="BA73" s="1542"/>
    </row>
    <row r="74" spans="1:53" ht="9.75" customHeight="1" thickBot="1">
      <c r="A74" s="1586"/>
      <c r="B74" s="1376"/>
      <c r="C74" s="1376"/>
      <c r="D74" s="1376"/>
      <c r="E74" s="1376"/>
      <c r="F74" s="1577"/>
      <c r="G74" s="1346"/>
      <c r="H74" s="1346"/>
      <c r="I74" s="1346"/>
      <c r="J74" s="1346"/>
      <c r="K74" s="1346"/>
      <c r="L74" s="1346"/>
      <c r="M74" s="1346"/>
      <c r="N74" s="1346"/>
      <c r="O74" s="1346"/>
      <c r="P74" s="1346"/>
      <c r="Q74" s="1346"/>
      <c r="R74" s="1545"/>
      <c r="S74" s="1545"/>
      <c r="T74" s="1545"/>
      <c r="U74" s="1545"/>
      <c r="V74" s="1545"/>
      <c r="W74" s="1545"/>
      <c r="X74" s="1545"/>
      <c r="Y74" s="1545"/>
      <c r="Z74" s="1545"/>
      <c r="AA74" s="1545"/>
      <c r="AB74" s="1545"/>
      <c r="AC74" s="1545"/>
      <c r="AD74" s="1545"/>
      <c r="AE74" s="1545"/>
      <c r="AF74" s="1545"/>
      <c r="AG74" s="1545"/>
      <c r="AH74" s="1545"/>
      <c r="AI74" s="1612"/>
      <c r="AJ74" s="1567"/>
      <c r="AK74" s="1568"/>
      <c r="AL74" s="1568"/>
      <c r="AM74" s="1570"/>
      <c r="AN74" s="1570"/>
      <c r="AO74" s="1543"/>
      <c r="AP74" s="1543"/>
      <c r="AQ74" s="1543"/>
      <c r="AR74" s="1543"/>
      <c r="AS74" s="1543"/>
      <c r="AT74" s="1543"/>
      <c r="AU74" s="1543"/>
      <c r="AV74" s="1543"/>
      <c r="AW74" s="1543"/>
      <c r="AX74" s="1543"/>
      <c r="AY74" s="1543"/>
      <c r="AZ74" s="1543"/>
      <c r="BA74" s="1544"/>
    </row>
    <row r="75" ht="9.75" customHeight="1">
      <c r="AI75" s="51"/>
    </row>
  </sheetData>
  <sheetProtection formatCells="0" formatColumns="0" formatRows="0"/>
  <mergeCells count="304">
    <mergeCell ref="T62:T65"/>
    <mergeCell ref="U62:V65"/>
    <mergeCell ref="W62:W65"/>
    <mergeCell ref="U58:V61"/>
    <mergeCell ref="T58:T61"/>
    <mergeCell ref="A62:B65"/>
    <mergeCell ref="E62:J65"/>
    <mergeCell ref="A58:B61"/>
    <mergeCell ref="E58:J61"/>
    <mergeCell ref="K62:P65"/>
    <mergeCell ref="Q62:Q65"/>
    <mergeCell ref="K58:P61"/>
    <mergeCell ref="AQ42:BA45"/>
    <mergeCell ref="AG44:AG45"/>
    <mergeCell ref="AH44:AI45"/>
    <mergeCell ref="AJ44:AJ45"/>
    <mergeCell ref="AK44:AL45"/>
    <mergeCell ref="AM44:AM45"/>
    <mergeCell ref="AP44:AP45"/>
    <mergeCell ref="AP42:AP43"/>
    <mergeCell ref="AJ42:AJ43"/>
    <mergeCell ref="A42:B45"/>
    <mergeCell ref="E42:J45"/>
    <mergeCell ref="AH42:AI43"/>
    <mergeCell ref="K42:P45"/>
    <mergeCell ref="Q42:Q45"/>
    <mergeCell ref="Z42:Z45"/>
    <mergeCell ref="T42:T45"/>
    <mergeCell ref="R42:S45"/>
    <mergeCell ref="BW26:BW27"/>
    <mergeCell ref="A34:B37"/>
    <mergeCell ref="E34:J37"/>
    <mergeCell ref="K34:P37"/>
    <mergeCell ref="Q34:Q37"/>
    <mergeCell ref="R34:S37"/>
    <mergeCell ref="T34:T37"/>
    <mergeCell ref="U34:V37"/>
    <mergeCell ref="BQ26:BQ27"/>
    <mergeCell ref="AQ30:BA33"/>
    <mergeCell ref="AG27:AP28"/>
    <mergeCell ref="AG30:AG31"/>
    <mergeCell ref="AG32:AG33"/>
    <mergeCell ref="AH32:AI33"/>
    <mergeCell ref="AM30:AM31"/>
    <mergeCell ref="AK32:AL33"/>
    <mergeCell ref="AM38:AM39"/>
    <mergeCell ref="AM46:AM47"/>
    <mergeCell ref="AK40:AL41"/>
    <mergeCell ref="AM36:AM37"/>
    <mergeCell ref="AM42:AM43"/>
    <mergeCell ref="AN52:AO53"/>
    <mergeCell ref="AK50:AL51"/>
    <mergeCell ref="AN50:AO51"/>
    <mergeCell ref="AN42:AO43"/>
    <mergeCell ref="AM54:AM55"/>
    <mergeCell ref="AM56:AM57"/>
    <mergeCell ref="AM58:AM59"/>
    <mergeCell ref="AJ60:AJ61"/>
    <mergeCell ref="AM60:AM61"/>
    <mergeCell ref="AM48:AM49"/>
    <mergeCell ref="AJ52:AJ53"/>
    <mergeCell ref="AP58:AP59"/>
    <mergeCell ref="AP54:AP55"/>
    <mergeCell ref="AP60:AP61"/>
    <mergeCell ref="AQ54:BA57"/>
    <mergeCell ref="AP64:AP65"/>
    <mergeCell ref="AQ58:BA61"/>
    <mergeCell ref="R69:AI71"/>
    <mergeCell ref="R72:AI74"/>
    <mergeCell ref="AJ69:AL71"/>
    <mergeCell ref="AM69:AN71"/>
    <mergeCell ref="AQ46:BA49"/>
    <mergeCell ref="AP56:AP57"/>
    <mergeCell ref="AN54:AO55"/>
    <mergeCell ref="AN48:AO49"/>
    <mergeCell ref="AN56:AO57"/>
    <mergeCell ref="AQ62:BA65"/>
    <mergeCell ref="AQ50:BA53"/>
    <mergeCell ref="E6:G7"/>
    <mergeCell ref="H6:I7"/>
    <mergeCell ref="J6:N7"/>
    <mergeCell ref="U5:AJ7"/>
    <mergeCell ref="A66:E74"/>
    <mergeCell ref="A8:BA10"/>
    <mergeCell ref="A11:BA13"/>
    <mergeCell ref="F66:Q68"/>
    <mergeCell ref="F69:Q71"/>
    <mergeCell ref="F72:Q74"/>
    <mergeCell ref="AO69:BA71"/>
    <mergeCell ref="AO66:BA68"/>
    <mergeCell ref="AM66:AN68"/>
    <mergeCell ref="AJ66:AL68"/>
    <mergeCell ref="A5:D7"/>
    <mergeCell ref="E5:G5"/>
    <mergeCell ref="J5:N5"/>
    <mergeCell ref="O5:T7"/>
    <mergeCell ref="AK5:AN7"/>
    <mergeCell ref="AO5:BA7"/>
    <mergeCell ref="AJ72:AL74"/>
    <mergeCell ref="AM72:AN74"/>
    <mergeCell ref="AN60:AO61"/>
    <mergeCell ref="AK58:AL59"/>
    <mergeCell ref="AG60:AG61"/>
    <mergeCell ref="AN62:AO63"/>
    <mergeCell ref="AN64:AO65"/>
    <mergeCell ref="R66:AI68"/>
    <mergeCell ref="AM64:AM65"/>
    <mergeCell ref="AP62:AP63"/>
    <mergeCell ref="U50:V53"/>
    <mergeCell ref="AA54:AD57"/>
    <mergeCell ref="Z54:Z57"/>
    <mergeCell ref="U54:V57"/>
    <mergeCell ref="AG64:AG65"/>
    <mergeCell ref="AE62:AF65"/>
    <mergeCell ref="AH64:AI65"/>
    <mergeCell ref="AM62:AM63"/>
    <mergeCell ref="AN58:AO59"/>
    <mergeCell ref="AK60:AL61"/>
    <mergeCell ref="Z50:Z53"/>
    <mergeCell ref="W58:W61"/>
    <mergeCell ref="AJ58:AJ59"/>
    <mergeCell ref="AK56:AL57"/>
    <mergeCell ref="AK64:AL65"/>
    <mergeCell ref="AK62:AL63"/>
    <mergeCell ref="AJ50:AJ51"/>
    <mergeCell ref="AK52:AL53"/>
    <mergeCell ref="AE50:AF53"/>
    <mergeCell ref="R50:S53"/>
    <mergeCell ref="R30:S33"/>
    <mergeCell ref="AA50:AD53"/>
    <mergeCell ref="AK54:AL55"/>
    <mergeCell ref="W54:W57"/>
    <mergeCell ref="X54:Y57"/>
    <mergeCell ref="W50:W53"/>
    <mergeCell ref="AK42:AL43"/>
    <mergeCell ref="AJ40:AJ41"/>
    <mergeCell ref="AK38:AL39"/>
    <mergeCell ref="Q58:Q61"/>
    <mergeCell ref="W46:W49"/>
    <mergeCell ref="R58:S61"/>
    <mergeCell ref="R62:S65"/>
    <mergeCell ref="AO72:BA74"/>
    <mergeCell ref="A22:BA24"/>
    <mergeCell ref="AA28:AF29"/>
    <mergeCell ref="AA25:AF27"/>
    <mergeCell ref="Q25:Z28"/>
    <mergeCell ref="A25:B29"/>
    <mergeCell ref="Z62:Z65"/>
    <mergeCell ref="AA62:AD65"/>
    <mergeCell ref="X58:Y61"/>
    <mergeCell ref="AE54:AF57"/>
    <mergeCell ref="AG58:AG59"/>
    <mergeCell ref="Z58:Z61"/>
    <mergeCell ref="AG62:AG63"/>
    <mergeCell ref="X62:Y65"/>
    <mergeCell ref="AE58:AF61"/>
    <mergeCell ref="AA58:AD61"/>
    <mergeCell ref="AJ64:AJ65"/>
    <mergeCell ref="AG54:AG55"/>
    <mergeCell ref="AH54:AI55"/>
    <mergeCell ref="AJ54:AJ55"/>
    <mergeCell ref="AG56:AG57"/>
    <mergeCell ref="AH56:AI57"/>
    <mergeCell ref="AH62:AI63"/>
    <mergeCell ref="AJ62:AJ63"/>
    <mergeCell ref="AH58:AI59"/>
    <mergeCell ref="AH60:AI61"/>
    <mergeCell ref="AP46:AP47"/>
    <mergeCell ref="AN46:AO47"/>
    <mergeCell ref="AP52:AP53"/>
    <mergeCell ref="AK48:AL49"/>
    <mergeCell ref="AP48:AP49"/>
    <mergeCell ref="AK46:AL47"/>
    <mergeCell ref="AM50:AM51"/>
    <mergeCell ref="AM52:AM53"/>
    <mergeCell ref="AJ56:AJ57"/>
    <mergeCell ref="AP50:AP51"/>
    <mergeCell ref="A54:B57"/>
    <mergeCell ref="E54:J57"/>
    <mergeCell ref="A46:B49"/>
    <mergeCell ref="A50:B53"/>
    <mergeCell ref="E50:J53"/>
    <mergeCell ref="K50:P53"/>
    <mergeCell ref="Z46:Z49"/>
    <mergeCell ref="U46:V49"/>
    <mergeCell ref="AN38:AO39"/>
    <mergeCell ref="AM40:AM41"/>
    <mergeCell ref="AJ46:AJ47"/>
    <mergeCell ref="AA42:AD45"/>
    <mergeCell ref="X42:Y45"/>
    <mergeCell ref="AJ48:AJ49"/>
    <mergeCell ref="AN44:AO45"/>
    <mergeCell ref="AH48:AI49"/>
    <mergeCell ref="AA46:AD49"/>
    <mergeCell ref="AE46:AF49"/>
    <mergeCell ref="AG42:AG43"/>
    <mergeCell ref="X50:Y53"/>
    <mergeCell ref="AH46:AI47"/>
    <mergeCell ref="AG46:AG47"/>
    <mergeCell ref="AG48:AG49"/>
    <mergeCell ref="X46:Y49"/>
    <mergeCell ref="AG50:AG51"/>
    <mergeCell ref="AH50:AI51"/>
    <mergeCell ref="AG52:AG53"/>
    <mergeCell ref="AH52:AI53"/>
    <mergeCell ref="K54:P57"/>
    <mergeCell ref="Q54:Q57"/>
    <mergeCell ref="R54:S57"/>
    <mergeCell ref="T54:T57"/>
    <mergeCell ref="Q50:Q53"/>
    <mergeCell ref="AE38:AF41"/>
    <mergeCell ref="AE42:AF45"/>
    <mergeCell ref="T50:T53"/>
    <mergeCell ref="Q38:Q41"/>
    <mergeCell ref="R38:S41"/>
    <mergeCell ref="E46:J49"/>
    <mergeCell ref="X38:Y41"/>
    <mergeCell ref="AA38:AD41"/>
    <mergeCell ref="U42:V45"/>
    <mergeCell ref="K46:P49"/>
    <mergeCell ref="Q46:Q49"/>
    <mergeCell ref="R46:S49"/>
    <mergeCell ref="T46:T49"/>
    <mergeCell ref="T38:T41"/>
    <mergeCell ref="W42:W45"/>
    <mergeCell ref="AH38:AI39"/>
    <mergeCell ref="AJ38:AJ39"/>
    <mergeCell ref="AK34:AL35"/>
    <mergeCell ref="A38:B41"/>
    <mergeCell ref="E38:J41"/>
    <mergeCell ref="AG38:AG39"/>
    <mergeCell ref="W38:W41"/>
    <mergeCell ref="Z38:Z41"/>
    <mergeCell ref="U38:V41"/>
    <mergeCell ref="K38:P41"/>
    <mergeCell ref="AT25:BA25"/>
    <mergeCell ref="AT28:BA28"/>
    <mergeCell ref="AT29:BA29"/>
    <mergeCell ref="AT26:BA27"/>
    <mergeCell ref="AQ34:BA37"/>
    <mergeCell ref="AP36:AP37"/>
    <mergeCell ref="AG29:AP29"/>
    <mergeCell ref="AN36:AO37"/>
    <mergeCell ref="AM34:AM35"/>
    <mergeCell ref="AH36:AI37"/>
    <mergeCell ref="AQ38:BA41"/>
    <mergeCell ref="AH40:AI41"/>
    <mergeCell ref="AE34:AF37"/>
    <mergeCell ref="AP40:AP41"/>
    <mergeCell ref="AP38:AP39"/>
    <mergeCell ref="AG40:AG41"/>
    <mergeCell ref="AG36:AG37"/>
    <mergeCell ref="AN40:AO41"/>
    <mergeCell ref="AJ36:AJ37"/>
    <mergeCell ref="AJ34:AJ35"/>
    <mergeCell ref="A17:BD19"/>
    <mergeCell ref="K30:P33"/>
    <mergeCell ref="X34:Y37"/>
    <mergeCell ref="Z34:Z37"/>
    <mergeCell ref="X30:Y33"/>
    <mergeCell ref="Z30:Z33"/>
    <mergeCell ref="AG34:AG35"/>
    <mergeCell ref="AN34:AO35"/>
    <mergeCell ref="AA30:AD33"/>
    <mergeCell ref="AA34:AD37"/>
    <mergeCell ref="AP34:AP35"/>
    <mergeCell ref="U30:V33"/>
    <mergeCell ref="AE30:AF33"/>
    <mergeCell ref="AP32:AP33"/>
    <mergeCell ref="W34:W37"/>
    <mergeCell ref="AH34:AI35"/>
    <mergeCell ref="AJ32:AJ33"/>
    <mergeCell ref="AN30:AO31"/>
    <mergeCell ref="AP30:AP31"/>
    <mergeCell ref="AK36:AL37"/>
    <mergeCell ref="AR1:BA2"/>
    <mergeCell ref="I2:AQ4"/>
    <mergeCell ref="K25:P29"/>
    <mergeCell ref="AH30:AI31"/>
    <mergeCell ref="AJ30:AJ31"/>
    <mergeCell ref="AK30:AL31"/>
    <mergeCell ref="A14:BD16"/>
    <mergeCell ref="A30:B33"/>
    <mergeCell ref="W30:W33"/>
    <mergeCell ref="E25:J29"/>
    <mergeCell ref="A20:BA21"/>
    <mergeCell ref="AG25:AP26"/>
    <mergeCell ref="AQ25:AS29"/>
    <mergeCell ref="Q29:Z29"/>
    <mergeCell ref="E30:J33"/>
    <mergeCell ref="T30:T33"/>
    <mergeCell ref="AM32:AM33"/>
    <mergeCell ref="Q30:Q33"/>
    <mergeCell ref="C25:D29"/>
    <mergeCell ref="AN32:AO33"/>
    <mergeCell ref="C54:D57"/>
    <mergeCell ref="C58:D61"/>
    <mergeCell ref="C62:D65"/>
    <mergeCell ref="C30:D33"/>
    <mergeCell ref="C34:D37"/>
    <mergeCell ref="C38:D41"/>
    <mergeCell ref="C42:D45"/>
    <mergeCell ref="C46:D49"/>
    <mergeCell ref="C50:D53"/>
  </mergeCells>
  <dataValidations count="7">
    <dataValidation allowBlank="1" showInputMessage="1" showErrorMessage="1" imeMode="off" sqref="AN30:AO65 X30:Y65 U30:V65 R30:S65 AH30:AI65 AK30:AL65 J6:N7"/>
    <dataValidation type="list" allowBlank="1" imeMode="off" sqref="Q30:Q65">
      <formula1>"M,T,S,H"</formula1>
    </dataValidation>
    <dataValidation type="list" allowBlank="1" sqref="AE30:AF65">
      <formula1>"○"</formula1>
    </dataValidation>
    <dataValidation type="list" allowBlank="1" showErrorMessage="1" errorTitle="元号を確認して下さい" error="昭和　「　S　」　又は　「　s　」&#10;平成　「　H　」　又は　「　h　」" imeMode="off" sqref="AG30:AG65">
      <formula1>"S,H,R"</formula1>
    </dataValidation>
    <dataValidation type="list" allowBlank="1" showInputMessage="1" showErrorMessage="1" errorTitle="雇用期間に応じ１～４を記入して下さい" error="１　：　２年以上&#10;２　：　１年以上２年未満&#10;３　：　６月以上１年未満&#10;４　：　６月未満" imeMode="off" sqref="AQ30:BA65">
      <formula1>"1,2,3"</formula1>
    </dataValidation>
    <dataValidation type="list" allowBlank="1" showInputMessage="1" showErrorMessage="1" sqref="E6:G7">
      <formula1>"'００,'４５"</formula1>
    </dataValidation>
    <dataValidation type="list" allowBlank="1" showInputMessage="1" showErrorMessage="1" sqref="C30:D65">
      <formula1>"○"</formula1>
    </dataValidation>
  </dataValidations>
  <printOptions/>
  <pageMargins left="0.7874015748031497" right="0.7874015748031497" top="0.984251968503937" bottom="0.787401574803149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8" tint="0.7999799847602844"/>
  </sheetPr>
  <dimension ref="A1:BC50"/>
  <sheetViews>
    <sheetView showGridLines="0" view="pageBreakPreview" zoomScaleSheetLayoutView="100" zoomScalePageLayoutView="0" workbookViewId="0" topLeftCell="A1">
      <selection activeCell="A8" sqref="A8:BC10"/>
    </sheetView>
  </sheetViews>
  <sheetFormatPr defaultColWidth="1.625" defaultRowHeight="9.75" customHeight="1"/>
  <cols>
    <col min="1" max="54" width="1.625" style="21" customWidth="1"/>
    <col min="55" max="55" width="2.375" style="21" customWidth="1"/>
    <col min="56" max="56" width="1.12109375" style="21" customWidth="1"/>
    <col min="57" max="16384" width="1.625" style="21" customWidth="1"/>
  </cols>
  <sheetData>
    <row r="1" spans="46:55" ht="9.75" customHeight="1">
      <c r="AT1" s="330" t="s">
        <v>24</v>
      </c>
      <c r="AU1" s="330"/>
      <c r="AV1" s="330"/>
      <c r="AW1" s="330"/>
      <c r="AX1" s="330"/>
      <c r="AY1" s="330"/>
      <c r="AZ1" s="330"/>
      <c r="BA1" s="330"/>
      <c r="BB1" s="330"/>
      <c r="BC1" s="330"/>
    </row>
    <row r="2" spans="2:55" ht="9.75" customHeight="1">
      <c r="B2" s="52"/>
      <c r="C2" s="52"/>
      <c r="D2" s="52"/>
      <c r="E2" s="52"/>
      <c r="F2" s="52"/>
      <c r="G2" s="52"/>
      <c r="H2" s="52"/>
      <c r="I2" s="330" t="s">
        <v>390</v>
      </c>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A2" s="330"/>
      <c r="BB2" s="330"/>
      <c r="BC2" s="330"/>
    </row>
    <row r="3" spans="1:55" ht="9.75" customHeight="1">
      <c r="A3" s="52"/>
      <c r="B3" s="52"/>
      <c r="C3" s="52"/>
      <c r="D3" s="52"/>
      <c r="E3" s="52"/>
      <c r="F3" s="52"/>
      <c r="G3" s="52"/>
      <c r="H3" s="52"/>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52"/>
      <c r="AU3" s="52"/>
      <c r="AV3" s="52"/>
      <c r="AW3" s="52"/>
      <c r="AX3" s="52"/>
      <c r="AY3" s="52"/>
      <c r="AZ3" s="52"/>
      <c r="BA3" s="52"/>
      <c r="BB3" s="52"/>
      <c r="BC3" s="52"/>
    </row>
    <row r="4" spans="1:55" ht="9.75" customHeight="1" thickBot="1">
      <c r="A4" s="56"/>
      <c r="B4" s="56"/>
      <c r="C4" s="56"/>
      <c r="D4" s="56"/>
      <c r="E4" s="56"/>
      <c r="F4" s="56"/>
      <c r="G4" s="56"/>
      <c r="H4" s="56"/>
      <c r="I4" s="1617"/>
      <c r="J4" s="1617"/>
      <c r="K4" s="1617"/>
      <c r="L4" s="1617"/>
      <c r="M4" s="1617"/>
      <c r="N4" s="1617"/>
      <c r="O4" s="1617"/>
      <c r="P4" s="1617"/>
      <c r="Q4" s="1617"/>
      <c r="R4" s="1617"/>
      <c r="S4" s="1617"/>
      <c r="T4" s="1617"/>
      <c r="U4" s="1617"/>
      <c r="V4" s="1617"/>
      <c r="W4" s="1617"/>
      <c r="X4" s="1617"/>
      <c r="Y4" s="1617"/>
      <c r="Z4" s="1617"/>
      <c r="AA4" s="1617"/>
      <c r="AB4" s="1617"/>
      <c r="AC4" s="1617"/>
      <c r="AD4" s="1617"/>
      <c r="AE4" s="1617"/>
      <c r="AF4" s="1617"/>
      <c r="AG4" s="1617"/>
      <c r="AH4" s="1617"/>
      <c r="AI4" s="1617"/>
      <c r="AJ4" s="1617"/>
      <c r="AK4" s="1617"/>
      <c r="AL4" s="1617"/>
      <c r="AM4" s="1617"/>
      <c r="AN4" s="1617"/>
      <c r="AO4" s="1617"/>
      <c r="AP4" s="1617"/>
      <c r="AQ4" s="1617"/>
      <c r="AR4" s="1617"/>
      <c r="AS4" s="1617"/>
      <c r="AT4" s="56"/>
      <c r="AU4" s="56"/>
      <c r="AV4" s="56"/>
      <c r="AW4" s="56"/>
      <c r="AX4" s="56"/>
      <c r="AY4" s="56"/>
      <c r="AZ4" s="56"/>
      <c r="BA4" s="56"/>
      <c r="BB4" s="56"/>
      <c r="BC4" s="56"/>
    </row>
    <row r="5" spans="1:55" ht="9.75" customHeight="1">
      <c r="A5" s="1649" t="s">
        <v>91</v>
      </c>
      <c r="B5" s="1650"/>
      <c r="C5" s="1650"/>
      <c r="D5" s="1650"/>
      <c r="E5" s="1650"/>
      <c r="F5" s="1651"/>
      <c r="G5" s="1348" t="s">
        <v>219</v>
      </c>
      <c r="H5" s="1349"/>
      <c r="I5" s="1349"/>
      <c r="J5" s="59"/>
      <c r="K5" s="60"/>
      <c r="L5" s="1348" t="s">
        <v>81</v>
      </c>
      <c r="M5" s="1348"/>
      <c r="N5" s="1348"/>
      <c r="O5" s="1348"/>
      <c r="P5" s="1348"/>
      <c r="Q5" s="1632" t="s">
        <v>104</v>
      </c>
      <c r="R5" s="1633"/>
      <c r="S5" s="1633"/>
      <c r="T5" s="1633"/>
      <c r="U5" s="1633"/>
      <c r="V5" s="1633"/>
      <c r="W5" s="1598">
        <f>IF(ISBLANK('①申請書'!AE58),"",'①申請書'!AE58)</f>
      </c>
      <c r="X5" s="1599"/>
      <c r="Y5" s="1599"/>
      <c r="Z5" s="1599"/>
      <c r="AA5" s="1599"/>
      <c r="AB5" s="1599"/>
      <c r="AC5" s="1599"/>
      <c r="AD5" s="1599"/>
      <c r="AE5" s="1599"/>
      <c r="AF5" s="1599"/>
      <c r="AG5" s="1599"/>
      <c r="AH5" s="1599"/>
      <c r="AI5" s="1599"/>
      <c r="AJ5" s="1599"/>
      <c r="AK5" s="1599"/>
      <c r="AL5" s="1600"/>
      <c r="AM5" s="1642" t="s">
        <v>105</v>
      </c>
      <c r="AN5" s="1643"/>
      <c r="AO5" s="1643"/>
      <c r="AP5" s="1643"/>
      <c r="AQ5" s="1556">
        <f>IF(ISBLANK('①申請書'!AE61),"",'①申請書'!AE61)</f>
      </c>
      <c r="AR5" s="1557"/>
      <c r="AS5" s="1557"/>
      <c r="AT5" s="1557"/>
      <c r="AU5" s="1557"/>
      <c r="AV5" s="1557"/>
      <c r="AW5" s="1557"/>
      <c r="AX5" s="1557"/>
      <c r="AY5" s="1557"/>
      <c r="AZ5" s="1557"/>
      <c r="BA5" s="1557"/>
      <c r="BB5" s="1557"/>
      <c r="BC5" s="1558"/>
    </row>
    <row r="6" spans="1:55" ht="9.75" customHeight="1">
      <c r="A6" s="1652"/>
      <c r="B6" s="319"/>
      <c r="C6" s="319"/>
      <c r="D6" s="319"/>
      <c r="E6" s="319"/>
      <c r="F6" s="1653"/>
      <c r="G6" s="988"/>
      <c r="H6" s="989"/>
      <c r="I6" s="989"/>
      <c r="J6" s="327" t="s">
        <v>220</v>
      </c>
      <c r="K6" s="327"/>
      <c r="L6" s="1593">
        <f>IF(ISBLANK('①申請書'!AN31),"",'①申請書'!AN31)</f>
      </c>
      <c r="M6" s="1594"/>
      <c r="N6" s="1594"/>
      <c r="O6" s="1594"/>
      <c r="P6" s="1595"/>
      <c r="Q6" s="1634"/>
      <c r="R6" s="1635"/>
      <c r="S6" s="1635"/>
      <c r="T6" s="1635"/>
      <c r="U6" s="1635"/>
      <c r="V6" s="1635"/>
      <c r="W6" s="1601"/>
      <c r="X6" s="1602"/>
      <c r="Y6" s="1602"/>
      <c r="Z6" s="1602"/>
      <c r="AA6" s="1602"/>
      <c r="AB6" s="1602"/>
      <c r="AC6" s="1602"/>
      <c r="AD6" s="1602"/>
      <c r="AE6" s="1602"/>
      <c r="AF6" s="1602"/>
      <c r="AG6" s="1602"/>
      <c r="AH6" s="1602"/>
      <c r="AI6" s="1602"/>
      <c r="AJ6" s="1602"/>
      <c r="AK6" s="1602"/>
      <c r="AL6" s="1603"/>
      <c r="AM6" s="1644"/>
      <c r="AN6" s="1645"/>
      <c r="AO6" s="1645"/>
      <c r="AP6" s="1645"/>
      <c r="AQ6" s="1559"/>
      <c r="AR6" s="1560"/>
      <c r="AS6" s="1560"/>
      <c r="AT6" s="1560"/>
      <c r="AU6" s="1560"/>
      <c r="AV6" s="1560"/>
      <c r="AW6" s="1560"/>
      <c r="AX6" s="1560"/>
      <c r="AY6" s="1560"/>
      <c r="AZ6" s="1560"/>
      <c r="BA6" s="1560"/>
      <c r="BB6" s="1560"/>
      <c r="BC6" s="1561"/>
    </row>
    <row r="7" spans="1:55" ht="9.75" customHeight="1" thickBot="1">
      <c r="A7" s="1654"/>
      <c r="B7" s="1655"/>
      <c r="C7" s="1655"/>
      <c r="D7" s="1655"/>
      <c r="E7" s="1655"/>
      <c r="F7" s="1656"/>
      <c r="G7" s="990"/>
      <c r="H7" s="991"/>
      <c r="I7" s="991"/>
      <c r="J7" s="1376"/>
      <c r="K7" s="1376"/>
      <c r="L7" s="1596"/>
      <c r="M7" s="1596"/>
      <c r="N7" s="1596"/>
      <c r="O7" s="1596"/>
      <c r="P7" s="1597"/>
      <c r="Q7" s="1636"/>
      <c r="R7" s="1637"/>
      <c r="S7" s="1637"/>
      <c r="T7" s="1637"/>
      <c r="U7" s="1637"/>
      <c r="V7" s="1637"/>
      <c r="W7" s="1604"/>
      <c r="X7" s="1605"/>
      <c r="Y7" s="1605"/>
      <c r="Z7" s="1605"/>
      <c r="AA7" s="1605"/>
      <c r="AB7" s="1605"/>
      <c r="AC7" s="1605"/>
      <c r="AD7" s="1605"/>
      <c r="AE7" s="1605"/>
      <c r="AF7" s="1605"/>
      <c r="AG7" s="1605"/>
      <c r="AH7" s="1605"/>
      <c r="AI7" s="1605"/>
      <c r="AJ7" s="1605"/>
      <c r="AK7" s="1605"/>
      <c r="AL7" s="1606"/>
      <c r="AM7" s="1646"/>
      <c r="AN7" s="1647"/>
      <c r="AO7" s="1647"/>
      <c r="AP7" s="1647"/>
      <c r="AQ7" s="1562"/>
      <c r="AR7" s="1563"/>
      <c r="AS7" s="1563"/>
      <c r="AT7" s="1563"/>
      <c r="AU7" s="1563"/>
      <c r="AV7" s="1563"/>
      <c r="AW7" s="1563"/>
      <c r="AX7" s="1563"/>
      <c r="AY7" s="1563"/>
      <c r="AZ7" s="1563"/>
      <c r="BA7" s="1563"/>
      <c r="BB7" s="1563"/>
      <c r="BC7" s="1564"/>
    </row>
    <row r="8" spans="1:55" ht="9.75" customHeight="1">
      <c r="A8" s="1571" t="s">
        <v>473</v>
      </c>
      <c r="B8" s="1572"/>
      <c r="C8" s="1572"/>
      <c r="D8" s="1572"/>
      <c r="E8" s="1572"/>
      <c r="F8" s="1572"/>
      <c r="G8" s="1572"/>
      <c r="H8" s="1572"/>
      <c r="I8" s="1572"/>
      <c r="J8" s="1572"/>
      <c r="K8" s="1572"/>
      <c r="L8" s="1572"/>
      <c r="M8" s="1572"/>
      <c r="N8" s="1572"/>
      <c r="O8" s="1572"/>
      <c r="P8" s="1572"/>
      <c r="Q8" s="1572"/>
      <c r="R8" s="1572"/>
      <c r="S8" s="1572"/>
      <c r="T8" s="1572"/>
      <c r="U8" s="1572"/>
      <c r="V8" s="1572"/>
      <c r="W8" s="1572"/>
      <c r="X8" s="1572"/>
      <c r="Y8" s="1572"/>
      <c r="Z8" s="1572"/>
      <c r="AA8" s="1572"/>
      <c r="AB8" s="1572"/>
      <c r="AC8" s="1572"/>
      <c r="AD8" s="1572"/>
      <c r="AE8" s="1572"/>
      <c r="AF8" s="1572"/>
      <c r="AG8" s="1572"/>
      <c r="AH8" s="1572"/>
      <c r="AI8" s="1572"/>
      <c r="AJ8" s="1572"/>
      <c r="AK8" s="1572"/>
      <c r="AL8" s="1572"/>
      <c r="AM8" s="1572"/>
      <c r="AN8" s="1572"/>
      <c r="AO8" s="1572"/>
      <c r="AP8" s="1572"/>
      <c r="AQ8" s="1572"/>
      <c r="AR8" s="1572"/>
      <c r="AS8" s="1572"/>
      <c r="AT8" s="1572"/>
      <c r="AU8" s="1572"/>
      <c r="AV8" s="1572"/>
      <c r="AW8" s="1572"/>
      <c r="AX8" s="1572"/>
      <c r="AY8" s="1572"/>
      <c r="AZ8" s="1572"/>
      <c r="BA8" s="1572"/>
      <c r="BB8" s="1572"/>
      <c r="BC8" s="1572"/>
    </row>
    <row r="9" spans="1:55" ht="9.75" customHeight="1">
      <c r="A9" s="1339"/>
      <c r="B9" s="1339"/>
      <c r="C9" s="1339"/>
      <c r="D9" s="1339"/>
      <c r="E9" s="1339"/>
      <c r="F9" s="1339"/>
      <c r="G9" s="1339"/>
      <c r="H9" s="1339"/>
      <c r="I9" s="1339"/>
      <c r="J9" s="1339"/>
      <c r="K9" s="1339"/>
      <c r="L9" s="1339"/>
      <c r="M9" s="1339"/>
      <c r="N9" s="1339"/>
      <c r="O9" s="1339"/>
      <c r="P9" s="1339"/>
      <c r="Q9" s="1339"/>
      <c r="R9" s="1339"/>
      <c r="S9" s="1339"/>
      <c r="T9" s="1339"/>
      <c r="U9" s="1339"/>
      <c r="V9" s="1339"/>
      <c r="W9" s="1339"/>
      <c r="X9" s="1339"/>
      <c r="Y9" s="1339"/>
      <c r="Z9" s="1339"/>
      <c r="AA9" s="1339"/>
      <c r="AB9" s="1339"/>
      <c r="AC9" s="1339"/>
      <c r="AD9" s="1339"/>
      <c r="AE9" s="1339"/>
      <c r="AF9" s="1339"/>
      <c r="AG9" s="1339"/>
      <c r="AH9" s="1339"/>
      <c r="AI9" s="1339"/>
      <c r="AJ9" s="1339"/>
      <c r="AK9" s="1339"/>
      <c r="AL9" s="1339"/>
      <c r="AM9" s="1339"/>
      <c r="AN9" s="1339"/>
      <c r="AO9" s="1339"/>
      <c r="AP9" s="1339"/>
      <c r="AQ9" s="1339"/>
      <c r="AR9" s="1339"/>
      <c r="AS9" s="1339"/>
      <c r="AT9" s="1339"/>
      <c r="AU9" s="1339"/>
      <c r="AV9" s="1339"/>
      <c r="AW9" s="1339"/>
      <c r="AX9" s="1339"/>
      <c r="AY9" s="1339"/>
      <c r="AZ9" s="1339"/>
      <c r="BA9" s="1339"/>
      <c r="BB9" s="1339"/>
      <c r="BC9" s="1339"/>
    </row>
    <row r="10" spans="1:55" ht="9.75" customHeight="1">
      <c r="A10" s="1339"/>
      <c r="B10" s="1339"/>
      <c r="C10" s="1339"/>
      <c r="D10" s="1339"/>
      <c r="E10" s="1339"/>
      <c r="F10" s="1339"/>
      <c r="G10" s="1339"/>
      <c r="H10" s="1339"/>
      <c r="I10" s="1339"/>
      <c r="J10" s="1339"/>
      <c r="K10" s="1339"/>
      <c r="L10" s="1339"/>
      <c r="M10" s="1339"/>
      <c r="N10" s="1339"/>
      <c r="O10" s="1339"/>
      <c r="P10" s="1339"/>
      <c r="Q10" s="1339"/>
      <c r="R10" s="1339"/>
      <c r="S10" s="1339"/>
      <c r="T10" s="1339"/>
      <c r="U10" s="1339"/>
      <c r="V10" s="1339"/>
      <c r="W10" s="1339"/>
      <c r="X10" s="1339"/>
      <c r="Y10" s="1339"/>
      <c r="Z10" s="1339"/>
      <c r="AA10" s="1339"/>
      <c r="AB10" s="1339"/>
      <c r="AC10" s="1339"/>
      <c r="AD10" s="1339"/>
      <c r="AE10" s="1339"/>
      <c r="AF10" s="1339"/>
      <c r="AG10" s="1339"/>
      <c r="AH10" s="1339"/>
      <c r="AI10" s="1339"/>
      <c r="AJ10" s="1339"/>
      <c r="AK10" s="1339"/>
      <c r="AL10" s="1339"/>
      <c r="AM10" s="1339"/>
      <c r="AN10" s="1339"/>
      <c r="AO10" s="1339"/>
      <c r="AP10" s="1339"/>
      <c r="AQ10" s="1339"/>
      <c r="AR10" s="1339"/>
      <c r="AS10" s="1339"/>
      <c r="AT10" s="1339"/>
      <c r="AU10" s="1339"/>
      <c r="AV10" s="1339"/>
      <c r="AW10" s="1339"/>
      <c r="AX10" s="1339"/>
      <c r="AY10" s="1339"/>
      <c r="AZ10" s="1339"/>
      <c r="BA10" s="1339"/>
      <c r="BB10" s="1339"/>
      <c r="BC10" s="1339"/>
    </row>
    <row r="11" spans="1:55" ht="9.75" customHeight="1">
      <c r="A11" s="276"/>
      <c r="B11" s="276"/>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c r="AU11" s="276"/>
      <c r="AV11" s="276"/>
      <c r="AW11" s="276"/>
      <c r="AX11" s="276"/>
      <c r="AY11" s="276"/>
      <c r="AZ11" s="276"/>
      <c r="BA11" s="276"/>
      <c r="BB11" s="276"/>
      <c r="BC11" s="276"/>
    </row>
    <row r="12" spans="1:55" ht="9.75" customHeight="1">
      <c r="A12" s="1640" t="s">
        <v>198</v>
      </c>
      <c r="B12" s="1640"/>
      <c r="C12" s="1640"/>
      <c r="D12" s="1640"/>
      <c r="E12" s="1640"/>
      <c r="F12" s="1640"/>
      <c r="G12" s="1640"/>
      <c r="H12" s="1640"/>
      <c r="I12" s="1640"/>
      <c r="J12" s="1640"/>
      <c r="K12" s="1640"/>
      <c r="L12" s="1640"/>
      <c r="M12" s="1640"/>
      <c r="N12" s="1640"/>
      <c r="O12" s="1640"/>
      <c r="P12" s="1640"/>
      <c r="Q12" s="1640"/>
      <c r="R12" s="1640"/>
      <c r="S12" s="1640"/>
      <c r="T12" s="1640"/>
      <c r="U12" s="1640"/>
      <c r="V12" s="1640"/>
      <c r="W12" s="1640"/>
      <c r="X12" s="1640"/>
      <c r="Y12" s="1640"/>
      <c r="Z12" s="1640"/>
      <c r="AA12" s="1640"/>
      <c r="AB12" s="1640"/>
      <c r="AC12" s="1640"/>
      <c r="AD12" s="1640"/>
      <c r="AE12" s="1640"/>
      <c r="AF12" s="1640"/>
      <c r="AG12" s="1640"/>
      <c r="AH12" s="1640"/>
      <c r="AI12" s="1640"/>
      <c r="AJ12" s="1640"/>
      <c r="AK12" s="1640"/>
      <c r="AL12" s="1640"/>
      <c r="AM12" s="1640"/>
      <c r="AN12" s="1640"/>
      <c r="AO12" s="1640"/>
      <c r="AP12" s="1640"/>
      <c r="AQ12" s="1640"/>
      <c r="AR12" s="1640"/>
      <c r="AS12" s="1640"/>
      <c r="AT12" s="1640"/>
      <c r="AU12" s="1640"/>
      <c r="AV12" s="1640"/>
      <c r="AW12" s="1640"/>
      <c r="AX12" s="1640"/>
      <c r="AY12" s="1640"/>
      <c r="AZ12" s="1640"/>
      <c r="BA12" s="1640"/>
      <c r="BB12" s="1640"/>
      <c r="BC12" s="1640"/>
    </row>
    <row r="13" spans="1:55" ht="9.75" customHeight="1" thickBot="1">
      <c r="A13" s="1641"/>
      <c r="B13" s="1641"/>
      <c r="C13" s="1641"/>
      <c r="D13" s="1641"/>
      <c r="E13" s="1641"/>
      <c r="F13" s="1641"/>
      <c r="G13" s="1641"/>
      <c r="H13" s="1641"/>
      <c r="I13" s="1641"/>
      <c r="J13" s="1641"/>
      <c r="K13" s="1641"/>
      <c r="L13" s="1641"/>
      <c r="M13" s="1641"/>
      <c r="N13" s="1641"/>
      <c r="O13" s="1641"/>
      <c r="P13" s="1641"/>
      <c r="Q13" s="1641"/>
      <c r="R13" s="1641"/>
      <c r="S13" s="1641"/>
      <c r="T13" s="1641"/>
      <c r="U13" s="1641"/>
      <c r="V13" s="1641"/>
      <c r="W13" s="1641"/>
      <c r="X13" s="1641"/>
      <c r="Y13" s="1641"/>
      <c r="Z13" s="1641"/>
      <c r="AA13" s="1641"/>
      <c r="AB13" s="1641"/>
      <c r="AC13" s="1641"/>
      <c r="AD13" s="1641"/>
      <c r="AE13" s="1641"/>
      <c r="AF13" s="1641"/>
      <c r="AG13" s="1641"/>
      <c r="AH13" s="1641"/>
      <c r="AI13" s="1641"/>
      <c r="AJ13" s="1641"/>
      <c r="AK13" s="1641"/>
      <c r="AL13" s="1641"/>
      <c r="AM13" s="1641"/>
      <c r="AN13" s="1641"/>
      <c r="AO13" s="1641"/>
      <c r="AP13" s="1641"/>
      <c r="AQ13" s="1641"/>
      <c r="AR13" s="1641"/>
      <c r="AS13" s="1641"/>
      <c r="AT13" s="1641"/>
      <c r="AU13" s="1641"/>
      <c r="AV13" s="1641"/>
      <c r="AW13" s="1641"/>
      <c r="AX13" s="1641"/>
      <c r="AY13" s="1641"/>
      <c r="AZ13" s="1641"/>
      <c r="BA13" s="1641"/>
      <c r="BB13" s="1641"/>
      <c r="BC13" s="1641"/>
    </row>
    <row r="14" spans="1:55" ht="12.75" customHeight="1">
      <c r="A14" s="1340" t="s">
        <v>112</v>
      </c>
      <c r="B14" s="1289"/>
      <c r="C14" s="1289"/>
      <c r="D14" s="1289"/>
      <c r="E14" s="1289"/>
      <c r="F14" s="1289"/>
      <c r="G14" s="1289"/>
      <c r="H14" s="1289"/>
      <c r="I14" s="1289"/>
      <c r="J14" s="1289"/>
      <c r="K14" s="1289"/>
      <c r="L14" s="1289"/>
      <c r="M14" s="1289"/>
      <c r="N14" s="1289"/>
      <c r="O14" s="1289"/>
      <c r="P14" s="1289"/>
      <c r="Q14" s="1289"/>
      <c r="R14" s="1289"/>
      <c r="S14" s="1289"/>
      <c r="T14" s="1289"/>
      <c r="U14" s="1289"/>
      <c r="V14" s="1289"/>
      <c r="W14" s="1638"/>
      <c r="X14" s="1341"/>
      <c r="Y14" s="1341"/>
      <c r="Z14" s="1341"/>
      <c r="AA14" s="1341"/>
      <c r="AB14" s="1341"/>
      <c r="AC14" s="1341"/>
      <c r="AD14" s="1341"/>
      <c r="AE14" s="1341"/>
      <c r="AF14" s="1289" t="s">
        <v>113</v>
      </c>
      <c r="AG14" s="1289"/>
      <c r="AH14" s="1289"/>
      <c r="AI14" s="1289"/>
      <c r="AJ14" s="1289"/>
      <c r="AK14" s="1349"/>
      <c r="AL14" s="1349"/>
      <c r="AM14" s="1349"/>
      <c r="AN14" s="1349"/>
      <c r="AO14" s="1349"/>
      <c r="AP14" s="1349"/>
      <c r="AQ14" s="1349"/>
      <c r="AR14" s="1349"/>
      <c r="AS14" s="1349"/>
      <c r="AT14" s="1627"/>
      <c r="AU14" s="1289" t="s">
        <v>114</v>
      </c>
      <c r="AV14" s="1289"/>
      <c r="AW14" s="1289"/>
      <c r="AX14" s="1289"/>
      <c r="AY14" s="1289"/>
      <c r="AZ14" s="1289"/>
      <c r="BA14" s="1289"/>
      <c r="BB14" s="1289"/>
      <c r="BC14" s="1618"/>
    </row>
    <row r="15" spans="1:55" ht="12.75" customHeight="1">
      <c r="A15" s="1585"/>
      <c r="B15" s="327"/>
      <c r="C15" s="327"/>
      <c r="D15" s="327"/>
      <c r="E15" s="327"/>
      <c r="F15" s="327"/>
      <c r="G15" s="327"/>
      <c r="H15" s="327"/>
      <c r="I15" s="327"/>
      <c r="J15" s="327"/>
      <c r="K15" s="327"/>
      <c r="L15" s="327"/>
      <c r="M15" s="327"/>
      <c r="N15" s="327"/>
      <c r="O15" s="327"/>
      <c r="P15" s="327"/>
      <c r="Q15" s="327"/>
      <c r="R15" s="327"/>
      <c r="S15" s="327"/>
      <c r="T15" s="327"/>
      <c r="U15" s="327"/>
      <c r="V15" s="327"/>
      <c r="W15" s="1639"/>
      <c r="X15" s="318"/>
      <c r="Y15" s="318"/>
      <c r="Z15" s="318"/>
      <c r="AA15" s="318"/>
      <c r="AB15" s="318"/>
      <c r="AC15" s="318"/>
      <c r="AD15" s="318"/>
      <c r="AE15" s="318"/>
      <c r="AF15" s="359"/>
      <c r="AG15" s="359"/>
      <c r="AH15" s="359"/>
      <c r="AI15" s="359"/>
      <c r="AJ15" s="359"/>
      <c r="AK15" s="1350" t="s">
        <v>221</v>
      </c>
      <c r="AL15" s="318"/>
      <c r="AM15" s="318"/>
      <c r="AN15" s="318"/>
      <c r="AO15" s="318"/>
      <c r="AP15" s="318"/>
      <c r="AQ15" s="318"/>
      <c r="AR15" s="318"/>
      <c r="AS15" s="318"/>
      <c r="AT15" s="1371"/>
      <c r="AU15" s="327"/>
      <c r="AV15" s="327"/>
      <c r="AW15" s="327"/>
      <c r="AX15" s="327"/>
      <c r="AY15" s="327"/>
      <c r="AZ15" s="327"/>
      <c r="BA15" s="327"/>
      <c r="BB15" s="327"/>
      <c r="BC15" s="1619"/>
    </row>
    <row r="16" spans="1:55" ht="12.75" customHeight="1">
      <c r="A16" s="1620" t="s">
        <v>115</v>
      </c>
      <c r="B16" s="1621"/>
      <c r="C16" s="1621"/>
      <c r="D16" s="1621"/>
      <c r="E16" s="1621"/>
      <c r="F16" s="1621"/>
      <c r="G16" s="1621"/>
      <c r="H16" s="1621"/>
      <c r="I16" s="1621"/>
      <c r="J16" s="1621"/>
      <c r="K16" s="1621"/>
      <c r="L16" s="1621"/>
      <c r="M16" s="1621"/>
      <c r="N16" s="1621"/>
      <c r="O16" s="1621"/>
      <c r="P16" s="1621"/>
      <c r="Q16" s="1621"/>
      <c r="R16" s="1621"/>
      <c r="S16" s="1621"/>
      <c r="T16" s="1621"/>
      <c r="U16" s="1621"/>
      <c r="V16" s="1621"/>
      <c r="W16" s="1623" t="s">
        <v>127</v>
      </c>
      <c r="X16" s="1623"/>
      <c r="Y16" s="1623"/>
      <c r="Z16" s="1623"/>
      <c r="AA16" s="1623"/>
      <c r="AB16" s="1623"/>
      <c r="AC16" s="1623"/>
      <c r="AD16" s="1623"/>
      <c r="AE16" s="1623"/>
      <c r="AF16" s="1623"/>
      <c r="AG16" s="1623"/>
      <c r="AH16" s="1623"/>
      <c r="AI16" s="1623"/>
      <c r="AJ16" s="1623"/>
      <c r="AK16" s="1623"/>
      <c r="AL16" s="1623"/>
      <c r="AM16" s="1623"/>
      <c r="AN16" s="1623"/>
      <c r="AO16" s="1623"/>
      <c r="AP16" s="1623"/>
      <c r="AQ16" s="1624"/>
      <c r="AR16" s="1624"/>
      <c r="AS16" s="1624"/>
      <c r="AT16" s="1625"/>
      <c r="AU16" s="1622"/>
      <c r="AV16" s="1622"/>
      <c r="AW16" s="1569" t="s">
        <v>92</v>
      </c>
      <c r="AX16" s="1622"/>
      <c r="AY16" s="1622"/>
      <c r="AZ16" s="1569" t="s">
        <v>95</v>
      </c>
      <c r="BA16" s="1622"/>
      <c r="BB16" s="1622"/>
      <c r="BC16" s="1626" t="s">
        <v>93</v>
      </c>
    </row>
    <row r="17" spans="1:55" ht="12.75" customHeight="1">
      <c r="A17" s="1620"/>
      <c r="B17" s="1621"/>
      <c r="C17" s="1621"/>
      <c r="D17" s="1621"/>
      <c r="E17" s="1621"/>
      <c r="F17" s="1621"/>
      <c r="G17" s="1621"/>
      <c r="H17" s="1621"/>
      <c r="I17" s="1621"/>
      <c r="J17" s="1621"/>
      <c r="K17" s="1621"/>
      <c r="L17" s="1621"/>
      <c r="M17" s="1621"/>
      <c r="N17" s="1621"/>
      <c r="O17" s="1621"/>
      <c r="P17" s="1621"/>
      <c r="Q17" s="1621"/>
      <c r="R17" s="1621"/>
      <c r="S17" s="1621"/>
      <c r="T17" s="1621"/>
      <c r="U17" s="1621"/>
      <c r="V17" s="1621"/>
      <c r="W17" s="1623"/>
      <c r="X17" s="1623"/>
      <c r="Y17" s="1623"/>
      <c r="Z17" s="1623"/>
      <c r="AA17" s="1623"/>
      <c r="AB17" s="1623"/>
      <c r="AC17" s="1623"/>
      <c r="AD17" s="1623"/>
      <c r="AE17" s="1623"/>
      <c r="AF17" s="1623"/>
      <c r="AG17" s="1623"/>
      <c r="AH17" s="1623"/>
      <c r="AI17" s="1623"/>
      <c r="AJ17" s="1623"/>
      <c r="AK17" s="1623"/>
      <c r="AL17" s="1623"/>
      <c r="AM17" s="1623"/>
      <c r="AN17" s="1623"/>
      <c r="AO17" s="1623"/>
      <c r="AP17" s="1623"/>
      <c r="AQ17" s="1624"/>
      <c r="AR17" s="1624"/>
      <c r="AS17" s="1624"/>
      <c r="AT17" s="1625"/>
      <c r="AU17" s="1622"/>
      <c r="AV17" s="1622"/>
      <c r="AW17" s="1569"/>
      <c r="AX17" s="1622"/>
      <c r="AY17" s="1622"/>
      <c r="AZ17" s="1569"/>
      <c r="BA17" s="1622"/>
      <c r="BB17" s="1622"/>
      <c r="BC17" s="1626"/>
    </row>
    <row r="18" spans="1:55" ht="12.75" customHeight="1">
      <c r="A18" s="1620"/>
      <c r="B18" s="1621"/>
      <c r="C18" s="1621"/>
      <c r="D18" s="1621"/>
      <c r="E18" s="1621"/>
      <c r="F18" s="1621"/>
      <c r="G18" s="1621"/>
      <c r="H18" s="1621"/>
      <c r="I18" s="1621"/>
      <c r="J18" s="1621"/>
      <c r="K18" s="1621"/>
      <c r="L18" s="1621"/>
      <c r="M18" s="1621"/>
      <c r="N18" s="1621"/>
      <c r="O18" s="1621"/>
      <c r="P18" s="1621"/>
      <c r="Q18" s="1621"/>
      <c r="R18" s="1621"/>
      <c r="S18" s="1621"/>
      <c r="T18" s="1621"/>
      <c r="U18" s="1621"/>
      <c r="V18" s="1621"/>
      <c r="W18" s="1623" t="s">
        <v>128</v>
      </c>
      <c r="X18" s="1623"/>
      <c r="Y18" s="1623"/>
      <c r="Z18" s="1623"/>
      <c r="AA18" s="1623"/>
      <c r="AB18" s="1623"/>
      <c r="AC18" s="1623"/>
      <c r="AD18" s="1623"/>
      <c r="AE18" s="1623"/>
      <c r="AF18" s="1623"/>
      <c r="AG18" s="1623"/>
      <c r="AH18" s="1623"/>
      <c r="AI18" s="1623"/>
      <c r="AJ18" s="1623"/>
      <c r="AK18" s="1623"/>
      <c r="AL18" s="1623"/>
      <c r="AM18" s="1623"/>
      <c r="AN18" s="1623"/>
      <c r="AO18" s="1623"/>
      <c r="AP18" s="1623"/>
      <c r="AQ18" s="1624"/>
      <c r="AR18" s="1624"/>
      <c r="AS18" s="1624"/>
      <c r="AT18" s="1625"/>
      <c r="AU18" s="1622"/>
      <c r="AV18" s="1622"/>
      <c r="AW18" s="1569" t="s">
        <v>92</v>
      </c>
      <c r="AX18" s="1622"/>
      <c r="AY18" s="1622"/>
      <c r="AZ18" s="1569" t="s">
        <v>95</v>
      </c>
      <c r="BA18" s="1622"/>
      <c r="BB18" s="1622"/>
      <c r="BC18" s="1626" t="s">
        <v>93</v>
      </c>
    </row>
    <row r="19" spans="1:55" ht="12.75" customHeight="1">
      <c r="A19" s="1620"/>
      <c r="B19" s="1621"/>
      <c r="C19" s="1621"/>
      <c r="D19" s="1621"/>
      <c r="E19" s="1621"/>
      <c r="F19" s="1621"/>
      <c r="G19" s="1621"/>
      <c r="H19" s="1621"/>
      <c r="I19" s="1621"/>
      <c r="J19" s="1621"/>
      <c r="K19" s="1621"/>
      <c r="L19" s="1621"/>
      <c r="M19" s="1621"/>
      <c r="N19" s="1621"/>
      <c r="O19" s="1621"/>
      <c r="P19" s="1621"/>
      <c r="Q19" s="1621"/>
      <c r="R19" s="1621"/>
      <c r="S19" s="1621"/>
      <c r="T19" s="1621"/>
      <c r="U19" s="1621"/>
      <c r="V19" s="1621"/>
      <c r="W19" s="1623"/>
      <c r="X19" s="1623"/>
      <c r="Y19" s="1623"/>
      <c r="Z19" s="1623"/>
      <c r="AA19" s="1623"/>
      <c r="AB19" s="1623"/>
      <c r="AC19" s="1623"/>
      <c r="AD19" s="1623"/>
      <c r="AE19" s="1623"/>
      <c r="AF19" s="1623"/>
      <c r="AG19" s="1623"/>
      <c r="AH19" s="1623"/>
      <c r="AI19" s="1623"/>
      <c r="AJ19" s="1623"/>
      <c r="AK19" s="1623"/>
      <c r="AL19" s="1623"/>
      <c r="AM19" s="1623"/>
      <c r="AN19" s="1623"/>
      <c r="AO19" s="1623"/>
      <c r="AP19" s="1623"/>
      <c r="AQ19" s="1624"/>
      <c r="AR19" s="1624"/>
      <c r="AS19" s="1624"/>
      <c r="AT19" s="1625"/>
      <c r="AU19" s="1622"/>
      <c r="AV19" s="1622"/>
      <c r="AW19" s="1569"/>
      <c r="AX19" s="1622"/>
      <c r="AY19" s="1622"/>
      <c r="AZ19" s="1569"/>
      <c r="BA19" s="1622"/>
      <c r="BB19" s="1622"/>
      <c r="BC19" s="1626"/>
    </row>
    <row r="20" spans="1:55" ht="12.75" customHeight="1">
      <c r="A20" s="1620" t="s">
        <v>116</v>
      </c>
      <c r="B20" s="1621"/>
      <c r="C20" s="1621"/>
      <c r="D20" s="1621"/>
      <c r="E20" s="1621"/>
      <c r="F20" s="1621"/>
      <c r="G20" s="1621"/>
      <c r="H20" s="1621"/>
      <c r="I20" s="1621"/>
      <c r="J20" s="1621"/>
      <c r="K20" s="1621"/>
      <c r="L20" s="1621"/>
      <c r="M20" s="1621"/>
      <c r="N20" s="1621"/>
      <c r="O20" s="1621"/>
      <c r="P20" s="1621"/>
      <c r="Q20" s="1621"/>
      <c r="R20" s="1621"/>
      <c r="S20" s="1621"/>
      <c r="T20" s="1621"/>
      <c r="U20" s="1621"/>
      <c r="V20" s="1621"/>
      <c r="W20" s="1623" t="s">
        <v>131</v>
      </c>
      <c r="X20" s="1623"/>
      <c r="Y20" s="1623"/>
      <c r="Z20" s="1623"/>
      <c r="AA20" s="1623"/>
      <c r="AB20" s="1623"/>
      <c r="AC20" s="1623"/>
      <c r="AD20" s="1623"/>
      <c r="AE20" s="1623"/>
      <c r="AF20" s="1623"/>
      <c r="AG20" s="1623"/>
      <c r="AH20" s="1623"/>
      <c r="AI20" s="1623"/>
      <c r="AJ20" s="1623"/>
      <c r="AK20" s="1623"/>
      <c r="AL20" s="1623"/>
      <c r="AM20" s="1623"/>
      <c r="AN20" s="1623"/>
      <c r="AO20" s="1623"/>
      <c r="AP20" s="1623"/>
      <c r="AQ20" s="1624"/>
      <c r="AR20" s="1624"/>
      <c r="AS20" s="1624"/>
      <c r="AT20" s="1625"/>
      <c r="AU20" s="1622"/>
      <c r="AV20" s="1622"/>
      <c r="AW20" s="1569" t="s">
        <v>92</v>
      </c>
      <c r="AX20" s="1622"/>
      <c r="AY20" s="1622"/>
      <c r="AZ20" s="1569" t="s">
        <v>95</v>
      </c>
      <c r="BA20" s="1622"/>
      <c r="BB20" s="1622"/>
      <c r="BC20" s="1626" t="s">
        <v>93</v>
      </c>
    </row>
    <row r="21" spans="1:55" ht="12.75" customHeight="1">
      <c r="A21" s="1620"/>
      <c r="B21" s="1621"/>
      <c r="C21" s="1621"/>
      <c r="D21" s="1621"/>
      <c r="E21" s="1621"/>
      <c r="F21" s="1621"/>
      <c r="G21" s="1621"/>
      <c r="H21" s="1621"/>
      <c r="I21" s="1621"/>
      <c r="J21" s="1621"/>
      <c r="K21" s="1621"/>
      <c r="L21" s="1621"/>
      <c r="M21" s="1621"/>
      <c r="N21" s="1621"/>
      <c r="O21" s="1621"/>
      <c r="P21" s="1621"/>
      <c r="Q21" s="1621"/>
      <c r="R21" s="1621"/>
      <c r="S21" s="1621"/>
      <c r="T21" s="1621"/>
      <c r="U21" s="1621"/>
      <c r="V21" s="1621"/>
      <c r="W21" s="1623"/>
      <c r="X21" s="1623"/>
      <c r="Y21" s="1623"/>
      <c r="Z21" s="1623"/>
      <c r="AA21" s="1623"/>
      <c r="AB21" s="1623"/>
      <c r="AC21" s="1623"/>
      <c r="AD21" s="1623"/>
      <c r="AE21" s="1623"/>
      <c r="AF21" s="1623"/>
      <c r="AG21" s="1623"/>
      <c r="AH21" s="1623"/>
      <c r="AI21" s="1623"/>
      <c r="AJ21" s="1623"/>
      <c r="AK21" s="1623"/>
      <c r="AL21" s="1623"/>
      <c r="AM21" s="1623"/>
      <c r="AN21" s="1623"/>
      <c r="AO21" s="1623"/>
      <c r="AP21" s="1623"/>
      <c r="AQ21" s="1624"/>
      <c r="AR21" s="1624"/>
      <c r="AS21" s="1624"/>
      <c r="AT21" s="1625"/>
      <c r="AU21" s="1622"/>
      <c r="AV21" s="1622"/>
      <c r="AW21" s="1569"/>
      <c r="AX21" s="1622"/>
      <c r="AY21" s="1622"/>
      <c r="AZ21" s="1569"/>
      <c r="BA21" s="1622"/>
      <c r="BB21" s="1622"/>
      <c r="BC21" s="1626"/>
    </row>
    <row r="22" spans="1:55" ht="12.75" customHeight="1">
      <c r="A22" s="1620" t="s">
        <v>117</v>
      </c>
      <c r="B22" s="1621"/>
      <c r="C22" s="1621"/>
      <c r="D22" s="1621"/>
      <c r="E22" s="1621"/>
      <c r="F22" s="1621"/>
      <c r="G22" s="1621"/>
      <c r="H22" s="1621"/>
      <c r="I22" s="1621"/>
      <c r="J22" s="1621"/>
      <c r="K22" s="1621"/>
      <c r="L22" s="1621"/>
      <c r="M22" s="1621"/>
      <c r="N22" s="1621"/>
      <c r="O22" s="1621"/>
      <c r="P22" s="1621"/>
      <c r="Q22" s="1621"/>
      <c r="R22" s="1621"/>
      <c r="S22" s="1621"/>
      <c r="T22" s="1621"/>
      <c r="U22" s="1621"/>
      <c r="V22" s="1621"/>
      <c r="W22" s="1623" t="s">
        <v>131</v>
      </c>
      <c r="X22" s="1623"/>
      <c r="Y22" s="1623"/>
      <c r="Z22" s="1623"/>
      <c r="AA22" s="1623"/>
      <c r="AB22" s="1623"/>
      <c r="AC22" s="1623"/>
      <c r="AD22" s="1623"/>
      <c r="AE22" s="1623"/>
      <c r="AF22" s="1623"/>
      <c r="AG22" s="1623"/>
      <c r="AH22" s="1623"/>
      <c r="AI22" s="1623"/>
      <c r="AJ22" s="1623"/>
      <c r="AK22" s="1623"/>
      <c r="AL22" s="1623"/>
      <c r="AM22" s="1623"/>
      <c r="AN22" s="1623"/>
      <c r="AO22" s="1623"/>
      <c r="AP22" s="1623"/>
      <c r="AQ22" s="1624"/>
      <c r="AR22" s="1624"/>
      <c r="AS22" s="1624"/>
      <c r="AT22" s="1625"/>
      <c r="AU22" s="1622"/>
      <c r="AV22" s="1622"/>
      <c r="AW22" s="1569" t="s">
        <v>92</v>
      </c>
      <c r="AX22" s="1622"/>
      <c r="AY22" s="1622"/>
      <c r="AZ22" s="1569" t="s">
        <v>95</v>
      </c>
      <c r="BA22" s="1622"/>
      <c r="BB22" s="1622"/>
      <c r="BC22" s="1626" t="s">
        <v>93</v>
      </c>
    </row>
    <row r="23" spans="1:55" ht="12.75" customHeight="1">
      <c r="A23" s="1620"/>
      <c r="B23" s="1621"/>
      <c r="C23" s="1621"/>
      <c r="D23" s="1621"/>
      <c r="E23" s="1621"/>
      <c r="F23" s="1621"/>
      <c r="G23" s="1621"/>
      <c r="H23" s="1621"/>
      <c r="I23" s="1621"/>
      <c r="J23" s="1621"/>
      <c r="K23" s="1621"/>
      <c r="L23" s="1621"/>
      <c r="M23" s="1621"/>
      <c r="N23" s="1621"/>
      <c r="O23" s="1621"/>
      <c r="P23" s="1621"/>
      <c r="Q23" s="1621"/>
      <c r="R23" s="1621"/>
      <c r="S23" s="1621"/>
      <c r="T23" s="1621"/>
      <c r="U23" s="1621"/>
      <c r="V23" s="1621"/>
      <c r="W23" s="1623"/>
      <c r="X23" s="1623"/>
      <c r="Y23" s="1623"/>
      <c r="Z23" s="1623"/>
      <c r="AA23" s="1623"/>
      <c r="AB23" s="1623"/>
      <c r="AC23" s="1623"/>
      <c r="AD23" s="1623"/>
      <c r="AE23" s="1623"/>
      <c r="AF23" s="1623"/>
      <c r="AG23" s="1623"/>
      <c r="AH23" s="1623"/>
      <c r="AI23" s="1623"/>
      <c r="AJ23" s="1623"/>
      <c r="AK23" s="1623"/>
      <c r="AL23" s="1623"/>
      <c r="AM23" s="1623"/>
      <c r="AN23" s="1623"/>
      <c r="AO23" s="1623"/>
      <c r="AP23" s="1623"/>
      <c r="AQ23" s="1624"/>
      <c r="AR23" s="1624"/>
      <c r="AS23" s="1624"/>
      <c r="AT23" s="1625"/>
      <c r="AU23" s="1622"/>
      <c r="AV23" s="1622"/>
      <c r="AW23" s="1569"/>
      <c r="AX23" s="1622"/>
      <c r="AY23" s="1622"/>
      <c r="AZ23" s="1569"/>
      <c r="BA23" s="1622"/>
      <c r="BB23" s="1622"/>
      <c r="BC23" s="1626"/>
    </row>
    <row r="24" spans="1:55" ht="12.75" customHeight="1">
      <c r="A24" s="1620" t="s">
        <v>0</v>
      </c>
      <c r="B24" s="1621"/>
      <c r="C24" s="1621"/>
      <c r="D24" s="1621"/>
      <c r="E24" s="1621"/>
      <c r="F24" s="1621"/>
      <c r="G24" s="1621"/>
      <c r="H24" s="1621"/>
      <c r="I24" s="1621"/>
      <c r="J24" s="1621"/>
      <c r="K24" s="1621"/>
      <c r="L24" s="1621"/>
      <c r="M24" s="1621"/>
      <c r="N24" s="1621"/>
      <c r="O24" s="1621"/>
      <c r="P24" s="1621"/>
      <c r="Q24" s="1621"/>
      <c r="R24" s="1621"/>
      <c r="S24" s="1621"/>
      <c r="T24" s="1621"/>
      <c r="U24" s="1621"/>
      <c r="V24" s="1621"/>
      <c r="W24" s="1623" t="s">
        <v>126</v>
      </c>
      <c r="X24" s="1623"/>
      <c r="Y24" s="1623"/>
      <c r="Z24" s="1623"/>
      <c r="AA24" s="1623"/>
      <c r="AB24" s="1623"/>
      <c r="AC24" s="1623"/>
      <c r="AD24" s="1623"/>
      <c r="AE24" s="1623"/>
      <c r="AF24" s="1623"/>
      <c r="AG24" s="1623"/>
      <c r="AH24" s="1623"/>
      <c r="AI24" s="1623"/>
      <c r="AJ24" s="1623"/>
      <c r="AK24" s="1623"/>
      <c r="AL24" s="1623"/>
      <c r="AM24" s="1623"/>
      <c r="AN24" s="1623"/>
      <c r="AO24" s="1623"/>
      <c r="AP24" s="1623"/>
      <c r="AQ24" s="1624"/>
      <c r="AR24" s="1624"/>
      <c r="AS24" s="1624"/>
      <c r="AT24" s="1625"/>
      <c r="AU24" s="1622"/>
      <c r="AV24" s="1622"/>
      <c r="AW24" s="1569" t="s">
        <v>92</v>
      </c>
      <c r="AX24" s="1622"/>
      <c r="AY24" s="1622"/>
      <c r="AZ24" s="1569" t="s">
        <v>95</v>
      </c>
      <c r="BA24" s="1622"/>
      <c r="BB24" s="1622"/>
      <c r="BC24" s="1626" t="s">
        <v>93</v>
      </c>
    </row>
    <row r="25" spans="1:55" ht="12.75" customHeight="1">
      <c r="A25" s="1620"/>
      <c r="B25" s="1621"/>
      <c r="C25" s="1621"/>
      <c r="D25" s="1621"/>
      <c r="E25" s="1621"/>
      <c r="F25" s="1621"/>
      <c r="G25" s="1621"/>
      <c r="H25" s="1621"/>
      <c r="I25" s="1621"/>
      <c r="J25" s="1621"/>
      <c r="K25" s="1621"/>
      <c r="L25" s="1621"/>
      <c r="M25" s="1621"/>
      <c r="N25" s="1621"/>
      <c r="O25" s="1621"/>
      <c r="P25" s="1621"/>
      <c r="Q25" s="1621"/>
      <c r="R25" s="1621"/>
      <c r="S25" s="1621"/>
      <c r="T25" s="1621"/>
      <c r="U25" s="1621"/>
      <c r="V25" s="1621"/>
      <c r="W25" s="1623"/>
      <c r="X25" s="1623"/>
      <c r="Y25" s="1623"/>
      <c r="Z25" s="1623"/>
      <c r="AA25" s="1623"/>
      <c r="AB25" s="1623"/>
      <c r="AC25" s="1623"/>
      <c r="AD25" s="1623"/>
      <c r="AE25" s="1623"/>
      <c r="AF25" s="1623"/>
      <c r="AG25" s="1623"/>
      <c r="AH25" s="1623"/>
      <c r="AI25" s="1623"/>
      <c r="AJ25" s="1623"/>
      <c r="AK25" s="1623"/>
      <c r="AL25" s="1623"/>
      <c r="AM25" s="1623"/>
      <c r="AN25" s="1623"/>
      <c r="AO25" s="1623"/>
      <c r="AP25" s="1623"/>
      <c r="AQ25" s="1624"/>
      <c r="AR25" s="1624"/>
      <c r="AS25" s="1624"/>
      <c r="AT25" s="1625"/>
      <c r="AU25" s="1622"/>
      <c r="AV25" s="1622"/>
      <c r="AW25" s="1569"/>
      <c r="AX25" s="1622"/>
      <c r="AY25" s="1622"/>
      <c r="AZ25" s="1569"/>
      <c r="BA25" s="1622"/>
      <c r="BB25" s="1622"/>
      <c r="BC25" s="1626"/>
    </row>
    <row r="26" spans="1:55" ht="12.75" customHeight="1">
      <c r="A26" s="1620" t="s">
        <v>118</v>
      </c>
      <c r="B26" s="1621"/>
      <c r="C26" s="1621"/>
      <c r="D26" s="1621"/>
      <c r="E26" s="1621"/>
      <c r="F26" s="1621"/>
      <c r="G26" s="1621"/>
      <c r="H26" s="1621"/>
      <c r="I26" s="1621"/>
      <c r="J26" s="1621"/>
      <c r="K26" s="1621"/>
      <c r="L26" s="1621"/>
      <c r="M26" s="1621"/>
      <c r="N26" s="1621"/>
      <c r="O26" s="1621"/>
      <c r="P26" s="1621"/>
      <c r="Q26" s="1621"/>
      <c r="R26" s="1621"/>
      <c r="S26" s="1621"/>
      <c r="T26" s="1621"/>
      <c r="U26" s="1621"/>
      <c r="V26" s="1621"/>
      <c r="W26" s="1623" t="s">
        <v>318</v>
      </c>
      <c r="X26" s="1623"/>
      <c r="Y26" s="1623"/>
      <c r="Z26" s="1623"/>
      <c r="AA26" s="1623"/>
      <c r="AB26" s="1623"/>
      <c r="AC26" s="1623"/>
      <c r="AD26" s="1623"/>
      <c r="AE26" s="1623"/>
      <c r="AF26" s="1623"/>
      <c r="AG26" s="1623"/>
      <c r="AH26" s="1623"/>
      <c r="AI26" s="1623"/>
      <c r="AJ26" s="1623"/>
      <c r="AK26" s="1623"/>
      <c r="AL26" s="1623"/>
      <c r="AM26" s="1623"/>
      <c r="AN26" s="1623"/>
      <c r="AO26" s="1623"/>
      <c r="AP26" s="1623"/>
      <c r="AQ26" s="1624"/>
      <c r="AR26" s="1624"/>
      <c r="AS26" s="1624"/>
      <c r="AT26" s="1625"/>
      <c r="AU26" s="1622"/>
      <c r="AV26" s="1622"/>
      <c r="AW26" s="1569" t="s">
        <v>92</v>
      </c>
      <c r="AX26" s="1622"/>
      <c r="AY26" s="1622"/>
      <c r="AZ26" s="1569" t="s">
        <v>95</v>
      </c>
      <c r="BA26" s="1622"/>
      <c r="BB26" s="1622"/>
      <c r="BC26" s="1626" t="s">
        <v>93</v>
      </c>
    </row>
    <row r="27" spans="1:55" ht="12.75" customHeight="1">
      <c r="A27" s="1620"/>
      <c r="B27" s="1621"/>
      <c r="C27" s="1621"/>
      <c r="D27" s="1621"/>
      <c r="E27" s="1621"/>
      <c r="F27" s="1621"/>
      <c r="G27" s="1621"/>
      <c r="H27" s="1621"/>
      <c r="I27" s="1621"/>
      <c r="J27" s="1621"/>
      <c r="K27" s="1621"/>
      <c r="L27" s="1621"/>
      <c r="M27" s="1621"/>
      <c r="N27" s="1621"/>
      <c r="O27" s="1621"/>
      <c r="P27" s="1621"/>
      <c r="Q27" s="1621"/>
      <c r="R27" s="1621"/>
      <c r="S27" s="1621"/>
      <c r="T27" s="1621"/>
      <c r="U27" s="1621"/>
      <c r="V27" s="1621"/>
      <c r="W27" s="1623"/>
      <c r="X27" s="1623"/>
      <c r="Y27" s="1623"/>
      <c r="Z27" s="1623"/>
      <c r="AA27" s="1623"/>
      <c r="AB27" s="1623"/>
      <c r="AC27" s="1623"/>
      <c r="AD27" s="1623"/>
      <c r="AE27" s="1623"/>
      <c r="AF27" s="1623"/>
      <c r="AG27" s="1623"/>
      <c r="AH27" s="1623"/>
      <c r="AI27" s="1623"/>
      <c r="AJ27" s="1623"/>
      <c r="AK27" s="1623"/>
      <c r="AL27" s="1623"/>
      <c r="AM27" s="1623"/>
      <c r="AN27" s="1623"/>
      <c r="AO27" s="1623"/>
      <c r="AP27" s="1623"/>
      <c r="AQ27" s="1624"/>
      <c r="AR27" s="1624"/>
      <c r="AS27" s="1624"/>
      <c r="AT27" s="1625"/>
      <c r="AU27" s="1622"/>
      <c r="AV27" s="1622"/>
      <c r="AW27" s="1569"/>
      <c r="AX27" s="1622"/>
      <c r="AY27" s="1622"/>
      <c r="AZ27" s="1569"/>
      <c r="BA27" s="1622"/>
      <c r="BB27" s="1622"/>
      <c r="BC27" s="1626"/>
    </row>
    <row r="28" spans="1:55" ht="12.75" customHeight="1">
      <c r="A28" s="1620" t="s">
        <v>119</v>
      </c>
      <c r="B28" s="1621"/>
      <c r="C28" s="1621"/>
      <c r="D28" s="1621"/>
      <c r="E28" s="1621"/>
      <c r="F28" s="1621"/>
      <c r="G28" s="1621"/>
      <c r="H28" s="1621"/>
      <c r="I28" s="1621"/>
      <c r="J28" s="1621"/>
      <c r="K28" s="1621"/>
      <c r="L28" s="1621"/>
      <c r="M28" s="1621"/>
      <c r="N28" s="1621"/>
      <c r="O28" s="1621"/>
      <c r="P28" s="1621"/>
      <c r="Q28" s="1621"/>
      <c r="R28" s="1621"/>
      <c r="S28" s="1621"/>
      <c r="T28" s="1621"/>
      <c r="U28" s="1621"/>
      <c r="V28" s="1621"/>
      <c r="W28" s="1623" t="s">
        <v>129</v>
      </c>
      <c r="X28" s="1623"/>
      <c r="Y28" s="1623"/>
      <c r="Z28" s="1623"/>
      <c r="AA28" s="1623"/>
      <c r="AB28" s="1623"/>
      <c r="AC28" s="1623"/>
      <c r="AD28" s="1623"/>
      <c r="AE28" s="1623"/>
      <c r="AF28" s="1623"/>
      <c r="AG28" s="1623"/>
      <c r="AH28" s="1623"/>
      <c r="AI28" s="1623"/>
      <c r="AJ28" s="1623"/>
      <c r="AK28" s="1623"/>
      <c r="AL28" s="1623"/>
      <c r="AM28" s="1623"/>
      <c r="AN28" s="1623"/>
      <c r="AO28" s="1623"/>
      <c r="AP28" s="1623"/>
      <c r="AQ28" s="1624"/>
      <c r="AR28" s="1624"/>
      <c r="AS28" s="1624"/>
      <c r="AT28" s="1625"/>
      <c r="AU28" s="1622"/>
      <c r="AV28" s="1622"/>
      <c r="AW28" s="1569" t="s">
        <v>92</v>
      </c>
      <c r="AX28" s="1622"/>
      <c r="AY28" s="1622"/>
      <c r="AZ28" s="1569" t="s">
        <v>95</v>
      </c>
      <c r="BA28" s="1622"/>
      <c r="BB28" s="1622"/>
      <c r="BC28" s="1626" t="s">
        <v>93</v>
      </c>
    </row>
    <row r="29" spans="1:55" ht="12.75" customHeight="1">
      <c r="A29" s="1620"/>
      <c r="B29" s="1621"/>
      <c r="C29" s="1621"/>
      <c r="D29" s="1621"/>
      <c r="E29" s="1621"/>
      <c r="F29" s="1621"/>
      <c r="G29" s="1621"/>
      <c r="H29" s="1621"/>
      <c r="I29" s="1621"/>
      <c r="J29" s="1621"/>
      <c r="K29" s="1621"/>
      <c r="L29" s="1621"/>
      <c r="M29" s="1621"/>
      <c r="N29" s="1621"/>
      <c r="O29" s="1621"/>
      <c r="P29" s="1621"/>
      <c r="Q29" s="1621"/>
      <c r="R29" s="1621"/>
      <c r="S29" s="1621"/>
      <c r="T29" s="1621"/>
      <c r="U29" s="1621"/>
      <c r="V29" s="1621"/>
      <c r="W29" s="1623"/>
      <c r="X29" s="1623"/>
      <c r="Y29" s="1623"/>
      <c r="Z29" s="1623"/>
      <c r="AA29" s="1623"/>
      <c r="AB29" s="1623"/>
      <c r="AC29" s="1623"/>
      <c r="AD29" s="1623"/>
      <c r="AE29" s="1623"/>
      <c r="AF29" s="1623"/>
      <c r="AG29" s="1623"/>
      <c r="AH29" s="1623"/>
      <c r="AI29" s="1623"/>
      <c r="AJ29" s="1623"/>
      <c r="AK29" s="1623"/>
      <c r="AL29" s="1623"/>
      <c r="AM29" s="1623"/>
      <c r="AN29" s="1623"/>
      <c r="AO29" s="1623"/>
      <c r="AP29" s="1623"/>
      <c r="AQ29" s="1624"/>
      <c r="AR29" s="1624"/>
      <c r="AS29" s="1624"/>
      <c r="AT29" s="1625"/>
      <c r="AU29" s="1622"/>
      <c r="AV29" s="1622"/>
      <c r="AW29" s="1569"/>
      <c r="AX29" s="1622"/>
      <c r="AY29" s="1622"/>
      <c r="AZ29" s="1569"/>
      <c r="BA29" s="1622"/>
      <c r="BB29" s="1622"/>
      <c r="BC29" s="1626"/>
    </row>
    <row r="30" spans="1:55" ht="12.75" customHeight="1">
      <c r="A30" s="1620" t="s">
        <v>120</v>
      </c>
      <c r="B30" s="1621"/>
      <c r="C30" s="1621"/>
      <c r="D30" s="1621"/>
      <c r="E30" s="1621"/>
      <c r="F30" s="1621"/>
      <c r="G30" s="1621"/>
      <c r="H30" s="1621"/>
      <c r="I30" s="1621"/>
      <c r="J30" s="1621"/>
      <c r="K30" s="1621"/>
      <c r="L30" s="1621"/>
      <c r="M30" s="1621"/>
      <c r="N30" s="1621"/>
      <c r="O30" s="1621"/>
      <c r="P30" s="1621"/>
      <c r="Q30" s="1621"/>
      <c r="R30" s="1621"/>
      <c r="S30" s="1621"/>
      <c r="T30" s="1621"/>
      <c r="U30" s="1621"/>
      <c r="V30" s="1621"/>
      <c r="W30" s="1623" t="s">
        <v>130</v>
      </c>
      <c r="X30" s="1623"/>
      <c r="Y30" s="1623"/>
      <c r="Z30" s="1623"/>
      <c r="AA30" s="1623"/>
      <c r="AB30" s="1623"/>
      <c r="AC30" s="1623"/>
      <c r="AD30" s="1623"/>
      <c r="AE30" s="1623"/>
      <c r="AF30" s="1623"/>
      <c r="AG30" s="1623"/>
      <c r="AH30" s="1623"/>
      <c r="AI30" s="1623"/>
      <c r="AJ30" s="1623"/>
      <c r="AK30" s="1623"/>
      <c r="AL30" s="1623"/>
      <c r="AM30" s="1623"/>
      <c r="AN30" s="1623"/>
      <c r="AO30" s="1623"/>
      <c r="AP30" s="1623"/>
      <c r="AQ30" s="1624"/>
      <c r="AR30" s="1624"/>
      <c r="AS30" s="1624"/>
      <c r="AT30" s="1625"/>
      <c r="AU30" s="1622"/>
      <c r="AV30" s="1622"/>
      <c r="AW30" s="1569" t="s">
        <v>92</v>
      </c>
      <c r="AX30" s="1622"/>
      <c r="AY30" s="1622"/>
      <c r="AZ30" s="1569" t="s">
        <v>95</v>
      </c>
      <c r="BA30" s="1622"/>
      <c r="BB30" s="1622"/>
      <c r="BC30" s="1626" t="s">
        <v>93</v>
      </c>
    </row>
    <row r="31" spans="1:55" ht="12.75" customHeight="1">
      <c r="A31" s="1620"/>
      <c r="B31" s="1621"/>
      <c r="C31" s="1621"/>
      <c r="D31" s="1621"/>
      <c r="E31" s="1621"/>
      <c r="F31" s="1621"/>
      <c r="G31" s="1621"/>
      <c r="H31" s="1621"/>
      <c r="I31" s="1621"/>
      <c r="J31" s="1621"/>
      <c r="K31" s="1621"/>
      <c r="L31" s="1621"/>
      <c r="M31" s="1621"/>
      <c r="N31" s="1621"/>
      <c r="O31" s="1621"/>
      <c r="P31" s="1621"/>
      <c r="Q31" s="1621"/>
      <c r="R31" s="1621"/>
      <c r="S31" s="1621"/>
      <c r="T31" s="1621"/>
      <c r="U31" s="1621"/>
      <c r="V31" s="1621"/>
      <c r="W31" s="1623"/>
      <c r="X31" s="1623"/>
      <c r="Y31" s="1623"/>
      <c r="Z31" s="1623"/>
      <c r="AA31" s="1623"/>
      <c r="AB31" s="1623"/>
      <c r="AC31" s="1623"/>
      <c r="AD31" s="1623"/>
      <c r="AE31" s="1623"/>
      <c r="AF31" s="1623"/>
      <c r="AG31" s="1623"/>
      <c r="AH31" s="1623"/>
      <c r="AI31" s="1623"/>
      <c r="AJ31" s="1623"/>
      <c r="AK31" s="1623"/>
      <c r="AL31" s="1623"/>
      <c r="AM31" s="1623"/>
      <c r="AN31" s="1623"/>
      <c r="AO31" s="1623"/>
      <c r="AP31" s="1623"/>
      <c r="AQ31" s="1624"/>
      <c r="AR31" s="1624"/>
      <c r="AS31" s="1624"/>
      <c r="AT31" s="1625"/>
      <c r="AU31" s="1622"/>
      <c r="AV31" s="1622"/>
      <c r="AW31" s="1569"/>
      <c r="AX31" s="1622"/>
      <c r="AY31" s="1622"/>
      <c r="AZ31" s="1569"/>
      <c r="BA31" s="1622"/>
      <c r="BB31" s="1622"/>
      <c r="BC31" s="1626"/>
    </row>
    <row r="32" spans="1:55" ht="12.75" customHeight="1">
      <c r="A32" s="1620" t="s">
        <v>121</v>
      </c>
      <c r="B32" s="1621"/>
      <c r="C32" s="1621"/>
      <c r="D32" s="1621"/>
      <c r="E32" s="1621"/>
      <c r="F32" s="1621"/>
      <c r="G32" s="1621"/>
      <c r="H32" s="1621"/>
      <c r="I32" s="1621"/>
      <c r="J32" s="1621"/>
      <c r="K32" s="1621"/>
      <c r="L32" s="1621"/>
      <c r="M32" s="1621"/>
      <c r="N32" s="1621"/>
      <c r="O32" s="1621"/>
      <c r="P32" s="1621"/>
      <c r="Q32" s="1621"/>
      <c r="R32" s="1621"/>
      <c r="S32" s="1621"/>
      <c r="T32" s="1621"/>
      <c r="U32" s="1621"/>
      <c r="V32" s="1621"/>
      <c r="W32" s="1623" t="s">
        <v>132</v>
      </c>
      <c r="X32" s="1623"/>
      <c r="Y32" s="1623"/>
      <c r="Z32" s="1623"/>
      <c r="AA32" s="1623"/>
      <c r="AB32" s="1623"/>
      <c r="AC32" s="1623"/>
      <c r="AD32" s="1623"/>
      <c r="AE32" s="1623"/>
      <c r="AF32" s="1623"/>
      <c r="AG32" s="1623"/>
      <c r="AH32" s="1623"/>
      <c r="AI32" s="1623"/>
      <c r="AJ32" s="1623"/>
      <c r="AK32" s="1623"/>
      <c r="AL32" s="1623"/>
      <c r="AM32" s="1623"/>
      <c r="AN32" s="1623"/>
      <c r="AO32" s="1623"/>
      <c r="AP32" s="1623"/>
      <c r="AQ32" s="1624"/>
      <c r="AR32" s="1624"/>
      <c r="AS32" s="1624"/>
      <c r="AT32" s="1625"/>
      <c r="AU32" s="1622"/>
      <c r="AV32" s="1622"/>
      <c r="AW32" s="1569" t="s">
        <v>92</v>
      </c>
      <c r="AX32" s="1622"/>
      <c r="AY32" s="1622"/>
      <c r="AZ32" s="1569" t="s">
        <v>95</v>
      </c>
      <c r="BA32" s="1622"/>
      <c r="BB32" s="1622"/>
      <c r="BC32" s="1626" t="s">
        <v>93</v>
      </c>
    </row>
    <row r="33" spans="1:55" ht="12.75" customHeight="1">
      <c r="A33" s="1620"/>
      <c r="B33" s="1621"/>
      <c r="C33" s="1621"/>
      <c r="D33" s="1621"/>
      <c r="E33" s="1621"/>
      <c r="F33" s="1621"/>
      <c r="G33" s="1621"/>
      <c r="H33" s="1621"/>
      <c r="I33" s="1621"/>
      <c r="J33" s="1621"/>
      <c r="K33" s="1621"/>
      <c r="L33" s="1621"/>
      <c r="M33" s="1621"/>
      <c r="N33" s="1621"/>
      <c r="O33" s="1621"/>
      <c r="P33" s="1621"/>
      <c r="Q33" s="1621"/>
      <c r="R33" s="1621"/>
      <c r="S33" s="1621"/>
      <c r="T33" s="1621"/>
      <c r="U33" s="1621"/>
      <c r="V33" s="1621"/>
      <c r="W33" s="1623"/>
      <c r="X33" s="1623"/>
      <c r="Y33" s="1623"/>
      <c r="Z33" s="1623"/>
      <c r="AA33" s="1623"/>
      <c r="AB33" s="1623"/>
      <c r="AC33" s="1623"/>
      <c r="AD33" s="1623"/>
      <c r="AE33" s="1623"/>
      <c r="AF33" s="1623"/>
      <c r="AG33" s="1623"/>
      <c r="AH33" s="1623"/>
      <c r="AI33" s="1623"/>
      <c r="AJ33" s="1623"/>
      <c r="AK33" s="1623"/>
      <c r="AL33" s="1623"/>
      <c r="AM33" s="1623"/>
      <c r="AN33" s="1623"/>
      <c r="AO33" s="1623"/>
      <c r="AP33" s="1623"/>
      <c r="AQ33" s="1624"/>
      <c r="AR33" s="1624"/>
      <c r="AS33" s="1624"/>
      <c r="AT33" s="1625"/>
      <c r="AU33" s="1622"/>
      <c r="AV33" s="1622"/>
      <c r="AW33" s="1569"/>
      <c r="AX33" s="1622"/>
      <c r="AY33" s="1622"/>
      <c r="AZ33" s="1569"/>
      <c r="BA33" s="1622"/>
      <c r="BB33" s="1622"/>
      <c r="BC33" s="1626"/>
    </row>
    <row r="34" spans="1:55" ht="12.75" customHeight="1">
      <c r="A34" s="1620" t="s">
        <v>122</v>
      </c>
      <c r="B34" s="1621"/>
      <c r="C34" s="1621"/>
      <c r="D34" s="1621"/>
      <c r="E34" s="1621"/>
      <c r="F34" s="1621"/>
      <c r="G34" s="1621"/>
      <c r="H34" s="1621"/>
      <c r="I34" s="1621"/>
      <c r="J34" s="1621"/>
      <c r="K34" s="1621"/>
      <c r="L34" s="1621"/>
      <c r="M34" s="1621"/>
      <c r="N34" s="1621"/>
      <c r="O34" s="1621"/>
      <c r="P34" s="1621"/>
      <c r="Q34" s="1621"/>
      <c r="R34" s="1621"/>
      <c r="S34" s="1621"/>
      <c r="T34" s="1621"/>
      <c r="U34" s="1621"/>
      <c r="V34" s="1621"/>
      <c r="W34" s="1623" t="s">
        <v>128</v>
      </c>
      <c r="X34" s="1623"/>
      <c r="Y34" s="1623"/>
      <c r="Z34" s="1623"/>
      <c r="AA34" s="1623"/>
      <c r="AB34" s="1623"/>
      <c r="AC34" s="1623"/>
      <c r="AD34" s="1623"/>
      <c r="AE34" s="1623"/>
      <c r="AF34" s="1623"/>
      <c r="AG34" s="1623"/>
      <c r="AH34" s="1623"/>
      <c r="AI34" s="1623"/>
      <c r="AJ34" s="1623"/>
      <c r="AK34" s="1623"/>
      <c r="AL34" s="1623"/>
      <c r="AM34" s="1623"/>
      <c r="AN34" s="1623"/>
      <c r="AO34" s="1623"/>
      <c r="AP34" s="1623"/>
      <c r="AQ34" s="1624"/>
      <c r="AR34" s="1624"/>
      <c r="AS34" s="1624"/>
      <c r="AT34" s="1625"/>
      <c r="AU34" s="1622"/>
      <c r="AV34" s="1622"/>
      <c r="AW34" s="1569" t="s">
        <v>92</v>
      </c>
      <c r="AX34" s="1622"/>
      <c r="AY34" s="1622"/>
      <c r="AZ34" s="1569" t="s">
        <v>95</v>
      </c>
      <c r="BA34" s="1622"/>
      <c r="BB34" s="1622"/>
      <c r="BC34" s="1626" t="s">
        <v>93</v>
      </c>
    </row>
    <row r="35" spans="1:55" ht="12.75" customHeight="1">
      <c r="A35" s="1620"/>
      <c r="B35" s="1621"/>
      <c r="C35" s="1621"/>
      <c r="D35" s="1621"/>
      <c r="E35" s="1621"/>
      <c r="F35" s="1621"/>
      <c r="G35" s="1621"/>
      <c r="H35" s="1621"/>
      <c r="I35" s="1621"/>
      <c r="J35" s="1621"/>
      <c r="K35" s="1621"/>
      <c r="L35" s="1621"/>
      <c r="M35" s="1621"/>
      <c r="N35" s="1621"/>
      <c r="O35" s="1621"/>
      <c r="P35" s="1621"/>
      <c r="Q35" s="1621"/>
      <c r="R35" s="1621"/>
      <c r="S35" s="1621"/>
      <c r="T35" s="1621"/>
      <c r="U35" s="1621"/>
      <c r="V35" s="1621"/>
      <c r="W35" s="1623"/>
      <c r="X35" s="1623"/>
      <c r="Y35" s="1623"/>
      <c r="Z35" s="1623"/>
      <c r="AA35" s="1623"/>
      <c r="AB35" s="1623"/>
      <c r="AC35" s="1623"/>
      <c r="AD35" s="1623"/>
      <c r="AE35" s="1623"/>
      <c r="AF35" s="1623"/>
      <c r="AG35" s="1623"/>
      <c r="AH35" s="1623"/>
      <c r="AI35" s="1623"/>
      <c r="AJ35" s="1623"/>
      <c r="AK35" s="1623"/>
      <c r="AL35" s="1623"/>
      <c r="AM35" s="1623"/>
      <c r="AN35" s="1623"/>
      <c r="AO35" s="1623"/>
      <c r="AP35" s="1623"/>
      <c r="AQ35" s="1624"/>
      <c r="AR35" s="1624"/>
      <c r="AS35" s="1624"/>
      <c r="AT35" s="1625"/>
      <c r="AU35" s="1622"/>
      <c r="AV35" s="1622"/>
      <c r="AW35" s="1569"/>
      <c r="AX35" s="1622"/>
      <c r="AY35" s="1622"/>
      <c r="AZ35" s="1569"/>
      <c r="BA35" s="1622"/>
      <c r="BB35" s="1622"/>
      <c r="BC35" s="1626"/>
    </row>
    <row r="36" spans="1:55" ht="12.75" customHeight="1">
      <c r="A36" s="1620" t="s">
        <v>123</v>
      </c>
      <c r="B36" s="1621"/>
      <c r="C36" s="1621"/>
      <c r="D36" s="1621"/>
      <c r="E36" s="1621"/>
      <c r="F36" s="1621"/>
      <c r="G36" s="1621"/>
      <c r="H36" s="1621"/>
      <c r="I36" s="1621"/>
      <c r="J36" s="1621"/>
      <c r="K36" s="1621"/>
      <c r="L36" s="1621"/>
      <c r="M36" s="1621"/>
      <c r="N36" s="1621"/>
      <c r="O36" s="1621"/>
      <c r="P36" s="1621"/>
      <c r="Q36" s="1621"/>
      <c r="R36" s="1621"/>
      <c r="S36" s="1621"/>
      <c r="T36" s="1621"/>
      <c r="U36" s="1621"/>
      <c r="V36" s="1621"/>
      <c r="W36" s="1623" t="s">
        <v>128</v>
      </c>
      <c r="X36" s="1623"/>
      <c r="Y36" s="1623"/>
      <c r="Z36" s="1623"/>
      <c r="AA36" s="1623"/>
      <c r="AB36" s="1623"/>
      <c r="AC36" s="1623"/>
      <c r="AD36" s="1623"/>
      <c r="AE36" s="1623"/>
      <c r="AF36" s="1623"/>
      <c r="AG36" s="1623"/>
      <c r="AH36" s="1623"/>
      <c r="AI36" s="1623"/>
      <c r="AJ36" s="1623"/>
      <c r="AK36" s="1623"/>
      <c r="AL36" s="1623"/>
      <c r="AM36" s="1623"/>
      <c r="AN36" s="1623"/>
      <c r="AO36" s="1623"/>
      <c r="AP36" s="1623"/>
      <c r="AQ36" s="1624"/>
      <c r="AR36" s="1624"/>
      <c r="AS36" s="1624"/>
      <c r="AT36" s="1625"/>
      <c r="AU36" s="1622"/>
      <c r="AV36" s="1622"/>
      <c r="AW36" s="1569" t="s">
        <v>92</v>
      </c>
      <c r="AX36" s="1622"/>
      <c r="AY36" s="1622"/>
      <c r="AZ36" s="1569" t="s">
        <v>95</v>
      </c>
      <c r="BA36" s="1622"/>
      <c r="BB36" s="1622"/>
      <c r="BC36" s="1626" t="s">
        <v>93</v>
      </c>
    </row>
    <row r="37" spans="1:55" ht="12.75" customHeight="1">
      <c r="A37" s="1620"/>
      <c r="B37" s="1621"/>
      <c r="C37" s="1621"/>
      <c r="D37" s="1621"/>
      <c r="E37" s="1621"/>
      <c r="F37" s="1621"/>
      <c r="G37" s="1621"/>
      <c r="H37" s="1621"/>
      <c r="I37" s="1621"/>
      <c r="J37" s="1621"/>
      <c r="K37" s="1621"/>
      <c r="L37" s="1621"/>
      <c r="M37" s="1621"/>
      <c r="N37" s="1621"/>
      <c r="O37" s="1621"/>
      <c r="P37" s="1621"/>
      <c r="Q37" s="1621"/>
      <c r="R37" s="1621"/>
      <c r="S37" s="1621"/>
      <c r="T37" s="1621"/>
      <c r="U37" s="1621"/>
      <c r="V37" s="1621"/>
      <c r="W37" s="1623"/>
      <c r="X37" s="1623"/>
      <c r="Y37" s="1623"/>
      <c r="Z37" s="1623"/>
      <c r="AA37" s="1623"/>
      <c r="AB37" s="1623"/>
      <c r="AC37" s="1623"/>
      <c r="AD37" s="1623"/>
      <c r="AE37" s="1623"/>
      <c r="AF37" s="1623"/>
      <c r="AG37" s="1623"/>
      <c r="AH37" s="1623"/>
      <c r="AI37" s="1623"/>
      <c r="AJ37" s="1623"/>
      <c r="AK37" s="1623"/>
      <c r="AL37" s="1623"/>
      <c r="AM37" s="1623"/>
      <c r="AN37" s="1623"/>
      <c r="AO37" s="1623"/>
      <c r="AP37" s="1623"/>
      <c r="AQ37" s="1624"/>
      <c r="AR37" s="1624"/>
      <c r="AS37" s="1624"/>
      <c r="AT37" s="1625"/>
      <c r="AU37" s="1622"/>
      <c r="AV37" s="1622"/>
      <c r="AW37" s="1569"/>
      <c r="AX37" s="1622"/>
      <c r="AY37" s="1622"/>
      <c r="AZ37" s="1569"/>
      <c r="BA37" s="1622"/>
      <c r="BB37" s="1622"/>
      <c r="BC37" s="1626"/>
    </row>
    <row r="38" spans="1:55" ht="12.75" customHeight="1">
      <c r="A38" s="1628" t="s">
        <v>124</v>
      </c>
      <c r="B38" s="362"/>
      <c r="C38" s="362"/>
      <c r="D38" s="362"/>
      <c r="E38" s="362"/>
      <c r="F38" s="362"/>
      <c r="G38" s="362"/>
      <c r="H38" s="362"/>
      <c r="I38" s="362"/>
      <c r="J38" s="362"/>
      <c r="K38" s="362"/>
      <c r="L38" s="362"/>
      <c r="M38" s="362"/>
      <c r="N38" s="362"/>
      <c r="O38" s="362"/>
      <c r="P38" s="362"/>
      <c r="Q38" s="362"/>
      <c r="R38" s="362"/>
      <c r="S38" s="362"/>
      <c r="T38" s="362"/>
      <c r="U38" s="362"/>
      <c r="V38" s="1629"/>
      <c r="W38" s="1623" t="s">
        <v>133</v>
      </c>
      <c r="X38" s="1623"/>
      <c r="Y38" s="1623"/>
      <c r="Z38" s="1623"/>
      <c r="AA38" s="1623"/>
      <c r="AB38" s="1623"/>
      <c r="AC38" s="1623"/>
      <c r="AD38" s="1623"/>
      <c r="AE38" s="1623"/>
      <c r="AF38" s="1623"/>
      <c r="AG38" s="1623"/>
      <c r="AH38" s="1623"/>
      <c r="AI38" s="1623"/>
      <c r="AJ38" s="1623"/>
      <c r="AK38" s="1623"/>
      <c r="AL38" s="1623"/>
      <c r="AM38" s="1623"/>
      <c r="AN38" s="1623"/>
      <c r="AO38" s="1623"/>
      <c r="AP38" s="1623"/>
      <c r="AQ38" s="1624"/>
      <c r="AR38" s="1624"/>
      <c r="AS38" s="1624"/>
      <c r="AT38" s="1625"/>
      <c r="AU38" s="1622"/>
      <c r="AV38" s="1622"/>
      <c r="AW38" s="1569" t="s">
        <v>92</v>
      </c>
      <c r="AX38" s="1622"/>
      <c r="AY38" s="1622"/>
      <c r="AZ38" s="1569" t="s">
        <v>95</v>
      </c>
      <c r="BA38" s="1622"/>
      <c r="BB38" s="1622"/>
      <c r="BC38" s="1626" t="s">
        <v>93</v>
      </c>
    </row>
    <row r="39" spans="1:55" ht="12.75" customHeight="1">
      <c r="A39" s="1343"/>
      <c r="B39" s="275"/>
      <c r="C39" s="275"/>
      <c r="D39" s="275"/>
      <c r="E39" s="275"/>
      <c r="F39" s="275"/>
      <c r="G39" s="275"/>
      <c r="H39" s="275"/>
      <c r="I39" s="275"/>
      <c r="J39" s="275"/>
      <c r="K39" s="275"/>
      <c r="L39" s="275"/>
      <c r="M39" s="275"/>
      <c r="N39" s="275"/>
      <c r="O39" s="275"/>
      <c r="P39" s="275"/>
      <c r="Q39" s="275"/>
      <c r="R39" s="275"/>
      <c r="S39" s="275"/>
      <c r="T39" s="275"/>
      <c r="U39" s="275"/>
      <c r="V39" s="1630"/>
      <c r="W39" s="1623"/>
      <c r="X39" s="1623"/>
      <c r="Y39" s="1623"/>
      <c r="Z39" s="1623"/>
      <c r="AA39" s="1623"/>
      <c r="AB39" s="1623"/>
      <c r="AC39" s="1623"/>
      <c r="AD39" s="1623"/>
      <c r="AE39" s="1623"/>
      <c r="AF39" s="1623"/>
      <c r="AG39" s="1623"/>
      <c r="AH39" s="1623"/>
      <c r="AI39" s="1623"/>
      <c r="AJ39" s="1623"/>
      <c r="AK39" s="1623"/>
      <c r="AL39" s="1623"/>
      <c r="AM39" s="1623"/>
      <c r="AN39" s="1623"/>
      <c r="AO39" s="1623"/>
      <c r="AP39" s="1623"/>
      <c r="AQ39" s="1624"/>
      <c r="AR39" s="1624"/>
      <c r="AS39" s="1624"/>
      <c r="AT39" s="1625"/>
      <c r="AU39" s="1622"/>
      <c r="AV39" s="1622"/>
      <c r="AW39" s="1569"/>
      <c r="AX39" s="1622"/>
      <c r="AY39" s="1622"/>
      <c r="AZ39" s="1569"/>
      <c r="BA39" s="1622"/>
      <c r="BB39" s="1622"/>
      <c r="BC39" s="1626"/>
    </row>
    <row r="40" spans="1:55" ht="12.75" customHeight="1">
      <c r="A40" s="1343"/>
      <c r="B40" s="275"/>
      <c r="C40" s="275"/>
      <c r="D40" s="275"/>
      <c r="E40" s="275"/>
      <c r="F40" s="275"/>
      <c r="G40" s="275"/>
      <c r="H40" s="275"/>
      <c r="I40" s="275"/>
      <c r="J40" s="275"/>
      <c r="K40" s="275"/>
      <c r="L40" s="275"/>
      <c r="M40" s="275"/>
      <c r="N40" s="275"/>
      <c r="O40" s="275"/>
      <c r="P40" s="275"/>
      <c r="Q40" s="275"/>
      <c r="R40" s="275"/>
      <c r="S40" s="275"/>
      <c r="T40" s="275"/>
      <c r="U40" s="275"/>
      <c r="V40" s="1630"/>
      <c r="W40" s="1623" t="s">
        <v>317</v>
      </c>
      <c r="X40" s="1623"/>
      <c r="Y40" s="1623"/>
      <c r="Z40" s="1623"/>
      <c r="AA40" s="1623"/>
      <c r="AB40" s="1623"/>
      <c r="AC40" s="1623"/>
      <c r="AD40" s="1623"/>
      <c r="AE40" s="1623"/>
      <c r="AF40" s="1623"/>
      <c r="AG40" s="1623"/>
      <c r="AH40" s="1623"/>
      <c r="AI40" s="1623"/>
      <c r="AJ40" s="1623"/>
      <c r="AK40" s="1623"/>
      <c r="AL40" s="1623"/>
      <c r="AM40" s="1623"/>
      <c r="AN40" s="1623"/>
      <c r="AO40" s="1623"/>
      <c r="AP40" s="1623"/>
      <c r="AQ40" s="1624"/>
      <c r="AR40" s="1624"/>
      <c r="AS40" s="1624"/>
      <c r="AT40" s="1625"/>
      <c r="AU40" s="1622"/>
      <c r="AV40" s="1622"/>
      <c r="AW40" s="1569" t="s">
        <v>92</v>
      </c>
      <c r="AX40" s="1622"/>
      <c r="AY40" s="1622"/>
      <c r="AZ40" s="1569" t="s">
        <v>95</v>
      </c>
      <c r="BA40" s="1622"/>
      <c r="BB40" s="1622"/>
      <c r="BC40" s="1626" t="s">
        <v>93</v>
      </c>
    </row>
    <row r="41" spans="1:55" ht="12.75" customHeight="1">
      <c r="A41" s="1343"/>
      <c r="B41" s="275"/>
      <c r="C41" s="275"/>
      <c r="D41" s="275"/>
      <c r="E41" s="275"/>
      <c r="F41" s="275"/>
      <c r="G41" s="275"/>
      <c r="H41" s="275"/>
      <c r="I41" s="275"/>
      <c r="J41" s="275"/>
      <c r="K41" s="275"/>
      <c r="L41" s="275"/>
      <c r="M41" s="275"/>
      <c r="N41" s="275"/>
      <c r="O41" s="275"/>
      <c r="P41" s="275"/>
      <c r="Q41" s="275"/>
      <c r="R41" s="275"/>
      <c r="S41" s="275"/>
      <c r="T41" s="275"/>
      <c r="U41" s="275"/>
      <c r="V41" s="1630"/>
      <c r="W41" s="1623"/>
      <c r="X41" s="1623"/>
      <c r="Y41" s="1623"/>
      <c r="Z41" s="1623"/>
      <c r="AA41" s="1623"/>
      <c r="AB41" s="1623"/>
      <c r="AC41" s="1623"/>
      <c r="AD41" s="1623"/>
      <c r="AE41" s="1623"/>
      <c r="AF41" s="1623"/>
      <c r="AG41" s="1623"/>
      <c r="AH41" s="1623"/>
      <c r="AI41" s="1623"/>
      <c r="AJ41" s="1623"/>
      <c r="AK41" s="1623"/>
      <c r="AL41" s="1623"/>
      <c r="AM41" s="1623"/>
      <c r="AN41" s="1623"/>
      <c r="AO41" s="1623"/>
      <c r="AP41" s="1623"/>
      <c r="AQ41" s="1624"/>
      <c r="AR41" s="1624"/>
      <c r="AS41" s="1624"/>
      <c r="AT41" s="1625"/>
      <c r="AU41" s="1622"/>
      <c r="AV41" s="1622"/>
      <c r="AW41" s="1569"/>
      <c r="AX41" s="1622"/>
      <c r="AY41" s="1622"/>
      <c r="AZ41" s="1569"/>
      <c r="BA41" s="1622"/>
      <c r="BB41" s="1622"/>
      <c r="BC41" s="1626"/>
    </row>
    <row r="42" spans="1:55" ht="12.75" customHeight="1">
      <c r="A42" s="1343"/>
      <c r="B42" s="275"/>
      <c r="C42" s="275"/>
      <c r="D42" s="275"/>
      <c r="E42" s="275"/>
      <c r="F42" s="275"/>
      <c r="G42" s="275"/>
      <c r="H42" s="275"/>
      <c r="I42" s="275"/>
      <c r="J42" s="275"/>
      <c r="K42" s="275"/>
      <c r="L42" s="275"/>
      <c r="M42" s="275"/>
      <c r="N42" s="275"/>
      <c r="O42" s="275"/>
      <c r="P42" s="275"/>
      <c r="Q42" s="275"/>
      <c r="R42" s="275"/>
      <c r="S42" s="275"/>
      <c r="T42" s="275"/>
      <c r="U42" s="275"/>
      <c r="V42" s="1630"/>
      <c r="W42" s="1623" t="s">
        <v>316</v>
      </c>
      <c r="X42" s="1623"/>
      <c r="Y42" s="1623"/>
      <c r="Z42" s="1623"/>
      <c r="AA42" s="1623"/>
      <c r="AB42" s="1623"/>
      <c r="AC42" s="1623"/>
      <c r="AD42" s="1623"/>
      <c r="AE42" s="1623"/>
      <c r="AF42" s="1623"/>
      <c r="AG42" s="1623"/>
      <c r="AH42" s="1623"/>
      <c r="AI42" s="1623"/>
      <c r="AJ42" s="1623"/>
      <c r="AK42" s="1623"/>
      <c r="AL42" s="1623"/>
      <c r="AM42" s="1623"/>
      <c r="AN42" s="1623"/>
      <c r="AO42" s="1623"/>
      <c r="AP42" s="1623"/>
      <c r="AQ42" s="1624"/>
      <c r="AR42" s="1624"/>
      <c r="AS42" s="1624"/>
      <c r="AT42" s="1625"/>
      <c r="AU42" s="1622"/>
      <c r="AV42" s="1622"/>
      <c r="AW42" s="1569" t="s">
        <v>92</v>
      </c>
      <c r="AX42" s="1622"/>
      <c r="AY42" s="1622"/>
      <c r="AZ42" s="1569" t="s">
        <v>95</v>
      </c>
      <c r="BA42" s="1622"/>
      <c r="BB42" s="1622"/>
      <c r="BC42" s="1626" t="s">
        <v>93</v>
      </c>
    </row>
    <row r="43" spans="1:55" ht="12.75" customHeight="1">
      <c r="A43" s="1370"/>
      <c r="B43" s="318"/>
      <c r="C43" s="318"/>
      <c r="D43" s="318"/>
      <c r="E43" s="318"/>
      <c r="F43" s="318"/>
      <c r="G43" s="318"/>
      <c r="H43" s="318"/>
      <c r="I43" s="318"/>
      <c r="J43" s="318"/>
      <c r="K43" s="318"/>
      <c r="L43" s="318"/>
      <c r="M43" s="318"/>
      <c r="N43" s="318"/>
      <c r="O43" s="318"/>
      <c r="P43" s="318"/>
      <c r="Q43" s="318"/>
      <c r="R43" s="318"/>
      <c r="S43" s="318"/>
      <c r="T43" s="318"/>
      <c r="U43" s="318"/>
      <c r="V43" s="1631"/>
      <c r="W43" s="1623"/>
      <c r="X43" s="1623"/>
      <c r="Y43" s="1623"/>
      <c r="Z43" s="1623"/>
      <c r="AA43" s="1623"/>
      <c r="AB43" s="1623"/>
      <c r="AC43" s="1623"/>
      <c r="AD43" s="1623"/>
      <c r="AE43" s="1623"/>
      <c r="AF43" s="1623"/>
      <c r="AG43" s="1623"/>
      <c r="AH43" s="1623"/>
      <c r="AI43" s="1623"/>
      <c r="AJ43" s="1623"/>
      <c r="AK43" s="1623"/>
      <c r="AL43" s="1623"/>
      <c r="AM43" s="1623"/>
      <c r="AN43" s="1623"/>
      <c r="AO43" s="1623"/>
      <c r="AP43" s="1623"/>
      <c r="AQ43" s="1624"/>
      <c r="AR43" s="1624"/>
      <c r="AS43" s="1624"/>
      <c r="AT43" s="1625"/>
      <c r="AU43" s="1622"/>
      <c r="AV43" s="1622"/>
      <c r="AW43" s="1569"/>
      <c r="AX43" s="1622"/>
      <c r="AY43" s="1622"/>
      <c r="AZ43" s="1569"/>
      <c r="BA43" s="1622"/>
      <c r="BB43" s="1622"/>
      <c r="BC43" s="1626"/>
    </row>
    <row r="44" spans="1:55" ht="12.75" customHeight="1">
      <c r="A44" s="1628" t="s">
        <v>125</v>
      </c>
      <c r="B44" s="362"/>
      <c r="C44" s="362"/>
      <c r="D44" s="362"/>
      <c r="E44" s="362"/>
      <c r="F44" s="362"/>
      <c r="G44" s="362"/>
      <c r="H44" s="362"/>
      <c r="I44" s="362"/>
      <c r="J44" s="362"/>
      <c r="K44" s="362"/>
      <c r="L44" s="362"/>
      <c r="M44" s="362"/>
      <c r="N44" s="362"/>
      <c r="O44" s="362"/>
      <c r="P44" s="362"/>
      <c r="Q44" s="362"/>
      <c r="R44" s="362"/>
      <c r="S44" s="362"/>
      <c r="T44" s="362"/>
      <c r="U44" s="362"/>
      <c r="V44" s="362"/>
      <c r="W44" s="1623" t="s">
        <v>143</v>
      </c>
      <c r="X44" s="1623"/>
      <c r="Y44" s="1623"/>
      <c r="Z44" s="1623"/>
      <c r="AA44" s="1623"/>
      <c r="AB44" s="1623"/>
      <c r="AC44" s="1623"/>
      <c r="AD44" s="1623"/>
      <c r="AE44" s="1623"/>
      <c r="AF44" s="1623"/>
      <c r="AG44" s="1623"/>
      <c r="AH44" s="1623"/>
      <c r="AI44" s="1623"/>
      <c r="AJ44" s="1623"/>
      <c r="AK44" s="1623"/>
      <c r="AL44" s="1623"/>
      <c r="AM44" s="1623"/>
      <c r="AN44" s="1623"/>
      <c r="AO44" s="1623"/>
      <c r="AP44" s="1623"/>
      <c r="AQ44" s="1624"/>
      <c r="AR44" s="1624"/>
      <c r="AS44" s="1624"/>
      <c r="AT44" s="1625"/>
      <c r="AU44" s="1622"/>
      <c r="AV44" s="1622"/>
      <c r="AW44" s="1569" t="s">
        <v>92</v>
      </c>
      <c r="AX44" s="1622"/>
      <c r="AY44" s="1622"/>
      <c r="AZ44" s="1569" t="s">
        <v>95</v>
      </c>
      <c r="BA44" s="1622"/>
      <c r="BB44" s="1622"/>
      <c r="BC44" s="1626" t="s">
        <v>93</v>
      </c>
    </row>
    <row r="45" spans="1:55" ht="12.75" customHeight="1">
      <c r="A45" s="1343"/>
      <c r="B45" s="275"/>
      <c r="C45" s="275"/>
      <c r="D45" s="275"/>
      <c r="E45" s="275"/>
      <c r="F45" s="275"/>
      <c r="G45" s="275"/>
      <c r="H45" s="275"/>
      <c r="I45" s="275"/>
      <c r="J45" s="275"/>
      <c r="K45" s="275"/>
      <c r="L45" s="275"/>
      <c r="M45" s="275"/>
      <c r="N45" s="275"/>
      <c r="O45" s="275"/>
      <c r="P45" s="275"/>
      <c r="Q45" s="275"/>
      <c r="R45" s="275"/>
      <c r="S45" s="275"/>
      <c r="T45" s="275"/>
      <c r="U45" s="275"/>
      <c r="V45" s="275"/>
      <c r="W45" s="1623"/>
      <c r="X45" s="1623"/>
      <c r="Y45" s="1623"/>
      <c r="Z45" s="1623"/>
      <c r="AA45" s="1623"/>
      <c r="AB45" s="1623"/>
      <c r="AC45" s="1623"/>
      <c r="AD45" s="1623"/>
      <c r="AE45" s="1623"/>
      <c r="AF45" s="1623"/>
      <c r="AG45" s="1623"/>
      <c r="AH45" s="1623"/>
      <c r="AI45" s="1623"/>
      <c r="AJ45" s="1623"/>
      <c r="AK45" s="1623"/>
      <c r="AL45" s="1623"/>
      <c r="AM45" s="1623"/>
      <c r="AN45" s="1623"/>
      <c r="AO45" s="1623"/>
      <c r="AP45" s="1623"/>
      <c r="AQ45" s="1624"/>
      <c r="AR45" s="1624"/>
      <c r="AS45" s="1624"/>
      <c r="AT45" s="1625"/>
      <c r="AU45" s="1622"/>
      <c r="AV45" s="1622"/>
      <c r="AW45" s="1569"/>
      <c r="AX45" s="1622"/>
      <c r="AY45" s="1622"/>
      <c r="AZ45" s="1569"/>
      <c r="BA45" s="1622"/>
      <c r="BB45" s="1622"/>
      <c r="BC45" s="1626"/>
    </row>
    <row r="46" spans="1:55" ht="12.75" customHeight="1">
      <c r="A46" s="1343"/>
      <c r="B46" s="275"/>
      <c r="C46" s="275"/>
      <c r="D46" s="275"/>
      <c r="E46" s="275"/>
      <c r="F46" s="275"/>
      <c r="G46" s="275"/>
      <c r="H46" s="275"/>
      <c r="I46" s="275"/>
      <c r="J46" s="275"/>
      <c r="K46" s="275"/>
      <c r="L46" s="275"/>
      <c r="M46" s="275"/>
      <c r="N46" s="275"/>
      <c r="O46" s="275"/>
      <c r="P46" s="275"/>
      <c r="Q46" s="275"/>
      <c r="R46" s="275"/>
      <c r="S46" s="275"/>
      <c r="T46" s="275"/>
      <c r="U46" s="275"/>
      <c r="V46" s="275"/>
      <c r="W46" s="1623" t="s">
        <v>127</v>
      </c>
      <c r="X46" s="1623"/>
      <c r="Y46" s="1623"/>
      <c r="Z46" s="1623"/>
      <c r="AA46" s="1623"/>
      <c r="AB46" s="1623"/>
      <c r="AC46" s="1623"/>
      <c r="AD46" s="1623"/>
      <c r="AE46" s="1623"/>
      <c r="AF46" s="1623"/>
      <c r="AG46" s="1623"/>
      <c r="AH46" s="1623"/>
      <c r="AI46" s="1623"/>
      <c r="AJ46" s="1623"/>
      <c r="AK46" s="1623"/>
      <c r="AL46" s="1623"/>
      <c r="AM46" s="1623"/>
      <c r="AN46" s="1623"/>
      <c r="AO46" s="1623"/>
      <c r="AP46" s="1623"/>
      <c r="AQ46" s="1624"/>
      <c r="AR46" s="1624"/>
      <c r="AS46" s="1624"/>
      <c r="AT46" s="1625"/>
      <c r="AU46" s="1622"/>
      <c r="AV46" s="1622"/>
      <c r="AW46" s="1569" t="s">
        <v>92</v>
      </c>
      <c r="AX46" s="1622"/>
      <c r="AY46" s="1622"/>
      <c r="AZ46" s="1569" t="s">
        <v>95</v>
      </c>
      <c r="BA46" s="1622"/>
      <c r="BB46" s="1622"/>
      <c r="BC46" s="1626" t="s">
        <v>93</v>
      </c>
    </row>
    <row r="47" spans="1:55" ht="12.75" customHeight="1" thickBot="1">
      <c r="A47" s="1345"/>
      <c r="B47" s="1346"/>
      <c r="C47" s="1346"/>
      <c r="D47" s="1346"/>
      <c r="E47" s="1346"/>
      <c r="F47" s="1346"/>
      <c r="G47" s="1346"/>
      <c r="H47" s="1346"/>
      <c r="I47" s="1346"/>
      <c r="J47" s="1346"/>
      <c r="K47" s="1346"/>
      <c r="L47" s="1346"/>
      <c r="M47" s="1346"/>
      <c r="N47" s="1346"/>
      <c r="O47" s="1346"/>
      <c r="P47" s="1346"/>
      <c r="Q47" s="1346"/>
      <c r="R47" s="1346"/>
      <c r="S47" s="1346"/>
      <c r="T47" s="1346"/>
      <c r="U47" s="1346"/>
      <c r="V47" s="1346"/>
      <c r="W47" s="1657"/>
      <c r="X47" s="1657"/>
      <c r="Y47" s="1657"/>
      <c r="Z47" s="1657"/>
      <c r="AA47" s="1657"/>
      <c r="AB47" s="1657"/>
      <c r="AC47" s="1657"/>
      <c r="AD47" s="1657"/>
      <c r="AE47" s="1657"/>
      <c r="AF47" s="1657"/>
      <c r="AG47" s="1657"/>
      <c r="AH47" s="1657"/>
      <c r="AI47" s="1657"/>
      <c r="AJ47" s="1657"/>
      <c r="AK47" s="1657"/>
      <c r="AL47" s="1657"/>
      <c r="AM47" s="1657"/>
      <c r="AN47" s="1657"/>
      <c r="AO47" s="1657"/>
      <c r="AP47" s="1657"/>
      <c r="AQ47" s="1658"/>
      <c r="AR47" s="1658"/>
      <c r="AS47" s="1658"/>
      <c r="AT47" s="1659"/>
      <c r="AU47" s="1648"/>
      <c r="AV47" s="1648"/>
      <c r="AW47" s="1570"/>
      <c r="AX47" s="1648"/>
      <c r="AY47" s="1648"/>
      <c r="AZ47" s="1570"/>
      <c r="BA47" s="1648"/>
      <c r="BB47" s="1648"/>
      <c r="BC47" s="1665"/>
    </row>
    <row r="48" spans="1:48" ht="12.75" customHeight="1">
      <c r="A48" s="1241" t="s">
        <v>103</v>
      </c>
      <c r="B48" s="496"/>
      <c r="C48" s="496"/>
      <c r="D48" s="496"/>
      <c r="E48" s="496"/>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6"/>
      <c r="AG48" s="496"/>
      <c r="AH48" s="496"/>
      <c r="AI48" s="496"/>
      <c r="AJ48" s="496"/>
      <c r="AK48" s="496"/>
      <c r="AL48" s="496"/>
      <c r="AM48" s="496"/>
      <c r="AN48" s="496"/>
      <c r="AO48" s="496"/>
      <c r="AP48" s="496"/>
      <c r="AQ48" s="1660">
        <f>COUNTIF(AQ16:AT47,"○")</f>
        <v>0</v>
      </c>
      <c r="AR48" s="281"/>
      <c r="AS48" s="281"/>
      <c r="AT48" s="281"/>
      <c r="AU48" s="275" t="s">
        <v>84</v>
      </c>
      <c r="AV48" s="1539"/>
    </row>
    <row r="49" spans="1:48" ht="12.75" customHeight="1">
      <c r="A49" s="1241"/>
      <c r="B49" s="496"/>
      <c r="C49" s="496"/>
      <c r="D49" s="496"/>
      <c r="E49" s="496"/>
      <c r="F49" s="496"/>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496"/>
      <c r="AE49" s="496"/>
      <c r="AF49" s="496"/>
      <c r="AG49" s="496"/>
      <c r="AH49" s="496"/>
      <c r="AI49" s="496"/>
      <c r="AJ49" s="496"/>
      <c r="AK49" s="496"/>
      <c r="AL49" s="496"/>
      <c r="AM49" s="496"/>
      <c r="AN49" s="496"/>
      <c r="AO49" s="496"/>
      <c r="AP49" s="496"/>
      <c r="AQ49" s="1660"/>
      <c r="AR49" s="281"/>
      <c r="AS49" s="281"/>
      <c r="AT49" s="281"/>
      <c r="AU49" s="275"/>
      <c r="AV49" s="1539"/>
    </row>
    <row r="50" spans="1:48" ht="12.75" customHeight="1" thickBot="1">
      <c r="A50" s="1664"/>
      <c r="B50" s="1617"/>
      <c r="C50" s="1617"/>
      <c r="D50" s="1617"/>
      <c r="E50" s="1617"/>
      <c r="F50" s="1617"/>
      <c r="G50" s="1617"/>
      <c r="H50" s="1617"/>
      <c r="I50" s="1617"/>
      <c r="J50" s="1617"/>
      <c r="K50" s="1617"/>
      <c r="L50" s="1617"/>
      <c r="M50" s="1617"/>
      <c r="N50" s="1617"/>
      <c r="O50" s="1617"/>
      <c r="P50" s="1617"/>
      <c r="Q50" s="1617"/>
      <c r="R50" s="1617"/>
      <c r="S50" s="1617"/>
      <c r="T50" s="1617"/>
      <c r="U50" s="1617"/>
      <c r="V50" s="1617"/>
      <c r="W50" s="1617"/>
      <c r="X50" s="1617"/>
      <c r="Y50" s="1617"/>
      <c r="Z50" s="1617"/>
      <c r="AA50" s="1617"/>
      <c r="AB50" s="1617"/>
      <c r="AC50" s="1617"/>
      <c r="AD50" s="1617"/>
      <c r="AE50" s="1617"/>
      <c r="AF50" s="1617"/>
      <c r="AG50" s="1617"/>
      <c r="AH50" s="1617"/>
      <c r="AI50" s="1617"/>
      <c r="AJ50" s="1617"/>
      <c r="AK50" s="1617"/>
      <c r="AL50" s="1617"/>
      <c r="AM50" s="1617"/>
      <c r="AN50" s="1617"/>
      <c r="AO50" s="1617"/>
      <c r="AP50" s="1617"/>
      <c r="AQ50" s="1661"/>
      <c r="AR50" s="1662"/>
      <c r="AS50" s="1662"/>
      <c r="AT50" s="1662"/>
      <c r="AU50" s="1346"/>
      <c r="AV50" s="1663"/>
    </row>
  </sheetData>
  <sheetProtection formatCells="0" formatColumns="0" formatRows="0"/>
  <mergeCells count="164">
    <mergeCell ref="AW46:AW47"/>
    <mergeCell ref="AX46:AY47"/>
    <mergeCell ref="AZ46:AZ47"/>
    <mergeCell ref="BA46:BB47"/>
    <mergeCell ref="BC46:BC47"/>
    <mergeCell ref="AZ44:AZ45"/>
    <mergeCell ref="BA44:BB45"/>
    <mergeCell ref="BC44:BC45"/>
    <mergeCell ref="BC40:BC41"/>
    <mergeCell ref="AU42:AV43"/>
    <mergeCell ref="AW42:AW43"/>
    <mergeCell ref="AX42:AY43"/>
    <mergeCell ref="AZ42:AZ43"/>
    <mergeCell ref="BA42:BB43"/>
    <mergeCell ref="BC42:BC43"/>
    <mergeCell ref="AW40:AW41"/>
    <mergeCell ref="AX40:AY41"/>
    <mergeCell ref="AQ40:AT41"/>
    <mergeCell ref="W42:AP43"/>
    <mergeCell ref="AQ42:AT43"/>
    <mergeCell ref="AQ48:AT50"/>
    <mergeCell ref="AU48:AV50"/>
    <mergeCell ref="A48:AP50"/>
    <mergeCell ref="AQ44:AT45"/>
    <mergeCell ref="W38:AP39"/>
    <mergeCell ref="W44:AP45"/>
    <mergeCell ref="AU40:AV41"/>
    <mergeCell ref="AU46:AV47"/>
    <mergeCell ref="A5:F7"/>
    <mergeCell ref="G5:I5"/>
    <mergeCell ref="L5:P5"/>
    <mergeCell ref="A44:V47"/>
    <mergeCell ref="W46:AP47"/>
    <mergeCell ref="AQ46:AT47"/>
    <mergeCell ref="A8:BC10"/>
    <mergeCell ref="A11:BC11"/>
    <mergeCell ref="L6:P7"/>
    <mergeCell ref="AT1:BC2"/>
    <mergeCell ref="A12:BC13"/>
    <mergeCell ref="W5:AL7"/>
    <mergeCell ref="AM5:AP7"/>
    <mergeCell ref="AQ5:BC7"/>
    <mergeCell ref="G6:I7"/>
    <mergeCell ref="J6:K7"/>
    <mergeCell ref="AU36:AV37"/>
    <mergeCell ref="AW36:AW37"/>
    <mergeCell ref="AU44:AV45"/>
    <mergeCell ref="AW44:AW45"/>
    <mergeCell ref="AX44:AY45"/>
    <mergeCell ref="BA36:BB37"/>
    <mergeCell ref="AZ38:AZ39"/>
    <mergeCell ref="AZ40:AZ41"/>
    <mergeCell ref="BA40:BB41"/>
    <mergeCell ref="BC38:BC39"/>
    <mergeCell ref="Q5:V7"/>
    <mergeCell ref="AZ36:AZ37"/>
    <mergeCell ref="BC36:BC37"/>
    <mergeCell ref="AU32:AV33"/>
    <mergeCell ref="AU30:AV31"/>
    <mergeCell ref="AW30:AW31"/>
    <mergeCell ref="AX30:AY31"/>
    <mergeCell ref="AF14:AJ15"/>
    <mergeCell ref="W14:AE15"/>
    <mergeCell ref="AK14:AT14"/>
    <mergeCell ref="A38:V43"/>
    <mergeCell ref="BC34:BC35"/>
    <mergeCell ref="AQ34:AT35"/>
    <mergeCell ref="AU34:AV35"/>
    <mergeCell ref="AW34:AW35"/>
    <mergeCell ref="AX34:AY35"/>
    <mergeCell ref="AQ36:AT37"/>
    <mergeCell ref="W40:AP41"/>
    <mergeCell ref="AX36:AY37"/>
    <mergeCell ref="AZ34:AZ35"/>
    <mergeCell ref="AW38:AW39"/>
    <mergeCell ref="AX38:AY39"/>
    <mergeCell ref="BA32:BB33"/>
    <mergeCell ref="BA34:BB35"/>
    <mergeCell ref="BA38:BB39"/>
    <mergeCell ref="AQ38:AT39"/>
    <mergeCell ref="AU38:AV39"/>
    <mergeCell ref="BA26:BB27"/>
    <mergeCell ref="BC26:BC27"/>
    <mergeCell ref="AW32:AW33"/>
    <mergeCell ref="AX32:AY33"/>
    <mergeCell ref="AZ32:AZ33"/>
    <mergeCell ref="BC28:BC29"/>
    <mergeCell ref="AZ30:AZ31"/>
    <mergeCell ref="BA30:BB31"/>
    <mergeCell ref="BC32:BC33"/>
    <mergeCell ref="AZ22:AZ23"/>
    <mergeCell ref="BA22:BB23"/>
    <mergeCell ref="BC30:BC31"/>
    <mergeCell ref="AW28:AW29"/>
    <mergeCell ref="AX28:AY29"/>
    <mergeCell ref="AZ28:AZ29"/>
    <mergeCell ref="BA28:BB29"/>
    <mergeCell ref="AW26:AW27"/>
    <mergeCell ref="AX26:AY27"/>
    <mergeCell ref="AZ26:AZ27"/>
    <mergeCell ref="BC22:BC23"/>
    <mergeCell ref="AW20:AW21"/>
    <mergeCell ref="AX20:AY21"/>
    <mergeCell ref="BC24:BC25"/>
    <mergeCell ref="AW22:AW23"/>
    <mergeCell ref="AX22:AY23"/>
    <mergeCell ref="AW24:AW25"/>
    <mergeCell ref="AX24:AY25"/>
    <mergeCell ref="AZ24:AZ25"/>
    <mergeCell ref="AU24:AV25"/>
    <mergeCell ref="AU16:AV17"/>
    <mergeCell ref="BA24:BB25"/>
    <mergeCell ref="AW18:AW19"/>
    <mergeCell ref="AX18:AY19"/>
    <mergeCell ref="BA16:BB17"/>
    <mergeCell ref="AZ20:AZ21"/>
    <mergeCell ref="BA20:BB21"/>
    <mergeCell ref="AU28:AV29"/>
    <mergeCell ref="AU22:AV23"/>
    <mergeCell ref="AQ26:AT27"/>
    <mergeCell ref="AU26:AV27"/>
    <mergeCell ref="AU20:AV21"/>
    <mergeCell ref="BC16:BC17"/>
    <mergeCell ref="AZ18:AZ19"/>
    <mergeCell ref="BA18:BB19"/>
    <mergeCell ref="BC18:BC19"/>
    <mergeCell ref="BC20:BC21"/>
    <mergeCell ref="AQ20:AT21"/>
    <mergeCell ref="W34:AP35"/>
    <mergeCell ref="W36:AP37"/>
    <mergeCell ref="AQ24:AT25"/>
    <mergeCell ref="AQ30:AT31"/>
    <mergeCell ref="AQ18:AT19"/>
    <mergeCell ref="AQ22:AT23"/>
    <mergeCell ref="A36:V37"/>
    <mergeCell ref="A14:V15"/>
    <mergeCell ref="A26:V27"/>
    <mergeCell ref="A28:V29"/>
    <mergeCell ref="W22:AP23"/>
    <mergeCell ref="A24:V25"/>
    <mergeCell ref="W16:AP17"/>
    <mergeCell ref="W18:AP19"/>
    <mergeCell ref="W20:AP21"/>
    <mergeCell ref="A32:V33"/>
    <mergeCell ref="A34:V35"/>
    <mergeCell ref="W24:AP25"/>
    <mergeCell ref="W26:AP27"/>
    <mergeCell ref="W28:AP29"/>
    <mergeCell ref="A30:V31"/>
    <mergeCell ref="AQ16:AT17"/>
    <mergeCell ref="AQ28:AT29"/>
    <mergeCell ref="AQ32:AT33"/>
    <mergeCell ref="W30:AP31"/>
    <mergeCell ref="W32:AP33"/>
    <mergeCell ref="I2:AS4"/>
    <mergeCell ref="AK15:AT15"/>
    <mergeCell ref="AU14:BC15"/>
    <mergeCell ref="A16:V19"/>
    <mergeCell ref="A20:V21"/>
    <mergeCell ref="A22:V23"/>
    <mergeCell ref="AW16:AW17"/>
    <mergeCell ref="AX16:AY17"/>
    <mergeCell ref="AZ16:AZ17"/>
    <mergeCell ref="AU18:AV19"/>
  </mergeCells>
  <dataValidations count="3">
    <dataValidation type="list" allowBlank="1" sqref="AQ16:AT47">
      <formula1>"○"</formula1>
    </dataValidation>
    <dataValidation allowBlank="1" showInputMessage="1" showErrorMessage="1" imeMode="off" sqref="L6:P7"/>
    <dataValidation type="list" allowBlank="1" showInputMessage="1" showErrorMessage="1" sqref="G6:I7">
      <formula1>"'００,'４５"</formula1>
    </dataValidation>
  </dataValidation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8" tint="0.7999799847602844"/>
  </sheetPr>
  <dimension ref="A1:BC59"/>
  <sheetViews>
    <sheetView showGridLines="0" view="pageBreakPreview" zoomScaleSheetLayoutView="100" zoomScalePageLayoutView="0" workbookViewId="0" topLeftCell="A1">
      <selection activeCell="A27" sqref="A27:BC28"/>
    </sheetView>
  </sheetViews>
  <sheetFormatPr defaultColWidth="1.625" defaultRowHeight="9.75" customHeight="1"/>
  <cols>
    <col min="1" max="54" width="1.625" style="21" customWidth="1"/>
    <col min="55" max="55" width="4.375" style="21" customWidth="1"/>
    <col min="56" max="16384" width="1.625" style="21" customWidth="1"/>
  </cols>
  <sheetData>
    <row r="1" spans="46:55" ht="9.75" customHeight="1">
      <c r="AT1" s="330" t="s">
        <v>392</v>
      </c>
      <c r="AU1" s="330"/>
      <c r="AV1" s="330"/>
      <c r="AW1" s="330"/>
      <c r="AX1" s="330"/>
      <c r="AY1" s="330"/>
      <c r="AZ1" s="330"/>
      <c r="BA1" s="330"/>
      <c r="BB1" s="330"/>
      <c r="BC1" s="330"/>
    </row>
    <row r="2" spans="2:55" ht="9.75" customHeight="1">
      <c r="B2" s="52"/>
      <c r="C2" s="52"/>
      <c r="D2" s="52"/>
      <c r="E2" s="52"/>
      <c r="F2" s="52"/>
      <c r="G2" s="52"/>
      <c r="H2" s="52"/>
      <c r="I2" s="330" t="s">
        <v>384</v>
      </c>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A2" s="330"/>
      <c r="BB2" s="330"/>
      <c r="BC2" s="330"/>
    </row>
    <row r="3" spans="1:55" ht="9.75" customHeight="1">
      <c r="A3" s="52"/>
      <c r="B3" s="52"/>
      <c r="C3" s="52"/>
      <c r="D3" s="52"/>
      <c r="E3" s="52"/>
      <c r="F3" s="52"/>
      <c r="G3" s="52"/>
      <c r="H3" s="52"/>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52"/>
      <c r="AU3" s="52"/>
      <c r="AV3" s="52"/>
      <c r="AW3" s="52"/>
      <c r="AX3" s="52"/>
      <c r="AY3" s="52"/>
      <c r="AZ3" s="52"/>
      <c r="BA3" s="52"/>
      <c r="BB3" s="52"/>
      <c r="BC3" s="52"/>
    </row>
    <row r="4" spans="1:55" ht="9.75" customHeight="1" thickBot="1">
      <c r="A4" s="56"/>
      <c r="B4" s="56"/>
      <c r="C4" s="56"/>
      <c r="D4" s="56"/>
      <c r="E4" s="56"/>
      <c r="F4" s="56"/>
      <c r="G4" s="56"/>
      <c r="H4" s="56"/>
      <c r="I4" s="1617"/>
      <c r="J4" s="1617"/>
      <c r="K4" s="1617"/>
      <c r="L4" s="1617"/>
      <c r="M4" s="1617"/>
      <c r="N4" s="1617"/>
      <c r="O4" s="1617"/>
      <c r="P4" s="1617"/>
      <c r="Q4" s="1617"/>
      <c r="R4" s="1617"/>
      <c r="S4" s="1617"/>
      <c r="T4" s="1617"/>
      <c r="U4" s="1617"/>
      <c r="V4" s="1617"/>
      <c r="W4" s="1617"/>
      <c r="X4" s="1617"/>
      <c r="Y4" s="1617"/>
      <c r="Z4" s="1617"/>
      <c r="AA4" s="1617"/>
      <c r="AB4" s="1617"/>
      <c r="AC4" s="1617"/>
      <c r="AD4" s="1617"/>
      <c r="AE4" s="1617"/>
      <c r="AF4" s="1617"/>
      <c r="AG4" s="1617"/>
      <c r="AH4" s="1617"/>
      <c r="AI4" s="1617"/>
      <c r="AJ4" s="1617"/>
      <c r="AK4" s="1617"/>
      <c r="AL4" s="1617"/>
      <c r="AM4" s="1617"/>
      <c r="AN4" s="1617"/>
      <c r="AO4" s="1617"/>
      <c r="AP4" s="1617"/>
      <c r="AQ4" s="1617"/>
      <c r="AR4" s="1617"/>
      <c r="AS4" s="1617"/>
      <c r="AT4" s="56"/>
      <c r="AU4" s="56"/>
      <c r="AV4" s="56"/>
      <c r="AW4" s="56"/>
      <c r="AX4" s="56"/>
      <c r="AY4" s="56"/>
      <c r="AZ4" s="56"/>
      <c r="BA4" s="56"/>
      <c r="BB4" s="56"/>
      <c r="BC4" s="56"/>
    </row>
    <row r="5" spans="1:55" ht="9.75" customHeight="1">
      <c r="A5" s="1649" t="s">
        <v>91</v>
      </c>
      <c r="B5" s="1650"/>
      <c r="C5" s="1650"/>
      <c r="D5" s="1650"/>
      <c r="E5" s="1650"/>
      <c r="F5" s="1651"/>
      <c r="G5" s="1348" t="s">
        <v>219</v>
      </c>
      <c r="H5" s="1349"/>
      <c r="I5" s="1349"/>
      <c r="J5" s="59"/>
      <c r="K5" s="60"/>
      <c r="L5" s="1348" t="s">
        <v>81</v>
      </c>
      <c r="M5" s="1348"/>
      <c r="N5" s="1348"/>
      <c r="O5" s="1348"/>
      <c r="P5" s="1348"/>
      <c r="Q5" s="1632" t="s">
        <v>104</v>
      </c>
      <c r="R5" s="1633"/>
      <c r="S5" s="1633"/>
      <c r="T5" s="1633"/>
      <c r="U5" s="1633"/>
      <c r="V5" s="1633"/>
      <c r="W5" s="1598">
        <f>IF(ISBLANK('①申請書'!AE58),"",'①申請書'!AE58)</f>
      </c>
      <c r="X5" s="1599"/>
      <c r="Y5" s="1599"/>
      <c r="Z5" s="1599"/>
      <c r="AA5" s="1599"/>
      <c r="AB5" s="1599"/>
      <c r="AC5" s="1599"/>
      <c r="AD5" s="1599"/>
      <c r="AE5" s="1599"/>
      <c r="AF5" s="1599"/>
      <c r="AG5" s="1599"/>
      <c r="AH5" s="1599"/>
      <c r="AI5" s="1599"/>
      <c r="AJ5" s="1599"/>
      <c r="AK5" s="1599"/>
      <c r="AL5" s="1600"/>
      <c r="AM5" s="1642" t="s">
        <v>105</v>
      </c>
      <c r="AN5" s="1643"/>
      <c r="AO5" s="1643"/>
      <c r="AP5" s="1643"/>
      <c r="AQ5" s="1556">
        <f>IF(ISBLANK('①申請書'!AE61),"",'①申請書'!AE61)</f>
      </c>
      <c r="AR5" s="1557"/>
      <c r="AS5" s="1557"/>
      <c r="AT5" s="1557"/>
      <c r="AU5" s="1557"/>
      <c r="AV5" s="1557"/>
      <c r="AW5" s="1557"/>
      <c r="AX5" s="1557"/>
      <c r="AY5" s="1557"/>
      <c r="AZ5" s="1557"/>
      <c r="BA5" s="1557"/>
      <c r="BB5" s="1557"/>
      <c r="BC5" s="1558"/>
    </row>
    <row r="6" spans="1:55" ht="9.75" customHeight="1">
      <c r="A6" s="1652"/>
      <c r="B6" s="319"/>
      <c r="C6" s="319"/>
      <c r="D6" s="319"/>
      <c r="E6" s="319"/>
      <c r="F6" s="1653"/>
      <c r="G6" s="988"/>
      <c r="H6" s="989"/>
      <c r="I6" s="989"/>
      <c r="J6" s="327" t="s">
        <v>220</v>
      </c>
      <c r="K6" s="327"/>
      <c r="L6" s="1593">
        <f>IF(ISBLANK('①申請書'!AN31),"",'①申請書'!AN31)</f>
      </c>
      <c r="M6" s="1594"/>
      <c r="N6" s="1594"/>
      <c r="O6" s="1594"/>
      <c r="P6" s="1595"/>
      <c r="Q6" s="1634"/>
      <c r="R6" s="1635"/>
      <c r="S6" s="1635"/>
      <c r="T6" s="1635"/>
      <c r="U6" s="1635"/>
      <c r="V6" s="1635"/>
      <c r="W6" s="1601"/>
      <c r="X6" s="1602"/>
      <c r="Y6" s="1602"/>
      <c r="Z6" s="1602"/>
      <c r="AA6" s="1602"/>
      <c r="AB6" s="1602"/>
      <c r="AC6" s="1602"/>
      <c r="AD6" s="1602"/>
      <c r="AE6" s="1602"/>
      <c r="AF6" s="1602"/>
      <c r="AG6" s="1602"/>
      <c r="AH6" s="1602"/>
      <c r="AI6" s="1602"/>
      <c r="AJ6" s="1602"/>
      <c r="AK6" s="1602"/>
      <c r="AL6" s="1603"/>
      <c r="AM6" s="1644"/>
      <c r="AN6" s="1645"/>
      <c r="AO6" s="1645"/>
      <c r="AP6" s="1645"/>
      <c r="AQ6" s="1559"/>
      <c r="AR6" s="1560"/>
      <c r="AS6" s="1560"/>
      <c r="AT6" s="1560"/>
      <c r="AU6" s="1560"/>
      <c r="AV6" s="1560"/>
      <c r="AW6" s="1560"/>
      <c r="AX6" s="1560"/>
      <c r="AY6" s="1560"/>
      <c r="AZ6" s="1560"/>
      <c r="BA6" s="1560"/>
      <c r="BB6" s="1560"/>
      <c r="BC6" s="1561"/>
    </row>
    <row r="7" spans="1:55" ht="9.75" customHeight="1" thickBot="1">
      <c r="A7" s="1654"/>
      <c r="B7" s="1655"/>
      <c r="C7" s="1655"/>
      <c r="D7" s="1655"/>
      <c r="E7" s="1655"/>
      <c r="F7" s="1656"/>
      <c r="G7" s="990"/>
      <c r="H7" s="991"/>
      <c r="I7" s="991"/>
      <c r="J7" s="1376"/>
      <c r="K7" s="1376"/>
      <c r="L7" s="1596"/>
      <c r="M7" s="1596"/>
      <c r="N7" s="1596"/>
      <c r="O7" s="1596"/>
      <c r="P7" s="1597"/>
      <c r="Q7" s="1636"/>
      <c r="R7" s="1637"/>
      <c r="S7" s="1637"/>
      <c r="T7" s="1637"/>
      <c r="U7" s="1637"/>
      <c r="V7" s="1637"/>
      <c r="W7" s="1604"/>
      <c r="X7" s="1605"/>
      <c r="Y7" s="1605"/>
      <c r="Z7" s="1605"/>
      <c r="AA7" s="1605"/>
      <c r="AB7" s="1605"/>
      <c r="AC7" s="1605"/>
      <c r="AD7" s="1605"/>
      <c r="AE7" s="1605"/>
      <c r="AF7" s="1605"/>
      <c r="AG7" s="1605"/>
      <c r="AH7" s="1605"/>
      <c r="AI7" s="1605"/>
      <c r="AJ7" s="1605"/>
      <c r="AK7" s="1605"/>
      <c r="AL7" s="1606"/>
      <c r="AM7" s="1646"/>
      <c r="AN7" s="1647"/>
      <c r="AO7" s="1647"/>
      <c r="AP7" s="1647"/>
      <c r="AQ7" s="1562"/>
      <c r="AR7" s="1563"/>
      <c r="AS7" s="1563"/>
      <c r="AT7" s="1563"/>
      <c r="AU7" s="1563"/>
      <c r="AV7" s="1563"/>
      <c r="AW7" s="1563"/>
      <c r="AX7" s="1563"/>
      <c r="AY7" s="1563"/>
      <c r="AZ7" s="1563"/>
      <c r="BA7" s="1563"/>
      <c r="BB7" s="1563"/>
      <c r="BC7" s="1564"/>
    </row>
    <row r="8" spans="1:55" ht="9.75" customHeight="1">
      <c r="A8" s="169"/>
      <c r="B8" s="169"/>
      <c r="C8" s="169"/>
      <c r="D8" s="169"/>
      <c r="E8" s="169"/>
      <c r="F8" s="169"/>
      <c r="G8" s="170"/>
      <c r="H8" s="170"/>
      <c r="I8" s="170"/>
      <c r="J8" s="62"/>
      <c r="K8" s="62"/>
      <c r="L8" s="175"/>
      <c r="M8" s="175"/>
      <c r="N8" s="175"/>
      <c r="O8" s="175"/>
      <c r="P8" s="175"/>
      <c r="Q8" s="179"/>
      <c r="R8" s="179"/>
      <c r="S8" s="179"/>
      <c r="T8" s="179"/>
      <c r="U8" s="179"/>
      <c r="V8" s="179"/>
      <c r="W8" s="176"/>
      <c r="X8" s="176"/>
      <c r="Y8" s="176"/>
      <c r="Z8" s="176"/>
      <c r="AA8" s="176"/>
      <c r="AB8" s="176"/>
      <c r="AC8" s="176"/>
      <c r="AD8" s="176"/>
      <c r="AE8" s="176"/>
      <c r="AF8" s="176"/>
      <c r="AG8" s="176"/>
      <c r="AH8" s="176"/>
      <c r="AI8" s="176"/>
      <c r="AJ8" s="176"/>
      <c r="AK8" s="176"/>
      <c r="AL8" s="176"/>
      <c r="AM8" s="180"/>
      <c r="AN8" s="180"/>
      <c r="AO8" s="180"/>
      <c r="AP8" s="180"/>
      <c r="AQ8" s="171"/>
      <c r="AR8" s="171"/>
      <c r="AS8" s="171"/>
      <c r="AT8" s="171"/>
      <c r="AU8" s="171"/>
      <c r="AV8" s="171"/>
      <c r="AW8" s="171"/>
      <c r="AX8" s="171"/>
      <c r="AY8" s="171"/>
      <c r="AZ8" s="171"/>
      <c r="BA8" s="171"/>
      <c r="BB8" s="171"/>
      <c r="BC8" s="171"/>
    </row>
    <row r="9" spans="1:55" ht="9.75" customHeight="1">
      <c r="A9" s="169"/>
      <c r="B9" s="169"/>
      <c r="C9" s="169"/>
      <c r="D9" s="169"/>
      <c r="E9" s="169"/>
      <c r="F9" s="169"/>
      <c r="G9" s="170"/>
      <c r="H9" s="170"/>
      <c r="I9" s="170"/>
      <c r="J9" s="62"/>
      <c r="K9" s="62"/>
      <c r="L9" s="175"/>
      <c r="M9" s="175"/>
      <c r="N9" s="175"/>
      <c r="O9" s="175"/>
      <c r="P9" s="175"/>
      <c r="Q9" s="179"/>
      <c r="R9" s="179"/>
      <c r="S9" s="179"/>
      <c r="T9" s="179"/>
      <c r="U9" s="179"/>
      <c r="V9" s="179"/>
      <c r="W9" s="176"/>
      <c r="X9" s="176"/>
      <c r="Y9" s="176"/>
      <c r="Z9" s="176"/>
      <c r="AA9" s="176"/>
      <c r="AB9" s="176"/>
      <c r="AC9" s="176"/>
      <c r="AD9" s="176"/>
      <c r="AE9" s="176"/>
      <c r="AF9" s="176"/>
      <c r="AG9" s="176"/>
      <c r="AH9" s="176"/>
      <c r="AI9" s="176"/>
      <c r="AJ9" s="176"/>
      <c r="AK9" s="176"/>
      <c r="AL9" s="176"/>
      <c r="AM9" s="180"/>
      <c r="AN9" s="180"/>
      <c r="AO9" s="180"/>
      <c r="AP9" s="180"/>
      <c r="AQ9" s="171"/>
      <c r="AR9" s="171"/>
      <c r="AS9" s="171"/>
      <c r="AT9" s="171"/>
      <c r="AU9" s="171"/>
      <c r="AV9" s="171"/>
      <c r="AW9" s="171"/>
      <c r="AX9" s="171"/>
      <c r="AY9" s="171"/>
      <c r="AZ9" s="171"/>
      <c r="BA9" s="171"/>
      <c r="BB9" s="171"/>
      <c r="BC9" s="171"/>
    </row>
    <row r="10" spans="1:55" ht="9.75" customHeight="1">
      <c r="A10" s="169"/>
      <c r="B10" s="169"/>
      <c r="C10" s="169"/>
      <c r="D10" s="169"/>
      <c r="E10" s="169"/>
      <c r="F10" s="169"/>
      <c r="G10" s="170"/>
      <c r="H10" s="170"/>
      <c r="I10" s="170"/>
      <c r="J10" s="62"/>
      <c r="K10" s="62"/>
      <c r="L10" s="175"/>
      <c r="M10" s="175"/>
      <c r="N10" s="175"/>
      <c r="O10" s="175"/>
      <c r="P10" s="175"/>
      <c r="Q10" s="179"/>
      <c r="R10" s="179"/>
      <c r="S10" s="179"/>
      <c r="T10" s="179"/>
      <c r="U10" s="179"/>
      <c r="V10" s="179"/>
      <c r="W10" s="176"/>
      <c r="X10" s="176"/>
      <c r="Y10" s="176"/>
      <c r="Z10" s="176"/>
      <c r="AA10" s="176"/>
      <c r="AB10" s="176"/>
      <c r="AC10" s="176"/>
      <c r="AD10" s="176"/>
      <c r="AE10" s="176"/>
      <c r="AF10" s="176"/>
      <c r="AG10" s="176"/>
      <c r="AH10" s="176"/>
      <c r="AI10" s="176"/>
      <c r="AJ10" s="176"/>
      <c r="AK10" s="176"/>
      <c r="AL10" s="176"/>
      <c r="AM10" s="180"/>
      <c r="AN10" s="180"/>
      <c r="AO10" s="180"/>
      <c r="AP10" s="180"/>
      <c r="AQ10" s="171"/>
      <c r="AR10" s="171"/>
      <c r="AS10" s="171"/>
      <c r="AT10" s="171"/>
      <c r="AU10" s="171"/>
      <c r="AV10" s="171"/>
      <c r="AW10" s="171"/>
      <c r="AX10" s="171"/>
      <c r="AY10" s="171"/>
      <c r="AZ10" s="171"/>
      <c r="BA10" s="171"/>
      <c r="BB10" s="171"/>
      <c r="BC10" s="171"/>
    </row>
    <row r="11" spans="1:55" ht="9.75" customHeight="1">
      <c r="A11" s="169"/>
      <c r="B11" s="169"/>
      <c r="C11" s="169"/>
      <c r="D11" s="169"/>
      <c r="E11" s="169"/>
      <c r="F11" s="169"/>
      <c r="G11" s="170"/>
      <c r="H11" s="170"/>
      <c r="I11" s="170"/>
      <c r="J11" s="62"/>
      <c r="K11" s="62"/>
      <c r="L11" s="175"/>
      <c r="M11" s="175"/>
      <c r="N11" s="175"/>
      <c r="O11" s="175"/>
      <c r="P11" s="175"/>
      <c r="Q11" s="179"/>
      <c r="R11" s="179"/>
      <c r="S11" s="179"/>
      <c r="T11" s="179"/>
      <c r="U11" s="179"/>
      <c r="V11" s="179"/>
      <c r="W11" s="176"/>
      <c r="X11" s="176"/>
      <c r="Y11" s="176"/>
      <c r="Z11" s="176"/>
      <c r="AA11" s="176"/>
      <c r="AB11" s="176"/>
      <c r="AC11" s="176"/>
      <c r="AD11" s="176"/>
      <c r="AE11" s="176"/>
      <c r="AF11" s="176"/>
      <c r="AG11" s="176"/>
      <c r="AH11" s="176"/>
      <c r="AI11" s="176"/>
      <c r="AJ11" s="176"/>
      <c r="AK11" s="176"/>
      <c r="AL11" s="176"/>
      <c r="AM11" s="180"/>
      <c r="AN11" s="180"/>
      <c r="AO11" s="180"/>
      <c r="AP11" s="180"/>
      <c r="AQ11" s="171"/>
      <c r="AR11" s="171"/>
      <c r="AS11" s="171"/>
      <c r="AT11" s="171"/>
      <c r="AU11" s="171"/>
      <c r="AV11" s="171"/>
      <c r="AW11" s="171"/>
      <c r="AX11" s="171"/>
      <c r="AY11" s="171"/>
      <c r="AZ11" s="171"/>
      <c r="BA11" s="171"/>
      <c r="BB11" s="171"/>
      <c r="BC11" s="171"/>
    </row>
    <row r="12" spans="1:55" ht="9.75" customHeight="1">
      <c r="A12" s="1672" t="s">
        <v>385</v>
      </c>
      <c r="B12" s="1672"/>
      <c r="C12" s="1672"/>
      <c r="D12" s="1672"/>
      <c r="E12" s="1672"/>
      <c r="F12" s="1672"/>
      <c r="G12" s="1672"/>
      <c r="H12" s="1672"/>
      <c r="I12" s="1672"/>
      <c r="J12" s="1672"/>
      <c r="K12" s="1672"/>
      <c r="L12" s="1672"/>
      <c r="M12" s="1672"/>
      <c r="N12" s="1672"/>
      <c r="O12" s="1672"/>
      <c r="P12" s="1672"/>
      <c r="Q12" s="1672"/>
      <c r="R12" s="1672"/>
      <c r="S12" s="1672"/>
      <c r="T12" s="1672"/>
      <c r="U12" s="1672"/>
      <c r="V12" s="1672"/>
      <c r="W12" s="1672"/>
      <c r="X12" s="1672"/>
      <c r="Y12" s="1672"/>
      <c r="Z12" s="1672"/>
      <c r="AA12" s="1672"/>
      <c r="AB12" s="1672"/>
      <c r="AC12" s="1672"/>
      <c r="AD12" s="1672"/>
      <c r="AE12" s="1672"/>
      <c r="AF12" s="1672"/>
      <c r="AG12" s="1672"/>
      <c r="AH12" s="1672"/>
      <c r="AI12" s="1672"/>
      <c r="AJ12" s="1672"/>
      <c r="AK12" s="1672"/>
      <c r="AL12" s="1672"/>
      <c r="AM12" s="1672"/>
      <c r="AN12" s="1672"/>
      <c r="AO12" s="1672"/>
      <c r="AP12" s="1672"/>
      <c r="AQ12" s="1672"/>
      <c r="AR12" s="1672"/>
      <c r="AS12" s="1672"/>
      <c r="AT12" s="1672"/>
      <c r="AU12" s="1672"/>
      <c r="AV12" s="1672"/>
      <c r="AW12" s="1672"/>
      <c r="AX12" s="1672"/>
      <c r="AY12" s="1672"/>
      <c r="AZ12" s="1672"/>
      <c r="BA12" s="1672"/>
      <c r="BB12" s="1672"/>
      <c r="BC12" s="1672"/>
    </row>
    <row r="13" spans="1:55" ht="9.75" customHeight="1">
      <c r="A13" s="1672"/>
      <c r="B13" s="1672"/>
      <c r="C13" s="1672"/>
      <c r="D13" s="1672"/>
      <c r="E13" s="1672"/>
      <c r="F13" s="1672"/>
      <c r="G13" s="1672"/>
      <c r="H13" s="1672"/>
      <c r="I13" s="1672"/>
      <c r="J13" s="1672"/>
      <c r="K13" s="1672"/>
      <c r="L13" s="1672"/>
      <c r="M13" s="1672"/>
      <c r="N13" s="1672"/>
      <c r="O13" s="1672"/>
      <c r="P13" s="1672"/>
      <c r="Q13" s="1672"/>
      <c r="R13" s="1672"/>
      <c r="S13" s="1672"/>
      <c r="T13" s="1672"/>
      <c r="U13" s="1672"/>
      <c r="V13" s="1672"/>
      <c r="W13" s="1672"/>
      <c r="X13" s="1672"/>
      <c r="Y13" s="1672"/>
      <c r="Z13" s="1672"/>
      <c r="AA13" s="1672"/>
      <c r="AB13" s="1672"/>
      <c r="AC13" s="1672"/>
      <c r="AD13" s="1672"/>
      <c r="AE13" s="1672"/>
      <c r="AF13" s="1672"/>
      <c r="AG13" s="1672"/>
      <c r="AH13" s="1672"/>
      <c r="AI13" s="1672"/>
      <c r="AJ13" s="1672"/>
      <c r="AK13" s="1672"/>
      <c r="AL13" s="1672"/>
      <c r="AM13" s="1672"/>
      <c r="AN13" s="1672"/>
      <c r="AO13" s="1672"/>
      <c r="AP13" s="1672"/>
      <c r="AQ13" s="1672"/>
      <c r="AR13" s="1672"/>
      <c r="AS13" s="1672"/>
      <c r="AT13" s="1672"/>
      <c r="AU13" s="1672"/>
      <c r="AV13" s="1672"/>
      <c r="AW13" s="1672"/>
      <c r="AX13" s="1672"/>
      <c r="AY13" s="1672"/>
      <c r="AZ13" s="1672"/>
      <c r="BA13" s="1672"/>
      <c r="BB13" s="1672"/>
      <c r="BC13" s="1672"/>
    </row>
    <row r="14" spans="1:55" ht="9.75" customHeight="1">
      <c r="A14" s="1667" t="s">
        <v>474</v>
      </c>
      <c r="B14" s="1667"/>
      <c r="C14" s="1667"/>
      <c r="D14" s="1667"/>
      <c r="E14" s="1667"/>
      <c r="F14" s="1667"/>
      <c r="G14" s="1667"/>
      <c r="H14" s="1667"/>
      <c r="I14" s="1667"/>
      <c r="J14" s="1667"/>
      <c r="K14" s="1667"/>
      <c r="L14" s="1667"/>
      <c r="M14" s="1667"/>
      <c r="N14" s="1667"/>
      <c r="O14" s="1667"/>
      <c r="P14" s="1667"/>
      <c r="Q14" s="1667"/>
      <c r="R14" s="1667"/>
      <c r="S14" s="1667"/>
      <c r="T14" s="1667"/>
      <c r="U14" s="1667"/>
      <c r="V14" s="1667"/>
      <c r="W14" s="1667"/>
      <c r="X14" s="1667"/>
      <c r="Y14" s="1667"/>
      <c r="Z14" s="1667"/>
      <c r="AA14" s="1667"/>
      <c r="AB14" s="1667"/>
      <c r="AC14" s="1667"/>
      <c r="AD14" s="1667"/>
      <c r="AE14" s="1667"/>
      <c r="AF14" s="1667"/>
      <c r="AG14" s="1667"/>
      <c r="AH14" s="1667"/>
      <c r="AI14" s="1667"/>
      <c r="AJ14" s="1667"/>
      <c r="AK14" s="1667"/>
      <c r="AL14" s="1667"/>
      <c r="AM14" s="1667"/>
      <c r="AN14" s="1667"/>
      <c r="AO14" s="1667"/>
      <c r="AP14" s="1667"/>
      <c r="AQ14" s="1667"/>
      <c r="AR14" s="1667"/>
      <c r="AS14" s="1667"/>
      <c r="AT14" s="1667"/>
      <c r="AU14" s="1667"/>
      <c r="AV14" s="1667"/>
      <c r="AW14" s="1667"/>
      <c r="AX14" s="1667"/>
      <c r="AY14" s="1667"/>
      <c r="AZ14" s="1667"/>
      <c r="BA14" s="1667"/>
      <c r="BB14" s="1667"/>
      <c r="BC14" s="1667"/>
    </row>
    <row r="15" spans="1:55" ht="9.75" customHeight="1">
      <c r="A15" s="1667" t="s">
        <v>406</v>
      </c>
      <c r="B15" s="1667"/>
      <c r="C15" s="1667"/>
      <c r="D15" s="1667"/>
      <c r="E15" s="1667"/>
      <c r="F15" s="1667"/>
      <c r="G15" s="1667"/>
      <c r="H15" s="1667"/>
      <c r="I15" s="1667"/>
      <c r="J15" s="1667"/>
      <c r="K15" s="1667"/>
      <c r="L15" s="1667"/>
      <c r="M15" s="1667"/>
      <c r="N15" s="1667"/>
      <c r="O15" s="1667"/>
      <c r="P15" s="1667"/>
      <c r="Q15" s="1667"/>
      <c r="R15" s="1667"/>
      <c r="S15" s="1667"/>
      <c r="T15" s="1667"/>
      <c r="U15" s="1667"/>
      <c r="V15" s="1667"/>
      <c r="W15" s="1667"/>
      <c r="X15" s="1667"/>
      <c r="Y15" s="1667"/>
      <c r="Z15" s="1667"/>
      <c r="AA15" s="1667"/>
      <c r="AB15" s="1667"/>
      <c r="AC15" s="1667"/>
      <c r="AD15" s="1667"/>
      <c r="AE15" s="1667"/>
      <c r="AF15" s="1667"/>
      <c r="AG15" s="1667"/>
      <c r="AH15" s="1667"/>
      <c r="AI15" s="1667"/>
      <c r="AJ15" s="1667"/>
      <c r="AK15" s="1667"/>
      <c r="AL15" s="1667"/>
      <c r="AM15" s="1667"/>
      <c r="AN15" s="1667"/>
      <c r="AO15" s="1667"/>
      <c r="AP15" s="1667"/>
      <c r="AQ15" s="1667"/>
      <c r="AR15" s="1667"/>
      <c r="AS15" s="1667"/>
      <c r="AT15" s="1667"/>
      <c r="AU15" s="1667"/>
      <c r="AV15" s="1667"/>
      <c r="AW15" s="1667"/>
      <c r="AX15" s="1667"/>
      <c r="AY15" s="1667"/>
      <c r="AZ15" s="1667"/>
      <c r="BA15" s="1667"/>
      <c r="BB15" s="1667"/>
      <c r="BC15" s="1667"/>
    </row>
    <row r="16" spans="1:55" ht="9.75" customHeight="1" thickBot="1">
      <c r="A16" s="174"/>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row>
    <row r="17" spans="1:54" ht="9.75" customHeight="1">
      <c r="A17" s="67"/>
      <c r="B17" s="68"/>
      <c r="C17" s="68"/>
      <c r="D17" s="68"/>
      <c r="E17" s="68"/>
      <c r="F17" s="1340"/>
      <c r="G17" s="1688"/>
      <c r="H17" s="1688"/>
      <c r="I17" s="1688"/>
      <c r="J17" s="1688"/>
      <c r="K17" s="1688"/>
      <c r="L17" s="1688"/>
      <c r="M17" s="1688"/>
      <c r="N17" s="1688"/>
      <c r="O17" s="1688"/>
      <c r="P17" s="1688"/>
      <c r="Q17" s="1688"/>
      <c r="R17" s="1688"/>
      <c r="S17" s="1688"/>
      <c r="T17" s="1289" t="s">
        <v>84</v>
      </c>
      <c r="U17" s="1688"/>
      <c r="V17" s="1689"/>
      <c r="W17" s="18"/>
      <c r="X17" s="327"/>
      <c r="Y17" s="327"/>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327"/>
      <c r="AV17" s="327"/>
      <c r="AW17" s="327"/>
      <c r="AX17" s="327"/>
      <c r="AY17" s="327"/>
      <c r="AZ17" s="327"/>
      <c r="BA17" s="327"/>
      <c r="BB17" s="327"/>
    </row>
    <row r="18" spans="1:54" ht="13.5" customHeight="1">
      <c r="A18" s="1668" t="s">
        <v>428</v>
      </c>
      <c r="B18" s="1669"/>
      <c r="C18" s="1669"/>
      <c r="D18" s="1669"/>
      <c r="E18" s="1670"/>
      <c r="F18" s="1671"/>
      <c r="G18" s="1669"/>
      <c r="H18" s="1669"/>
      <c r="I18" s="1669"/>
      <c r="J18" s="1669"/>
      <c r="K18" s="1669"/>
      <c r="L18" s="1669"/>
      <c r="M18" s="1669"/>
      <c r="N18" s="1669"/>
      <c r="O18" s="1669"/>
      <c r="P18" s="1669"/>
      <c r="Q18" s="1669"/>
      <c r="R18" s="1669"/>
      <c r="S18" s="1669"/>
      <c r="T18" s="1690"/>
      <c r="U18" s="1690"/>
      <c r="V18" s="1670"/>
      <c r="W18" s="71"/>
      <c r="X18" s="327"/>
      <c r="Y18" s="327"/>
      <c r="Z18" s="327"/>
      <c r="AA18" s="327"/>
      <c r="AB18" s="327"/>
      <c r="AC18" s="327"/>
      <c r="AD18" s="327"/>
      <c r="AE18" s="327"/>
      <c r="AF18" s="327"/>
      <c r="AG18" s="327"/>
      <c r="AH18" s="327"/>
      <c r="AI18" s="327"/>
      <c r="AJ18" s="327"/>
      <c r="AK18" s="327"/>
      <c r="AL18" s="327"/>
      <c r="AM18" s="327"/>
      <c r="AN18" s="327"/>
      <c r="AO18" s="327"/>
      <c r="AP18" s="327"/>
      <c r="AQ18" s="327"/>
      <c r="AR18" s="327"/>
      <c r="AS18" s="327"/>
      <c r="AT18" s="327"/>
      <c r="AU18" s="327"/>
      <c r="AV18" s="327"/>
      <c r="AW18" s="327"/>
      <c r="AX18" s="327"/>
      <c r="AY18" s="327"/>
      <c r="AZ18" s="327"/>
      <c r="BA18" s="327"/>
      <c r="BB18" s="327"/>
    </row>
    <row r="19" spans="1:54" ht="13.5" customHeight="1">
      <c r="A19" s="1671"/>
      <c r="B19" s="1669"/>
      <c r="C19" s="1669"/>
      <c r="D19" s="1669"/>
      <c r="E19" s="1670"/>
      <c r="F19" s="1671"/>
      <c r="G19" s="1669"/>
      <c r="H19" s="1669"/>
      <c r="I19" s="1669"/>
      <c r="J19" s="1669"/>
      <c r="K19" s="1669"/>
      <c r="L19" s="1669"/>
      <c r="M19" s="1669"/>
      <c r="N19" s="1669"/>
      <c r="O19" s="1669"/>
      <c r="P19" s="1669"/>
      <c r="Q19" s="1669"/>
      <c r="R19" s="1669"/>
      <c r="S19" s="1669"/>
      <c r="T19" s="1690"/>
      <c r="U19" s="1690"/>
      <c r="V19" s="1670"/>
      <c r="W19" s="71"/>
      <c r="X19" s="327"/>
      <c r="Y19" s="327"/>
      <c r="Z19" s="327"/>
      <c r="AA19" s="327"/>
      <c r="AB19" s="327"/>
      <c r="AC19" s="327"/>
      <c r="AD19" s="327"/>
      <c r="AE19" s="327"/>
      <c r="AF19" s="327"/>
      <c r="AG19" s="327"/>
      <c r="AH19" s="327"/>
      <c r="AI19" s="327"/>
      <c r="AJ19" s="327"/>
      <c r="AK19" s="327"/>
      <c r="AL19" s="327"/>
      <c r="AM19" s="327"/>
      <c r="AN19" s="327"/>
      <c r="AO19" s="327"/>
      <c r="AP19" s="327"/>
      <c r="AQ19" s="327"/>
      <c r="AR19" s="327"/>
      <c r="AS19" s="327"/>
      <c r="AT19" s="327"/>
      <c r="AU19" s="327"/>
      <c r="AV19" s="327"/>
      <c r="AW19" s="327"/>
      <c r="AX19" s="327"/>
      <c r="AY19" s="327"/>
      <c r="AZ19" s="327"/>
      <c r="BA19" s="327"/>
      <c r="BB19" s="327"/>
    </row>
    <row r="20" spans="1:54" ht="9.75" customHeight="1" thickBot="1">
      <c r="A20" s="72"/>
      <c r="B20" s="73"/>
      <c r="C20" s="73"/>
      <c r="D20" s="73"/>
      <c r="E20" s="73"/>
      <c r="F20" s="1693"/>
      <c r="G20" s="1691"/>
      <c r="H20" s="1691"/>
      <c r="I20" s="1691"/>
      <c r="J20" s="1691"/>
      <c r="K20" s="1691"/>
      <c r="L20" s="1691"/>
      <c r="M20" s="1691"/>
      <c r="N20" s="1691"/>
      <c r="O20" s="1691"/>
      <c r="P20" s="1691"/>
      <c r="Q20" s="1691"/>
      <c r="R20" s="1691"/>
      <c r="S20" s="1691"/>
      <c r="T20" s="1691"/>
      <c r="U20" s="1691"/>
      <c r="V20" s="1692"/>
      <c r="W20" s="18"/>
      <c r="X20" s="327"/>
      <c r="Y20" s="327"/>
      <c r="Z20" s="327"/>
      <c r="AA20" s="327"/>
      <c r="AB20" s="327"/>
      <c r="AC20" s="327"/>
      <c r="AD20" s="327"/>
      <c r="AE20" s="327"/>
      <c r="AF20" s="327"/>
      <c r="AG20" s="327"/>
      <c r="AH20" s="327"/>
      <c r="AI20" s="327"/>
      <c r="AJ20" s="327"/>
      <c r="AK20" s="327"/>
      <c r="AL20" s="327"/>
      <c r="AM20" s="327"/>
      <c r="AN20" s="327"/>
      <c r="AO20" s="327"/>
      <c r="AP20" s="327"/>
      <c r="AQ20" s="327"/>
      <c r="AR20" s="327"/>
      <c r="AS20" s="327"/>
      <c r="AT20" s="327"/>
      <c r="AU20" s="327"/>
      <c r="AV20" s="327"/>
      <c r="AW20" s="327"/>
      <c r="AX20" s="327"/>
      <c r="AY20" s="327"/>
      <c r="AZ20" s="327"/>
      <c r="BA20" s="327"/>
      <c r="BB20" s="327"/>
    </row>
    <row r="21" spans="1:54" ht="12" customHeight="1">
      <c r="A21" s="205" t="s">
        <v>427</v>
      </c>
      <c r="B21" s="23"/>
      <c r="C21" s="23"/>
      <c r="D21" s="23"/>
      <c r="E21" s="23"/>
      <c r="F21" s="62"/>
      <c r="G21" s="62"/>
      <c r="H21" s="62"/>
      <c r="I21" s="62"/>
      <c r="J21" s="62"/>
      <c r="K21" s="62"/>
      <c r="L21" s="62"/>
      <c r="M21" s="62"/>
      <c r="N21" s="62"/>
      <c r="O21" s="62"/>
      <c r="P21" s="62"/>
      <c r="Q21" s="62"/>
      <c r="R21" s="62"/>
      <c r="S21" s="62"/>
      <c r="T21" s="62"/>
      <c r="U21" s="62"/>
      <c r="V21" s="62"/>
      <c r="W21" s="18"/>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row>
    <row r="23" spans="1:43" ht="9.75" customHeight="1">
      <c r="A23" s="178"/>
      <c r="B23" s="177"/>
      <c r="C23" s="177"/>
      <c r="D23" s="177"/>
      <c r="E23" s="177"/>
      <c r="F23" s="177"/>
      <c r="G23" s="177"/>
      <c r="H23" s="177"/>
      <c r="I23" s="177"/>
      <c r="J23" s="177"/>
      <c r="K23" s="177"/>
      <c r="L23" s="177"/>
      <c r="M23" s="177"/>
      <c r="N23" s="177"/>
      <c r="O23" s="177"/>
      <c r="P23" s="177"/>
      <c r="Q23" s="177"/>
      <c r="R23" s="177"/>
      <c r="S23" s="177"/>
      <c r="T23" s="177"/>
      <c r="U23" s="177"/>
      <c r="V23" s="177"/>
      <c r="W23" s="179"/>
      <c r="X23" s="179"/>
      <c r="Y23" s="179"/>
      <c r="Z23" s="179"/>
      <c r="AA23" s="179"/>
      <c r="AB23" s="179"/>
      <c r="AC23" s="179"/>
      <c r="AD23" s="179"/>
      <c r="AE23" s="179"/>
      <c r="AF23" s="179"/>
      <c r="AG23" s="179"/>
      <c r="AH23" s="179"/>
      <c r="AI23" s="179"/>
      <c r="AJ23" s="179"/>
      <c r="AK23" s="179"/>
      <c r="AL23" s="179"/>
      <c r="AM23" s="179"/>
      <c r="AN23" s="179"/>
      <c r="AO23" s="179"/>
      <c r="AP23" s="179"/>
      <c r="AQ23" s="179"/>
    </row>
    <row r="24" spans="1:43" ht="9.75" customHeight="1">
      <c r="A24" s="178"/>
      <c r="B24" s="177"/>
      <c r="C24" s="177"/>
      <c r="D24" s="177"/>
      <c r="E24" s="177"/>
      <c r="F24" s="177"/>
      <c r="G24" s="177"/>
      <c r="H24" s="177"/>
      <c r="I24" s="177"/>
      <c r="J24" s="177"/>
      <c r="K24" s="177"/>
      <c r="L24" s="177"/>
      <c r="M24" s="177"/>
      <c r="N24" s="177"/>
      <c r="O24" s="177"/>
      <c r="P24" s="177"/>
      <c r="Q24" s="177"/>
      <c r="R24" s="177"/>
      <c r="S24" s="177"/>
      <c r="T24" s="177"/>
      <c r="U24" s="177"/>
      <c r="V24" s="177"/>
      <c r="W24" s="179"/>
      <c r="X24" s="179"/>
      <c r="Y24" s="179"/>
      <c r="Z24" s="179"/>
      <c r="AA24" s="179"/>
      <c r="AB24" s="179"/>
      <c r="AC24" s="179"/>
      <c r="AD24" s="179"/>
      <c r="AE24" s="179"/>
      <c r="AF24" s="179"/>
      <c r="AG24" s="179"/>
      <c r="AH24" s="179"/>
      <c r="AI24" s="179"/>
      <c r="AJ24" s="179"/>
      <c r="AK24" s="179"/>
      <c r="AL24" s="179"/>
      <c r="AM24" s="179"/>
      <c r="AN24" s="179"/>
      <c r="AO24" s="179"/>
      <c r="AP24" s="179"/>
      <c r="AQ24" s="179"/>
    </row>
    <row r="25" spans="1:43" ht="9.75" customHeight="1">
      <c r="A25" s="178"/>
      <c r="B25" s="177"/>
      <c r="C25" s="177"/>
      <c r="D25" s="177"/>
      <c r="E25" s="177"/>
      <c r="F25" s="177"/>
      <c r="G25" s="177"/>
      <c r="H25" s="177"/>
      <c r="I25" s="177"/>
      <c r="J25" s="177"/>
      <c r="K25" s="177"/>
      <c r="L25" s="177"/>
      <c r="M25" s="177"/>
      <c r="N25" s="177"/>
      <c r="O25" s="177"/>
      <c r="P25" s="177"/>
      <c r="Q25" s="177"/>
      <c r="R25" s="177"/>
      <c r="S25" s="177"/>
      <c r="T25" s="177"/>
      <c r="U25" s="177"/>
      <c r="V25" s="177"/>
      <c r="W25" s="179"/>
      <c r="X25" s="179"/>
      <c r="Y25" s="179"/>
      <c r="Z25" s="179"/>
      <c r="AA25" s="179"/>
      <c r="AB25" s="179"/>
      <c r="AC25" s="179"/>
      <c r="AD25" s="179"/>
      <c r="AE25" s="179"/>
      <c r="AF25" s="179"/>
      <c r="AG25" s="179"/>
      <c r="AH25" s="179"/>
      <c r="AI25" s="179"/>
      <c r="AJ25" s="179"/>
      <c r="AK25" s="179"/>
      <c r="AL25" s="179"/>
      <c r="AM25" s="179"/>
      <c r="AN25" s="179"/>
      <c r="AO25" s="179"/>
      <c r="AP25" s="179"/>
      <c r="AQ25" s="179"/>
    </row>
    <row r="26" spans="1:43" ht="9.75" customHeight="1">
      <c r="A26" s="172"/>
      <c r="B26" s="172"/>
      <c r="C26" s="172"/>
      <c r="D26" s="172"/>
      <c r="E26" s="172"/>
      <c r="F26" s="172"/>
      <c r="G26" s="172"/>
      <c r="H26" s="172"/>
      <c r="I26" s="172"/>
      <c r="J26" s="172"/>
      <c r="K26" s="172"/>
      <c r="L26" s="172"/>
      <c r="M26" s="172"/>
      <c r="N26" s="172"/>
      <c r="O26" s="172"/>
      <c r="P26" s="172"/>
      <c r="Q26" s="172"/>
      <c r="R26" s="172"/>
      <c r="S26" s="172"/>
      <c r="T26" s="172"/>
      <c r="U26" s="172"/>
      <c r="V26" s="172"/>
      <c r="W26" s="62"/>
      <c r="X26" s="62"/>
      <c r="Y26" s="62"/>
      <c r="Z26" s="62"/>
      <c r="AA26" s="62"/>
      <c r="AB26" s="62"/>
      <c r="AC26" s="62"/>
      <c r="AD26" s="62"/>
      <c r="AE26" s="62"/>
      <c r="AF26" s="62"/>
      <c r="AG26" s="62"/>
      <c r="AH26" s="62"/>
      <c r="AI26" s="62"/>
      <c r="AJ26" s="62"/>
      <c r="AK26" s="62"/>
      <c r="AL26" s="62"/>
      <c r="AM26" s="62"/>
      <c r="AN26" s="62"/>
      <c r="AO26" s="62"/>
      <c r="AP26" s="62"/>
      <c r="AQ26" s="62"/>
    </row>
    <row r="27" spans="1:55" ht="9.75" customHeight="1">
      <c r="A27" s="1666" t="s">
        <v>411</v>
      </c>
      <c r="B27" s="1666"/>
      <c r="C27" s="1666"/>
      <c r="D27" s="1666"/>
      <c r="E27" s="1666"/>
      <c r="F27" s="1666"/>
      <c r="G27" s="1666"/>
      <c r="H27" s="1666"/>
      <c r="I27" s="1666"/>
      <c r="J27" s="1666"/>
      <c r="K27" s="1666"/>
      <c r="L27" s="1666"/>
      <c r="M27" s="1666"/>
      <c r="N27" s="1666"/>
      <c r="O27" s="1666"/>
      <c r="P27" s="1666"/>
      <c r="Q27" s="1666"/>
      <c r="R27" s="1666"/>
      <c r="S27" s="1666"/>
      <c r="T27" s="1666"/>
      <c r="U27" s="1666"/>
      <c r="V27" s="1666"/>
      <c r="W27" s="1666"/>
      <c r="X27" s="1666"/>
      <c r="Y27" s="1666"/>
      <c r="Z27" s="1666"/>
      <c r="AA27" s="1666"/>
      <c r="AB27" s="1666"/>
      <c r="AC27" s="1666"/>
      <c r="AD27" s="1666"/>
      <c r="AE27" s="1666"/>
      <c r="AF27" s="1666"/>
      <c r="AG27" s="1666"/>
      <c r="AH27" s="1666"/>
      <c r="AI27" s="1666"/>
      <c r="AJ27" s="1666"/>
      <c r="AK27" s="1666"/>
      <c r="AL27" s="1666"/>
      <c r="AM27" s="1666"/>
      <c r="AN27" s="1666"/>
      <c r="AO27" s="1666"/>
      <c r="AP27" s="1666"/>
      <c r="AQ27" s="1666"/>
      <c r="AR27" s="1666"/>
      <c r="AS27" s="1666"/>
      <c r="AT27" s="1666"/>
      <c r="AU27" s="1666"/>
      <c r="AV27" s="1666"/>
      <c r="AW27" s="1666"/>
      <c r="AX27" s="1666"/>
      <c r="AY27" s="1666"/>
      <c r="AZ27" s="1666"/>
      <c r="BA27" s="1666"/>
      <c r="BB27" s="1666"/>
      <c r="BC27" s="1666"/>
    </row>
    <row r="28" spans="1:55" ht="9.75" customHeight="1">
      <c r="A28" s="1666"/>
      <c r="B28" s="1666"/>
      <c r="C28" s="1666"/>
      <c r="D28" s="1666"/>
      <c r="E28" s="1666"/>
      <c r="F28" s="1666"/>
      <c r="G28" s="1666"/>
      <c r="H28" s="1666"/>
      <c r="I28" s="1666"/>
      <c r="J28" s="1666"/>
      <c r="K28" s="1666"/>
      <c r="L28" s="1666"/>
      <c r="M28" s="1666"/>
      <c r="N28" s="1666"/>
      <c r="O28" s="1666"/>
      <c r="P28" s="1666"/>
      <c r="Q28" s="1666"/>
      <c r="R28" s="1666"/>
      <c r="S28" s="1666"/>
      <c r="T28" s="1666"/>
      <c r="U28" s="1666"/>
      <c r="V28" s="1666"/>
      <c r="W28" s="1666"/>
      <c r="X28" s="1666"/>
      <c r="Y28" s="1666"/>
      <c r="Z28" s="1666"/>
      <c r="AA28" s="1666"/>
      <c r="AB28" s="1666"/>
      <c r="AC28" s="1666"/>
      <c r="AD28" s="1666"/>
      <c r="AE28" s="1666"/>
      <c r="AF28" s="1666"/>
      <c r="AG28" s="1666"/>
      <c r="AH28" s="1666"/>
      <c r="AI28" s="1666"/>
      <c r="AJ28" s="1666"/>
      <c r="AK28" s="1666"/>
      <c r="AL28" s="1666"/>
      <c r="AM28" s="1666"/>
      <c r="AN28" s="1666"/>
      <c r="AO28" s="1666"/>
      <c r="AP28" s="1666"/>
      <c r="AQ28" s="1666"/>
      <c r="AR28" s="1666"/>
      <c r="AS28" s="1666"/>
      <c r="AT28" s="1666"/>
      <c r="AU28" s="1666"/>
      <c r="AV28" s="1666"/>
      <c r="AW28" s="1666"/>
      <c r="AX28" s="1666"/>
      <c r="AY28" s="1666"/>
      <c r="AZ28" s="1666"/>
      <c r="BA28" s="1666"/>
      <c r="BB28" s="1666"/>
      <c r="BC28" s="1666"/>
    </row>
    <row r="29" spans="1:55" s="199" customFormat="1" ht="9.75" customHeight="1">
      <c r="A29" s="1673" t="s">
        <v>425</v>
      </c>
      <c r="B29" s="1673"/>
      <c r="C29" s="1673"/>
      <c r="D29" s="1673"/>
      <c r="E29" s="1673"/>
      <c r="F29" s="1673"/>
      <c r="G29" s="1673"/>
      <c r="H29" s="1673"/>
      <c r="I29" s="1673"/>
      <c r="J29" s="1673"/>
      <c r="K29" s="1673"/>
      <c r="L29" s="1673"/>
      <c r="M29" s="1673"/>
      <c r="N29" s="1673"/>
      <c r="O29" s="1673"/>
      <c r="P29" s="1673"/>
      <c r="Q29" s="1673"/>
      <c r="R29" s="1673"/>
      <c r="S29" s="1673"/>
      <c r="T29" s="1673"/>
      <c r="U29" s="1673"/>
      <c r="V29" s="1673"/>
      <c r="W29" s="1673"/>
      <c r="X29" s="1673"/>
      <c r="Y29" s="1673"/>
      <c r="Z29" s="1673"/>
      <c r="AA29" s="1673"/>
      <c r="AB29" s="1673"/>
      <c r="AC29" s="1673"/>
      <c r="AD29" s="1673"/>
      <c r="AE29" s="1673"/>
      <c r="AF29" s="1673"/>
      <c r="AG29" s="1673"/>
      <c r="AH29" s="1673"/>
      <c r="AI29" s="1673"/>
      <c r="AJ29" s="1673"/>
      <c r="AK29" s="1673"/>
      <c r="AL29" s="1673"/>
      <c r="AM29" s="1673"/>
      <c r="AN29" s="1673"/>
      <c r="AO29" s="1673"/>
      <c r="AP29" s="1673"/>
      <c r="AQ29" s="1673"/>
      <c r="AR29" s="1673"/>
      <c r="AS29" s="1673"/>
      <c r="AT29" s="1673"/>
      <c r="AU29" s="1673"/>
      <c r="AV29" s="1673"/>
      <c r="AW29" s="1673"/>
      <c r="AX29" s="1673"/>
      <c r="AY29" s="1673"/>
      <c r="AZ29" s="1673"/>
      <c r="BA29" s="1673"/>
      <c r="BB29" s="1673"/>
      <c r="BC29" s="1673"/>
    </row>
    <row r="30" spans="1:55" s="199" customFormat="1" ht="9.75" customHeight="1">
      <c r="A30" s="1673" t="s">
        <v>423</v>
      </c>
      <c r="B30" s="1673"/>
      <c r="C30" s="1673"/>
      <c r="D30" s="1673"/>
      <c r="E30" s="1673"/>
      <c r="F30" s="1673"/>
      <c r="G30" s="1673"/>
      <c r="H30" s="1673"/>
      <c r="I30" s="1673"/>
      <c r="J30" s="1673"/>
      <c r="K30" s="1673"/>
      <c r="L30" s="1673"/>
      <c r="M30" s="1673"/>
      <c r="N30" s="1673"/>
      <c r="O30" s="1673"/>
      <c r="P30" s="1673"/>
      <c r="Q30" s="1673"/>
      <c r="R30" s="1673"/>
      <c r="S30" s="1673"/>
      <c r="T30" s="1673"/>
      <c r="U30" s="1673"/>
      <c r="V30" s="1673"/>
      <c r="W30" s="1673"/>
      <c r="X30" s="1673"/>
      <c r="Y30" s="1673"/>
      <c r="Z30" s="1673"/>
      <c r="AA30" s="1673"/>
      <c r="AB30" s="1673"/>
      <c r="AC30" s="1673"/>
      <c r="AD30" s="1673"/>
      <c r="AE30" s="1673"/>
      <c r="AF30" s="1673"/>
      <c r="AG30" s="1673"/>
      <c r="AH30" s="1673"/>
      <c r="AI30" s="1673"/>
      <c r="AJ30" s="1673"/>
      <c r="AK30" s="1673"/>
      <c r="AL30" s="1673"/>
      <c r="AM30" s="1673"/>
      <c r="AN30" s="1673"/>
      <c r="AO30" s="1673"/>
      <c r="AP30" s="1673"/>
      <c r="AQ30" s="1673"/>
      <c r="AR30" s="1673"/>
      <c r="AS30" s="1673"/>
      <c r="AT30" s="1673"/>
      <c r="AU30" s="1673"/>
      <c r="AV30" s="1673"/>
      <c r="AW30" s="1673"/>
      <c r="AX30" s="1673"/>
      <c r="AY30" s="1673"/>
      <c r="AZ30" s="1673"/>
      <c r="BA30" s="1673"/>
      <c r="BB30" s="1673"/>
      <c r="BC30" s="1673"/>
    </row>
    <row r="31" spans="1:55" s="199" customFormat="1" ht="9.75" customHeight="1" thickBot="1">
      <c r="A31" s="206"/>
      <c r="B31" s="207"/>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row>
    <row r="32" spans="1:54" s="199" customFormat="1" ht="9.75" customHeight="1">
      <c r="A32" s="208"/>
      <c r="B32" s="209"/>
      <c r="C32" s="209"/>
      <c r="D32" s="209"/>
      <c r="E32" s="209"/>
      <c r="F32" s="1674"/>
      <c r="G32" s="1675"/>
      <c r="H32" s="1675"/>
      <c r="I32" s="1675"/>
      <c r="J32" s="1675"/>
      <c r="K32" s="1675"/>
      <c r="L32" s="1675"/>
      <c r="M32" s="1675"/>
      <c r="N32" s="1675"/>
      <c r="O32" s="1675"/>
      <c r="P32" s="1675"/>
      <c r="Q32" s="1675"/>
      <c r="R32" s="1675"/>
      <c r="S32" s="1675"/>
      <c r="T32" s="1675"/>
      <c r="U32" s="1675"/>
      <c r="V32" s="1676"/>
      <c r="W32" s="196"/>
      <c r="X32" s="660"/>
      <c r="Y32" s="660"/>
      <c r="Z32" s="660"/>
      <c r="AA32" s="660"/>
      <c r="AB32" s="660"/>
      <c r="AC32" s="660"/>
      <c r="AD32" s="660"/>
      <c r="AE32" s="660"/>
      <c r="AF32" s="660"/>
      <c r="AG32" s="660"/>
      <c r="AH32" s="660"/>
      <c r="AI32" s="660"/>
      <c r="AJ32" s="660"/>
      <c r="AK32" s="660"/>
      <c r="AL32" s="660"/>
      <c r="AM32" s="660"/>
      <c r="AN32" s="660"/>
      <c r="AO32" s="660"/>
      <c r="AP32" s="660"/>
      <c r="AQ32" s="660"/>
      <c r="AR32" s="660"/>
      <c r="AS32" s="660"/>
      <c r="AT32" s="660"/>
      <c r="AU32" s="660"/>
      <c r="AV32" s="660"/>
      <c r="AW32" s="660"/>
      <c r="AX32" s="660"/>
      <c r="AY32" s="660"/>
      <c r="AZ32" s="660"/>
      <c r="BA32" s="660"/>
      <c r="BB32" s="660"/>
    </row>
    <row r="33" spans="1:54" s="199" customFormat="1" ht="13.5" customHeight="1">
      <c r="A33" s="210" t="s">
        <v>386</v>
      </c>
      <c r="B33" s="211"/>
      <c r="C33" s="211"/>
      <c r="D33" s="211"/>
      <c r="E33" s="211"/>
      <c r="F33" s="1677"/>
      <c r="G33" s="660"/>
      <c r="H33" s="660"/>
      <c r="I33" s="660"/>
      <c r="J33" s="660"/>
      <c r="K33" s="660"/>
      <c r="L33" s="660"/>
      <c r="M33" s="660"/>
      <c r="N33" s="660"/>
      <c r="O33" s="660"/>
      <c r="P33" s="660"/>
      <c r="Q33" s="660"/>
      <c r="R33" s="660"/>
      <c r="S33" s="660"/>
      <c r="T33" s="660"/>
      <c r="U33" s="660"/>
      <c r="V33" s="1678"/>
      <c r="W33" s="212"/>
      <c r="X33" s="660"/>
      <c r="Y33" s="660"/>
      <c r="Z33" s="660"/>
      <c r="AA33" s="660"/>
      <c r="AB33" s="660"/>
      <c r="AC33" s="660"/>
      <c r="AD33" s="660"/>
      <c r="AE33" s="660"/>
      <c r="AF33" s="660"/>
      <c r="AG33" s="660"/>
      <c r="AH33" s="660"/>
      <c r="AI33" s="660"/>
      <c r="AJ33" s="660"/>
      <c r="AK33" s="660"/>
      <c r="AL33" s="660"/>
      <c r="AM33" s="660"/>
      <c r="AN33" s="660"/>
      <c r="AO33" s="660"/>
      <c r="AP33" s="660"/>
      <c r="AQ33" s="660"/>
      <c r="AR33" s="660"/>
      <c r="AS33" s="660"/>
      <c r="AT33" s="660"/>
      <c r="AU33" s="660"/>
      <c r="AV33" s="660"/>
      <c r="AW33" s="660"/>
      <c r="AX33" s="660"/>
      <c r="AY33" s="660"/>
      <c r="AZ33" s="660"/>
      <c r="BA33" s="660"/>
      <c r="BB33" s="660"/>
    </row>
    <row r="34" spans="1:54" s="199" customFormat="1" ht="13.5" customHeight="1">
      <c r="A34" s="210"/>
      <c r="B34" s="211"/>
      <c r="C34" s="211" t="s">
        <v>177</v>
      </c>
      <c r="D34" s="211"/>
      <c r="E34" s="211"/>
      <c r="F34" s="1677"/>
      <c r="G34" s="660"/>
      <c r="H34" s="660"/>
      <c r="I34" s="660"/>
      <c r="J34" s="660"/>
      <c r="K34" s="660"/>
      <c r="L34" s="660"/>
      <c r="M34" s="660"/>
      <c r="N34" s="660"/>
      <c r="O34" s="660"/>
      <c r="P34" s="660"/>
      <c r="Q34" s="660"/>
      <c r="R34" s="660"/>
      <c r="S34" s="660"/>
      <c r="T34" s="660"/>
      <c r="U34" s="660"/>
      <c r="V34" s="1678"/>
      <c r="W34" s="212"/>
      <c r="X34" s="660"/>
      <c r="Y34" s="660"/>
      <c r="Z34" s="660"/>
      <c r="AA34" s="660"/>
      <c r="AB34" s="660"/>
      <c r="AC34" s="660"/>
      <c r="AD34" s="660"/>
      <c r="AE34" s="660"/>
      <c r="AF34" s="660"/>
      <c r="AG34" s="660"/>
      <c r="AH34" s="660"/>
      <c r="AI34" s="660"/>
      <c r="AJ34" s="660"/>
      <c r="AK34" s="660"/>
      <c r="AL34" s="660"/>
      <c r="AM34" s="660"/>
      <c r="AN34" s="660"/>
      <c r="AO34" s="660"/>
      <c r="AP34" s="660"/>
      <c r="AQ34" s="660"/>
      <c r="AR34" s="660"/>
      <c r="AS34" s="660"/>
      <c r="AT34" s="660"/>
      <c r="AU34" s="660"/>
      <c r="AV34" s="660"/>
      <c r="AW34" s="660"/>
      <c r="AX34" s="660"/>
      <c r="AY34" s="660"/>
      <c r="AZ34" s="660"/>
      <c r="BA34" s="660"/>
      <c r="BB34" s="660"/>
    </row>
    <row r="35" spans="1:54" s="199" customFormat="1" ht="9.75" customHeight="1" thickBot="1">
      <c r="A35" s="213"/>
      <c r="B35" s="214"/>
      <c r="C35" s="214"/>
      <c r="D35" s="214"/>
      <c r="E35" s="214"/>
      <c r="F35" s="1679"/>
      <c r="G35" s="1680"/>
      <c r="H35" s="1680"/>
      <c r="I35" s="1680"/>
      <c r="J35" s="1680"/>
      <c r="K35" s="1680"/>
      <c r="L35" s="1680"/>
      <c r="M35" s="1680"/>
      <c r="N35" s="1680"/>
      <c r="O35" s="1680"/>
      <c r="P35" s="1680"/>
      <c r="Q35" s="1680"/>
      <c r="R35" s="1680"/>
      <c r="S35" s="1680"/>
      <c r="T35" s="1680"/>
      <c r="U35" s="1680"/>
      <c r="V35" s="1681"/>
      <c r="W35" s="196"/>
      <c r="X35" s="660"/>
      <c r="Y35" s="660"/>
      <c r="Z35" s="660"/>
      <c r="AA35" s="660"/>
      <c r="AB35" s="660"/>
      <c r="AC35" s="660"/>
      <c r="AD35" s="660"/>
      <c r="AE35" s="660"/>
      <c r="AF35" s="660"/>
      <c r="AG35" s="660"/>
      <c r="AH35" s="660"/>
      <c r="AI35" s="660"/>
      <c r="AJ35" s="660"/>
      <c r="AK35" s="660"/>
      <c r="AL35" s="660"/>
      <c r="AM35" s="660"/>
      <c r="AN35" s="660"/>
      <c r="AO35" s="660"/>
      <c r="AP35" s="660"/>
      <c r="AQ35" s="660"/>
      <c r="AR35" s="660"/>
      <c r="AS35" s="660"/>
      <c r="AT35" s="660"/>
      <c r="AU35" s="660"/>
      <c r="AV35" s="660"/>
      <c r="AW35" s="660"/>
      <c r="AX35" s="660"/>
      <c r="AY35" s="660"/>
      <c r="AZ35" s="660"/>
      <c r="BA35" s="660"/>
      <c r="BB35" s="660"/>
    </row>
    <row r="36" s="199" customFormat="1" ht="9.75" customHeight="1" thickBot="1"/>
    <row r="37" spans="1:55" s="199" customFormat="1" ht="10.5" customHeight="1">
      <c r="A37" s="1696" t="s">
        <v>426</v>
      </c>
      <c r="B37" s="1697"/>
      <c r="C37" s="1697"/>
      <c r="D37" s="1697"/>
      <c r="E37" s="1697"/>
      <c r="F37" s="1697"/>
      <c r="G37" s="1697"/>
      <c r="H37" s="1697"/>
      <c r="I37" s="1697"/>
      <c r="J37" s="1697"/>
      <c r="K37" s="1697"/>
      <c r="L37" s="1697"/>
      <c r="M37" s="1697"/>
      <c r="N37" s="1697"/>
      <c r="O37" s="1697"/>
      <c r="P37" s="1697"/>
      <c r="Q37" s="1697"/>
      <c r="R37" s="1697"/>
      <c r="S37" s="1697"/>
      <c r="T37" s="1697"/>
      <c r="U37" s="1697"/>
      <c r="V37" s="1698"/>
      <c r="W37" s="1705" t="s">
        <v>395</v>
      </c>
      <c r="X37" s="1706"/>
      <c r="Y37" s="1706"/>
      <c r="Z37" s="1706"/>
      <c r="AA37" s="1706"/>
      <c r="AB37" s="1706"/>
      <c r="AC37" s="1708"/>
      <c r="AD37" s="1675"/>
      <c r="AE37" s="1675"/>
      <c r="AF37" s="1675"/>
      <c r="AG37" s="1675"/>
      <c r="AH37" s="1675"/>
      <c r="AI37" s="1675"/>
      <c r="AJ37" s="1675"/>
      <c r="AK37" s="1675"/>
      <c r="AL37" s="1675"/>
      <c r="AM37" s="1675"/>
      <c r="AN37" s="1675"/>
      <c r="AO37" s="1675"/>
      <c r="AP37" s="1675"/>
      <c r="AQ37" s="1675"/>
      <c r="AR37" s="1675"/>
      <c r="AS37" s="1675"/>
      <c r="AT37" s="1675"/>
      <c r="AU37" s="1675"/>
      <c r="AV37" s="1675"/>
      <c r="AW37" s="1675"/>
      <c r="AX37" s="1675"/>
      <c r="AY37" s="1675"/>
      <c r="AZ37" s="1675"/>
      <c r="BA37" s="1675"/>
      <c r="BB37" s="1675"/>
      <c r="BC37" s="1676"/>
    </row>
    <row r="38" spans="1:55" s="199" customFormat="1" ht="10.5" customHeight="1">
      <c r="A38" s="1699"/>
      <c r="B38" s="1700"/>
      <c r="C38" s="1700"/>
      <c r="D38" s="1700"/>
      <c r="E38" s="1700"/>
      <c r="F38" s="1700"/>
      <c r="G38" s="1700"/>
      <c r="H38" s="1700"/>
      <c r="I38" s="1700"/>
      <c r="J38" s="1700"/>
      <c r="K38" s="1700"/>
      <c r="L38" s="1700"/>
      <c r="M38" s="1700"/>
      <c r="N38" s="1700"/>
      <c r="O38" s="1700"/>
      <c r="P38" s="1700"/>
      <c r="Q38" s="1700"/>
      <c r="R38" s="1700"/>
      <c r="S38" s="1700"/>
      <c r="T38" s="1700"/>
      <c r="U38" s="1700"/>
      <c r="V38" s="1701"/>
      <c r="W38" s="1707"/>
      <c r="X38" s="1683"/>
      <c r="Y38" s="1683"/>
      <c r="Z38" s="1683"/>
      <c r="AA38" s="1683"/>
      <c r="AB38" s="1683"/>
      <c r="AC38" s="1709"/>
      <c r="AD38" s="660"/>
      <c r="AE38" s="660"/>
      <c r="AF38" s="660"/>
      <c r="AG38" s="660"/>
      <c r="AH38" s="660"/>
      <c r="AI38" s="660"/>
      <c r="AJ38" s="660"/>
      <c r="AK38" s="660"/>
      <c r="AL38" s="660"/>
      <c r="AM38" s="660"/>
      <c r="AN38" s="660"/>
      <c r="AO38" s="660"/>
      <c r="AP38" s="660"/>
      <c r="AQ38" s="660"/>
      <c r="AR38" s="660"/>
      <c r="AS38" s="660"/>
      <c r="AT38" s="660"/>
      <c r="AU38" s="660"/>
      <c r="AV38" s="660"/>
      <c r="AW38" s="660"/>
      <c r="AX38" s="660"/>
      <c r="AY38" s="660"/>
      <c r="AZ38" s="660"/>
      <c r="BA38" s="660"/>
      <c r="BB38" s="660"/>
      <c r="BC38" s="1678"/>
    </row>
    <row r="39" spans="1:55" s="199" customFormat="1" ht="10.5" customHeight="1">
      <c r="A39" s="1699"/>
      <c r="B39" s="1700"/>
      <c r="C39" s="1700"/>
      <c r="D39" s="1700"/>
      <c r="E39" s="1700"/>
      <c r="F39" s="1700"/>
      <c r="G39" s="1700"/>
      <c r="H39" s="1700"/>
      <c r="I39" s="1700"/>
      <c r="J39" s="1700"/>
      <c r="K39" s="1700"/>
      <c r="L39" s="1700"/>
      <c r="M39" s="1700"/>
      <c r="N39" s="1700"/>
      <c r="O39" s="1700"/>
      <c r="P39" s="1700"/>
      <c r="Q39" s="1700"/>
      <c r="R39" s="1700"/>
      <c r="S39" s="1700"/>
      <c r="T39" s="1700"/>
      <c r="U39" s="1700"/>
      <c r="V39" s="1701"/>
      <c r="W39" s="1707"/>
      <c r="X39" s="1683"/>
      <c r="Y39" s="1683"/>
      <c r="Z39" s="1683"/>
      <c r="AA39" s="1683"/>
      <c r="AB39" s="1683"/>
      <c r="AC39" s="1709"/>
      <c r="AD39" s="660"/>
      <c r="AE39" s="660"/>
      <c r="AF39" s="660"/>
      <c r="AG39" s="660"/>
      <c r="AH39" s="660"/>
      <c r="AI39" s="660"/>
      <c r="AJ39" s="660"/>
      <c r="AK39" s="660"/>
      <c r="AL39" s="660"/>
      <c r="AM39" s="660"/>
      <c r="AN39" s="660"/>
      <c r="AO39" s="660"/>
      <c r="AP39" s="660"/>
      <c r="AQ39" s="660"/>
      <c r="AR39" s="660"/>
      <c r="AS39" s="660"/>
      <c r="AT39" s="660"/>
      <c r="AU39" s="660"/>
      <c r="AV39" s="660"/>
      <c r="AW39" s="660"/>
      <c r="AX39" s="660"/>
      <c r="AY39" s="660"/>
      <c r="AZ39" s="660"/>
      <c r="BA39" s="660"/>
      <c r="BB39" s="660"/>
      <c r="BC39" s="1678"/>
    </row>
    <row r="40" spans="1:55" s="199" customFormat="1" ht="10.5" customHeight="1">
      <c r="A40" s="1699"/>
      <c r="B40" s="1700"/>
      <c r="C40" s="1700"/>
      <c r="D40" s="1700"/>
      <c r="E40" s="1700"/>
      <c r="F40" s="1700"/>
      <c r="G40" s="1700"/>
      <c r="H40" s="1700"/>
      <c r="I40" s="1700"/>
      <c r="J40" s="1700"/>
      <c r="K40" s="1700"/>
      <c r="L40" s="1700"/>
      <c r="M40" s="1700"/>
      <c r="N40" s="1700"/>
      <c r="O40" s="1700"/>
      <c r="P40" s="1700"/>
      <c r="Q40" s="1700"/>
      <c r="R40" s="1700"/>
      <c r="S40" s="1700"/>
      <c r="T40" s="1700"/>
      <c r="U40" s="1700"/>
      <c r="V40" s="1701"/>
      <c r="W40" s="1707"/>
      <c r="X40" s="1683"/>
      <c r="Y40" s="1683"/>
      <c r="Z40" s="1683"/>
      <c r="AA40" s="1683"/>
      <c r="AB40" s="1683"/>
      <c r="AC40" s="1710"/>
      <c r="AD40" s="1711"/>
      <c r="AE40" s="1711"/>
      <c r="AF40" s="1711"/>
      <c r="AG40" s="1711"/>
      <c r="AH40" s="1711"/>
      <c r="AI40" s="1711"/>
      <c r="AJ40" s="1711"/>
      <c r="AK40" s="1711"/>
      <c r="AL40" s="1711"/>
      <c r="AM40" s="1711"/>
      <c r="AN40" s="1711"/>
      <c r="AO40" s="1711"/>
      <c r="AP40" s="1711"/>
      <c r="AQ40" s="1711"/>
      <c r="AR40" s="1711"/>
      <c r="AS40" s="1711"/>
      <c r="AT40" s="1711"/>
      <c r="AU40" s="1711"/>
      <c r="AV40" s="1711"/>
      <c r="AW40" s="1711"/>
      <c r="AX40" s="1711"/>
      <c r="AY40" s="1711"/>
      <c r="AZ40" s="1711"/>
      <c r="BA40" s="1711"/>
      <c r="BB40" s="1711"/>
      <c r="BC40" s="1712"/>
    </row>
    <row r="41" spans="1:55" s="199" customFormat="1" ht="10.5" customHeight="1">
      <c r="A41" s="1699"/>
      <c r="B41" s="1700"/>
      <c r="C41" s="1700"/>
      <c r="D41" s="1700"/>
      <c r="E41" s="1700"/>
      <c r="F41" s="1700"/>
      <c r="G41" s="1700"/>
      <c r="H41" s="1700"/>
      <c r="I41" s="1700"/>
      <c r="J41" s="1700"/>
      <c r="K41" s="1700"/>
      <c r="L41" s="1700"/>
      <c r="M41" s="1700"/>
      <c r="N41" s="1700"/>
      <c r="O41" s="1700"/>
      <c r="P41" s="1700"/>
      <c r="Q41" s="1700"/>
      <c r="R41" s="1700"/>
      <c r="S41" s="1700"/>
      <c r="T41" s="1700"/>
      <c r="U41" s="1700"/>
      <c r="V41" s="1701"/>
      <c r="W41" s="1713" t="s">
        <v>387</v>
      </c>
      <c r="X41" s="1714"/>
      <c r="Y41" s="1714"/>
      <c r="Z41" s="1714"/>
      <c r="AA41" s="1714"/>
      <c r="AB41" s="1715"/>
      <c r="AC41" s="1694"/>
      <c r="AD41" s="1683"/>
      <c r="AE41" s="1683"/>
      <c r="AF41" s="1683" t="s">
        <v>92</v>
      </c>
      <c r="AG41" s="1683"/>
      <c r="AH41" s="1683"/>
      <c r="AI41" s="1683"/>
      <c r="AJ41" s="1683"/>
      <c r="AK41" s="1683"/>
      <c r="AL41" s="1683" t="s">
        <v>95</v>
      </c>
      <c r="AM41" s="1683"/>
      <c r="AN41" s="1683"/>
      <c r="AO41" s="1683" t="s">
        <v>161</v>
      </c>
      <c r="AP41" s="1683"/>
      <c r="AQ41" s="1683"/>
      <c r="AR41" s="1683"/>
      <c r="AS41" s="1683"/>
      <c r="AT41" s="1683"/>
      <c r="AU41" s="1683" t="s">
        <v>92</v>
      </c>
      <c r="AV41" s="1683"/>
      <c r="AW41" s="1683"/>
      <c r="AX41" s="1683"/>
      <c r="AY41" s="1683"/>
      <c r="AZ41" s="1683"/>
      <c r="BA41" s="1683" t="s">
        <v>95</v>
      </c>
      <c r="BB41" s="1683"/>
      <c r="BC41" s="1685"/>
    </row>
    <row r="42" spans="1:55" s="199" customFormat="1" ht="10.5" customHeight="1">
      <c r="A42" s="1699"/>
      <c r="B42" s="1700"/>
      <c r="C42" s="1700"/>
      <c r="D42" s="1700"/>
      <c r="E42" s="1700"/>
      <c r="F42" s="1700"/>
      <c r="G42" s="1700"/>
      <c r="H42" s="1700"/>
      <c r="I42" s="1700"/>
      <c r="J42" s="1700"/>
      <c r="K42" s="1700"/>
      <c r="L42" s="1700"/>
      <c r="M42" s="1700"/>
      <c r="N42" s="1700"/>
      <c r="O42" s="1700"/>
      <c r="P42" s="1700"/>
      <c r="Q42" s="1700"/>
      <c r="R42" s="1700"/>
      <c r="S42" s="1700"/>
      <c r="T42" s="1700"/>
      <c r="U42" s="1700"/>
      <c r="V42" s="1701"/>
      <c r="W42" s="1707"/>
      <c r="X42" s="1683"/>
      <c r="Y42" s="1683"/>
      <c r="Z42" s="1683"/>
      <c r="AA42" s="1683"/>
      <c r="AB42" s="1716"/>
      <c r="AC42" s="1694"/>
      <c r="AD42" s="1683"/>
      <c r="AE42" s="1683"/>
      <c r="AF42" s="1683"/>
      <c r="AG42" s="1683"/>
      <c r="AH42" s="1683"/>
      <c r="AI42" s="1683"/>
      <c r="AJ42" s="1683"/>
      <c r="AK42" s="1683"/>
      <c r="AL42" s="1683"/>
      <c r="AM42" s="1683"/>
      <c r="AN42" s="1683"/>
      <c r="AO42" s="1683"/>
      <c r="AP42" s="1683"/>
      <c r="AQ42" s="1683"/>
      <c r="AR42" s="1683"/>
      <c r="AS42" s="1683"/>
      <c r="AT42" s="1683"/>
      <c r="AU42" s="1683"/>
      <c r="AV42" s="1683"/>
      <c r="AW42" s="1683"/>
      <c r="AX42" s="1683"/>
      <c r="AY42" s="1683"/>
      <c r="AZ42" s="1683"/>
      <c r="BA42" s="1683"/>
      <c r="BB42" s="1683"/>
      <c r="BC42" s="1685"/>
    </row>
    <row r="43" spans="1:55" s="199" customFormat="1" ht="10.5" customHeight="1" thickBot="1">
      <c r="A43" s="1702"/>
      <c r="B43" s="1703"/>
      <c r="C43" s="1703"/>
      <c r="D43" s="1703"/>
      <c r="E43" s="1703"/>
      <c r="F43" s="1703"/>
      <c r="G43" s="1703"/>
      <c r="H43" s="1703"/>
      <c r="I43" s="1703"/>
      <c r="J43" s="1703"/>
      <c r="K43" s="1703"/>
      <c r="L43" s="1703"/>
      <c r="M43" s="1703"/>
      <c r="N43" s="1703"/>
      <c r="O43" s="1703"/>
      <c r="P43" s="1703"/>
      <c r="Q43" s="1703"/>
      <c r="R43" s="1703"/>
      <c r="S43" s="1703"/>
      <c r="T43" s="1703"/>
      <c r="U43" s="1703"/>
      <c r="V43" s="1704"/>
      <c r="W43" s="1717"/>
      <c r="X43" s="1684"/>
      <c r="Y43" s="1684"/>
      <c r="Z43" s="1684"/>
      <c r="AA43" s="1684"/>
      <c r="AB43" s="1718"/>
      <c r="AC43" s="1695"/>
      <c r="AD43" s="1684"/>
      <c r="AE43" s="1684"/>
      <c r="AF43" s="1684"/>
      <c r="AG43" s="1684"/>
      <c r="AH43" s="1684"/>
      <c r="AI43" s="1684"/>
      <c r="AJ43" s="1684"/>
      <c r="AK43" s="1684"/>
      <c r="AL43" s="1684"/>
      <c r="AM43" s="1684"/>
      <c r="AN43" s="1684"/>
      <c r="AO43" s="1684"/>
      <c r="AP43" s="1684"/>
      <c r="AQ43" s="1684"/>
      <c r="AR43" s="1684"/>
      <c r="AS43" s="1684"/>
      <c r="AT43" s="1684"/>
      <c r="AU43" s="1684"/>
      <c r="AV43" s="1684"/>
      <c r="AW43" s="1684"/>
      <c r="AX43" s="1684"/>
      <c r="AY43" s="1684"/>
      <c r="AZ43" s="1684"/>
      <c r="BA43" s="1684"/>
      <c r="BB43" s="1684"/>
      <c r="BC43" s="1686"/>
    </row>
    <row r="44" spans="1:43" s="199" customFormat="1" ht="12" customHeight="1">
      <c r="A44" s="216" t="s">
        <v>424</v>
      </c>
      <c r="B44" s="217"/>
      <c r="C44" s="217"/>
      <c r="D44" s="217"/>
      <c r="E44" s="217"/>
      <c r="F44" s="217"/>
      <c r="G44" s="217"/>
      <c r="H44" s="217"/>
      <c r="I44" s="217"/>
      <c r="J44" s="217"/>
      <c r="K44" s="217"/>
      <c r="L44" s="217"/>
      <c r="M44" s="217"/>
      <c r="N44" s="217"/>
      <c r="O44" s="217"/>
      <c r="P44" s="217"/>
      <c r="Q44" s="217"/>
      <c r="R44" s="217"/>
      <c r="S44" s="217"/>
      <c r="T44" s="217"/>
      <c r="U44" s="217"/>
      <c r="V44" s="217"/>
      <c r="W44" s="215"/>
      <c r="X44" s="215"/>
      <c r="Y44" s="215"/>
      <c r="Z44" s="215"/>
      <c r="AA44" s="215"/>
      <c r="AB44" s="215"/>
      <c r="AC44" s="215"/>
      <c r="AD44" s="215"/>
      <c r="AE44" s="215"/>
      <c r="AF44" s="215"/>
      <c r="AG44" s="215"/>
      <c r="AH44" s="215"/>
      <c r="AI44" s="215"/>
      <c r="AJ44" s="215"/>
      <c r="AK44" s="215"/>
      <c r="AL44" s="215"/>
      <c r="AM44" s="215"/>
      <c r="AN44" s="215"/>
      <c r="AO44" s="215"/>
      <c r="AP44" s="215"/>
      <c r="AQ44" s="215"/>
    </row>
    <row r="45" ht="9.75" customHeight="1">
      <c r="A45" s="173"/>
    </row>
    <row r="46" ht="9.75" customHeight="1">
      <c r="A46" s="173"/>
    </row>
    <row r="47" ht="9.75" customHeight="1">
      <c r="A47" s="173"/>
    </row>
    <row r="48" ht="9.75" customHeight="1">
      <c r="A48" s="173"/>
    </row>
    <row r="50" spans="1:55" ht="9.75" customHeight="1">
      <c r="A50" s="1672" t="s">
        <v>388</v>
      </c>
      <c r="B50" s="1672"/>
      <c r="C50" s="1672"/>
      <c r="D50" s="1672"/>
      <c r="E50" s="1672"/>
      <c r="F50" s="1672"/>
      <c r="G50" s="1672"/>
      <c r="H50" s="1672"/>
      <c r="I50" s="1672"/>
      <c r="J50" s="1672"/>
      <c r="K50" s="1672"/>
      <c r="L50" s="1672"/>
      <c r="M50" s="1672"/>
      <c r="N50" s="1672"/>
      <c r="O50" s="1672"/>
      <c r="P50" s="1672"/>
      <c r="Q50" s="1672"/>
      <c r="R50" s="1672"/>
      <c r="S50" s="1672"/>
      <c r="T50" s="1672"/>
      <c r="U50" s="1672"/>
      <c r="V50" s="1672"/>
      <c r="W50" s="1672"/>
      <c r="X50" s="1672"/>
      <c r="Y50" s="1672"/>
      <c r="Z50" s="1672"/>
      <c r="AA50" s="1672"/>
      <c r="AB50" s="1672"/>
      <c r="AC50" s="1672"/>
      <c r="AD50" s="1672"/>
      <c r="AE50" s="1672"/>
      <c r="AF50" s="1672"/>
      <c r="AG50" s="1672"/>
      <c r="AH50" s="1672"/>
      <c r="AI50" s="1672"/>
      <c r="AJ50" s="1672"/>
      <c r="AK50" s="1672"/>
      <c r="AL50" s="1672"/>
      <c r="AM50" s="1672"/>
      <c r="AN50" s="1672"/>
      <c r="AO50" s="1672"/>
      <c r="AP50" s="1672"/>
      <c r="AQ50" s="1672"/>
      <c r="AR50" s="1672"/>
      <c r="AS50" s="1672"/>
      <c r="AT50" s="1672"/>
      <c r="AU50" s="1672"/>
      <c r="AV50" s="1672"/>
      <c r="AW50" s="1672"/>
      <c r="AX50" s="1672"/>
      <c r="AY50" s="1672"/>
      <c r="AZ50" s="1672"/>
      <c r="BA50" s="1672"/>
      <c r="BB50" s="1672"/>
      <c r="BC50" s="1672"/>
    </row>
    <row r="51" spans="1:55" ht="9.75" customHeight="1">
      <c r="A51" s="1672"/>
      <c r="B51" s="1672"/>
      <c r="C51" s="1672"/>
      <c r="D51" s="1672"/>
      <c r="E51" s="1672"/>
      <c r="F51" s="1672"/>
      <c r="G51" s="1672"/>
      <c r="H51" s="1672"/>
      <c r="I51" s="1672"/>
      <c r="J51" s="1672"/>
      <c r="K51" s="1672"/>
      <c r="L51" s="1672"/>
      <c r="M51" s="1672"/>
      <c r="N51" s="1672"/>
      <c r="O51" s="1672"/>
      <c r="P51" s="1672"/>
      <c r="Q51" s="1672"/>
      <c r="R51" s="1672"/>
      <c r="S51" s="1672"/>
      <c r="T51" s="1672"/>
      <c r="U51" s="1672"/>
      <c r="V51" s="1672"/>
      <c r="W51" s="1672"/>
      <c r="X51" s="1672"/>
      <c r="Y51" s="1672"/>
      <c r="Z51" s="1672"/>
      <c r="AA51" s="1672"/>
      <c r="AB51" s="1672"/>
      <c r="AC51" s="1672"/>
      <c r="AD51" s="1672"/>
      <c r="AE51" s="1672"/>
      <c r="AF51" s="1672"/>
      <c r="AG51" s="1672"/>
      <c r="AH51" s="1672"/>
      <c r="AI51" s="1672"/>
      <c r="AJ51" s="1672"/>
      <c r="AK51" s="1672"/>
      <c r="AL51" s="1672"/>
      <c r="AM51" s="1672"/>
      <c r="AN51" s="1672"/>
      <c r="AO51" s="1672"/>
      <c r="AP51" s="1672"/>
      <c r="AQ51" s="1672"/>
      <c r="AR51" s="1672"/>
      <c r="AS51" s="1672"/>
      <c r="AT51" s="1672"/>
      <c r="AU51" s="1672"/>
      <c r="AV51" s="1672"/>
      <c r="AW51" s="1672"/>
      <c r="AX51" s="1672"/>
      <c r="AY51" s="1672"/>
      <c r="AZ51" s="1672"/>
      <c r="BA51" s="1672"/>
      <c r="BB51" s="1672"/>
      <c r="BC51" s="1672"/>
    </row>
    <row r="52" spans="1:55" ht="9.75" customHeight="1">
      <c r="A52" s="174" t="s">
        <v>475</v>
      </c>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row>
    <row r="53" spans="1:55" ht="9.75" customHeight="1" thickBot="1">
      <c r="A53" s="174"/>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row>
    <row r="54" spans="1:40" ht="9.75" customHeight="1">
      <c r="A54" s="67"/>
      <c r="B54" s="68"/>
      <c r="C54" s="68"/>
      <c r="D54" s="68"/>
      <c r="E54" s="68"/>
      <c r="F54" s="1340"/>
      <c r="G54" s="1289"/>
      <c r="H54" s="1289"/>
      <c r="I54" s="1289"/>
      <c r="J54" s="1289"/>
      <c r="K54" s="1289"/>
      <c r="L54" s="1289"/>
      <c r="M54" s="1289"/>
      <c r="N54" s="1289"/>
      <c r="O54" s="1289"/>
      <c r="P54" s="1289"/>
      <c r="Q54" s="1289"/>
      <c r="R54" s="1289"/>
      <c r="S54" s="1289"/>
      <c r="T54" s="1289"/>
      <c r="U54" s="1289"/>
      <c r="V54" s="1618"/>
      <c r="W54" s="18"/>
      <c r="X54" s="18"/>
      <c r="Y54" s="18"/>
      <c r="Z54" s="18"/>
      <c r="AA54" s="18"/>
      <c r="AB54" s="18"/>
      <c r="AC54" s="18"/>
      <c r="AD54" s="18"/>
      <c r="AE54" s="18"/>
      <c r="AF54" s="18"/>
      <c r="AG54" s="18"/>
      <c r="AH54" s="18"/>
      <c r="AI54" s="18"/>
      <c r="AJ54" s="18"/>
      <c r="AK54" s="18"/>
      <c r="AL54" s="18"/>
      <c r="AM54" s="23"/>
      <c r="AN54" s="23"/>
    </row>
    <row r="55" spans="1:40" ht="13.5" customHeight="1">
      <c r="A55" s="69" t="s">
        <v>389</v>
      </c>
      <c r="B55" s="70"/>
      <c r="C55" s="70"/>
      <c r="D55" s="70"/>
      <c r="E55" s="70"/>
      <c r="F55" s="1585"/>
      <c r="G55" s="327"/>
      <c r="H55" s="327"/>
      <c r="I55" s="327"/>
      <c r="J55" s="327"/>
      <c r="K55" s="327"/>
      <c r="L55" s="327"/>
      <c r="M55" s="327"/>
      <c r="N55" s="327"/>
      <c r="O55" s="327"/>
      <c r="P55" s="327"/>
      <c r="Q55" s="327"/>
      <c r="R55" s="327"/>
      <c r="S55" s="327"/>
      <c r="T55" s="327"/>
      <c r="U55" s="327"/>
      <c r="V55" s="1619"/>
      <c r="W55" s="71"/>
      <c r="X55" s="66"/>
      <c r="Y55" s="66"/>
      <c r="Z55" s="66"/>
      <c r="AA55" s="66"/>
      <c r="AB55" s="66"/>
      <c r="AC55" s="66"/>
      <c r="AD55" s="66"/>
      <c r="AE55" s="66"/>
      <c r="AF55" s="66"/>
      <c r="AG55" s="66"/>
      <c r="AH55" s="66"/>
      <c r="AI55" s="66"/>
      <c r="AJ55" s="66"/>
      <c r="AK55" s="66"/>
      <c r="AL55" s="18"/>
      <c r="AM55" s="23"/>
      <c r="AN55" s="23"/>
    </row>
    <row r="56" spans="1:40" ht="13.5" customHeight="1">
      <c r="A56" s="69"/>
      <c r="B56" s="70"/>
      <c r="C56" s="70" t="s">
        <v>177</v>
      </c>
      <c r="D56" s="70"/>
      <c r="E56" s="70"/>
      <c r="F56" s="1585"/>
      <c r="G56" s="327"/>
      <c r="H56" s="327"/>
      <c r="I56" s="327"/>
      <c r="J56" s="327"/>
      <c r="K56" s="327"/>
      <c r="L56" s="327"/>
      <c r="M56" s="327"/>
      <c r="N56" s="327"/>
      <c r="O56" s="327"/>
      <c r="P56" s="327"/>
      <c r="Q56" s="327"/>
      <c r="R56" s="327"/>
      <c r="S56" s="327"/>
      <c r="T56" s="327"/>
      <c r="U56" s="327"/>
      <c r="V56" s="1619"/>
      <c r="W56" s="71"/>
      <c r="X56" s="66"/>
      <c r="Y56" s="66"/>
      <c r="Z56" s="66"/>
      <c r="AA56" s="66"/>
      <c r="AB56" s="66"/>
      <c r="AC56" s="66"/>
      <c r="AD56" s="66"/>
      <c r="AE56" s="66"/>
      <c r="AF56" s="66"/>
      <c r="AG56" s="66"/>
      <c r="AH56" s="66"/>
      <c r="AI56" s="66"/>
      <c r="AJ56" s="66"/>
      <c r="AK56" s="66"/>
      <c r="AL56" s="18"/>
      <c r="AM56" s="23"/>
      <c r="AN56" s="23"/>
    </row>
    <row r="57" spans="1:40" ht="9.75" customHeight="1" thickBot="1">
      <c r="A57" s="72"/>
      <c r="B57" s="73"/>
      <c r="C57" s="73"/>
      <c r="D57" s="73"/>
      <c r="E57" s="73"/>
      <c r="F57" s="1586"/>
      <c r="G57" s="1376"/>
      <c r="H57" s="1376"/>
      <c r="I57" s="1376"/>
      <c r="J57" s="1376"/>
      <c r="K57" s="1376"/>
      <c r="L57" s="1376"/>
      <c r="M57" s="1376"/>
      <c r="N57" s="1376"/>
      <c r="O57" s="1376"/>
      <c r="P57" s="1376"/>
      <c r="Q57" s="1376"/>
      <c r="R57" s="1376"/>
      <c r="S57" s="1376"/>
      <c r="T57" s="1376"/>
      <c r="U57" s="1376"/>
      <c r="V57" s="1687"/>
      <c r="W57" s="18"/>
      <c r="X57" s="18"/>
      <c r="Y57" s="18"/>
      <c r="Z57" s="18"/>
      <c r="AA57" s="18"/>
      <c r="AB57" s="18"/>
      <c r="AC57" s="18"/>
      <c r="AD57" s="18"/>
      <c r="AE57" s="18"/>
      <c r="AF57" s="18"/>
      <c r="AG57" s="18"/>
      <c r="AH57" s="18"/>
      <c r="AI57" s="18"/>
      <c r="AJ57" s="18"/>
      <c r="AK57" s="18"/>
      <c r="AL57" s="18"/>
      <c r="AM57" s="23"/>
      <c r="AN57" s="23"/>
    </row>
    <row r="58" spans="1:55" s="173" customFormat="1" ht="12" customHeight="1">
      <c r="A58" s="1682" t="s">
        <v>440</v>
      </c>
      <c r="B58" s="1682"/>
      <c r="C58" s="1682"/>
      <c r="D58" s="1682"/>
      <c r="E58" s="1682"/>
      <c r="F58" s="1682"/>
      <c r="G58" s="1682"/>
      <c r="H58" s="1682"/>
      <c r="I58" s="1682"/>
      <c r="J58" s="1682"/>
      <c r="K58" s="1682"/>
      <c r="L58" s="1682"/>
      <c r="M58" s="1682"/>
      <c r="N58" s="1682"/>
      <c r="O58" s="1682"/>
      <c r="P58" s="1682"/>
      <c r="Q58" s="1682"/>
      <c r="R58" s="1682"/>
      <c r="S58" s="1682"/>
      <c r="T58" s="1682"/>
      <c r="U58" s="1682"/>
      <c r="V58" s="1682"/>
      <c r="W58" s="1682"/>
      <c r="X58" s="1682"/>
      <c r="Y58" s="1682"/>
      <c r="Z58" s="1682"/>
      <c r="AA58" s="1682"/>
      <c r="AB58" s="1682"/>
      <c r="AC58" s="1682"/>
      <c r="AD58" s="1682"/>
      <c r="AE58" s="1682"/>
      <c r="AF58" s="1682"/>
      <c r="AG58" s="1682"/>
      <c r="AH58" s="1682"/>
      <c r="AI58" s="1682"/>
      <c r="AJ58" s="1682"/>
      <c r="AK58" s="1682"/>
      <c r="AL58" s="1682"/>
      <c r="AM58" s="1682"/>
      <c r="AN58" s="1682"/>
      <c r="AO58" s="1682"/>
      <c r="AP58" s="1682"/>
      <c r="AQ58" s="1682"/>
      <c r="AR58" s="1682"/>
      <c r="AS58" s="1682"/>
      <c r="AT58" s="1682"/>
      <c r="AU58" s="1682"/>
      <c r="AV58" s="1682"/>
      <c r="AW58" s="1682"/>
      <c r="AX58" s="1682"/>
      <c r="AY58" s="1682"/>
      <c r="AZ58" s="1682"/>
      <c r="BA58" s="1682"/>
      <c r="BB58" s="1682"/>
      <c r="BC58" s="1682"/>
    </row>
    <row r="59" spans="1:55" ht="9.75" customHeight="1">
      <c r="A59" s="1682"/>
      <c r="B59" s="1682"/>
      <c r="C59" s="1682"/>
      <c r="D59" s="1682"/>
      <c r="E59" s="1682"/>
      <c r="F59" s="1682"/>
      <c r="G59" s="1682"/>
      <c r="H59" s="1682"/>
      <c r="I59" s="1682"/>
      <c r="J59" s="1682"/>
      <c r="K59" s="1682"/>
      <c r="L59" s="1682"/>
      <c r="M59" s="1682"/>
      <c r="N59" s="1682"/>
      <c r="O59" s="1682"/>
      <c r="P59" s="1682"/>
      <c r="Q59" s="1682"/>
      <c r="R59" s="1682"/>
      <c r="S59" s="1682"/>
      <c r="T59" s="1682"/>
      <c r="U59" s="1682"/>
      <c r="V59" s="1682"/>
      <c r="W59" s="1682"/>
      <c r="X59" s="1682"/>
      <c r="Y59" s="1682"/>
      <c r="Z59" s="1682"/>
      <c r="AA59" s="1682"/>
      <c r="AB59" s="1682"/>
      <c r="AC59" s="1682"/>
      <c r="AD59" s="1682"/>
      <c r="AE59" s="1682"/>
      <c r="AF59" s="1682"/>
      <c r="AG59" s="1682"/>
      <c r="AH59" s="1682"/>
      <c r="AI59" s="1682"/>
      <c r="AJ59" s="1682"/>
      <c r="AK59" s="1682"/>
      <c r="AL59" s="1682"/>
      <c r="AM59" s="1682"/>
      <c r="AN59" s="1682"/>
      <c r="AO59" s="1682"/>
      <c r="AP59" s="1682"/>
      <c r="AQ59" s="1682"/>
      <c r="AR59" s="1682"/>
      <c r="AS59" s="1682"/>
      <c r="AT59" s="1682"/>
      <c r="AU59" s="1682"/>
      <c r="AV59" s="1682"/>
      <c r="AW59" s="1682"/>
      <c r="AX59" s="1682"/>
      <c r="AY59" s="1682"/>
      <c r="AZ59" s="1682"/>
      <c r="BA59" s="1682"/>
      <c r="BB59" s="1682"/>
      <c r="BC59" s="1682"/>
    </row>
  </sheetData>
  <sheetProtection formatCells="0" formatColumns="0" formatRows="0"/>
  <mergeCells count="40">
    <mergeCell ref="T17:V20"/>
    <mergeCell ref="F17:S20"/>
    <mergeCell ref="AC41:AE43"/>
    <mergeCell ref="AF41:AH43"/>
    <mergeCell ref="AI41:AK43"/>
    <mergeCell ref="A37:V43"/>
    <mergeCell ref="W37:AB40"/>
    <mergeCell ref="AC37:BC40"/>
    <mergeCell ref="W41:AB43"/>
    <mergeCell ref="X17:BB20"/>
    <mergeCell ref="Q5:V7"/>
    <mergeCell ref="A58:BC59"/>
    <mergeCell ref="AU41:AW43"/>
    <mergeCell ref="AX41:AZ43"/>
    <mergeCell ref="BA41:BC43"/>
    <mergeCell ref="A50:BC51"/>
    <mergeCell ref="F54:V57"/>
    <mergeCell ref="AL41:AN43"/>
    <mergeCell ref="AO41:AQ43"/>
    <mergeCell ref="AR41:AT43"/>
    <mergeCell ref="A12:BC13"/>
    <mergeCell ref="A29:BC29"/>
    <mergeCell ref="A30:BC30"/>
    <mergeCell ref="F32:V35"/>
    <mergeCell ref="X32:BB35"/>
    <mergeCell ref="AT1:BC2"/>
    <mergeCell ref="I2:AS4"/>
    <mergeCell ref="A5:F7"/>
    <mergeCell ref="G5:I5"/>
    <mergeCell ref="L5:P5"/>
    <mergeCell ref="A27:BC28"/>
    <mergeCell ref="G6:I7"/>
    <mergeCell ref="A14:BC14"/>
    <mergeCell ref="A15:BC15"/>
    <mergeCell ref="A18:E19"/>
    <mergeCell ref="W5:AL7"/>
    <mergeCell ref="AM5:AP7"/>
    <mergeCell ref="AQ5:BC7"/>
    <mergeCell ref="J6:K7"/>
    <mergeCell ref="L6:P7"/>
  </mergeCells>
  <dataValidations count="4">
    <dataValidation type="list" allowBlank="1" showInputMessage="1" showErrorMessage="1" sqref="G6:I11">
      <formula1>"'００,'４５"</formula1>
    </dataValidation>
    <dataValidation allowBlank="1" showInputMessage="1" showErrorMessage="1" imeMode="off" sqref="L6:P11"/>
    <dataValidation type="list" allowBlank="1" showInputMessage="1" showErrorMessage="1" sqref="F32:V35 F21:V21">
      <formula1>"有,無"</formula1>
    </dataValidation>
    <dataValidation type="list" allowBlank="1" showInputMessage="1" showErrorMessage="1" sqref="F54:V57">
      <formula1>"有,無,登録申請中"</formula1>
    </dataValidation>
  </dataValidation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8" tint="0.7999799847602844"/>
  </sheetPr>
  <dimension ref="A1:BB78"/>
  <sheetViews>
    <sheetView showGridLines="0" view="pageBreakPreview" zoomScaleSheetLayoutView="100" zoomScalePageLayoutView="0" workbookViewId="0" topLeftCell="A1">
      <selection activeCell="BO56" sqref="BO56"/>
    </sheetView>
  </sheetViews>
  <sheetFormatPr defaultColWidth="1.625" defaultRowHeight="9.75" customHeight="1"/>
  <cols>
    <col min="1" max="16384" width="1.625" style="21" customWidth="1"/>
  </cols>
  <sheetData>
    <row r="1" spans="45:54" ht="9.75" customHeight="1">
      <c r="AS1" s="339" t="s">
        <v>299</v>
      </c>
      <c r="AT1" s="339"/>
      <c r="AU1" s="339"/>
      <c r="AV1" s="339"/>
      <c r="AW1" s="339"/>
      <c r="AX1" s="339"/>
      <c r="AY1" s="339"/>
      <c r="AZ1" s="339"/>
      <c r="BA1" s="339"/>
      <c r="BB1" s="339"/>
    </row>
    <row r="2" spans="1:54" ht="9.75" customHeight="1">
      <c r="A2" s="51"/>
      <c r="B2" s="51"/>
      <c r="C2" s="51"/>
      <c r="D2" s="51"/>
      <c r="E2" s="51"/>
      <c r="F2" s="51"/>
      <c r="G2" s="51"/>
      <c r="AS2" s="339"/>
      <c r="AT2" s="339"/>
      <c r="AU2" s="339"/>
      <c r="AV2" s="339"/>
      <c r="AW2" s="339"/>
      <c r="AX2" s="339"/>
      <c r="AY2" s="339"/>
      <c r="AZ2" s="339"/>
      <c r="BA2" s="339"/>
      <c r="BB2" s="339"/>
    </row>
    <row r="3" spans="1:7" ht="9.75" customHeight="1">
      <c r="A3" s="51"/>
      <c r="B3" s="51"/>
      <c r="C3" s="51"/>
      <c r="D3" s="51"/>
      <c r="E3" s="51"/>
      <c r="F3" s="51"/>
      <c r="G3" s="51"/>
    </row>
    <row r="5" spans="1:54" ht="9.75" customHeight="1">
      <c r="A5" s="343" t="s">
        <v>70</v>
      </c>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344"/>
      <c r="AQ5" s="344"/>
      <c r="AR5" s="344"/>
      <c r="AS5" s="344"/>
      <c r="AT5" s="344"/>
      <c r="AU5" s="344"/>
      <c r="AV5" s="344"/>
      <c r="AW5" s="344"/>
      <c r="AX5" s="344"/>
      <c r="AY5" s="344"/>
      <c r="AZ5" s="344"/>
      <c r="BA5" s="344"/>
      <c r="BB5" s="344"/>
    </row>
    <row r="6" spans="1:54" ht="9.75" customHeigh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44"/>
      <c r="AV6" s="344"/>
      <c r="AW6" s="344"/>
      <c r="AX6" s="344"/>
      <c r="AY6" s="344"/>
      <c r="AZ6" s="344"/>
      <c r="BA6" s="344"/>
      <c r="BB6" s="344"/>
    </row>
    <row r="7" spans="1:54" ht="9.75" customHeigh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4"/>
      <c r="AW7" s="344"/>
      <c r="AX7" s="344"/>
      <c r="AY7" s="344"/>
      <c r="AZ7" s="344"/>
      <c r="BA7" s="344"/>
      <c r="BB7" s="344"/>
    </row>
    <row r="10" spans="1:54" ht="9.75" customHeight="1">
      <c r="A10" s="354" t="s">
        <v>71</v>
      </c>
      <c r="B10" s="355"/>
      <c r="C10" s="355"/>
      <c r="D10" s="355"/>
      <c r="E10" s="355"/>
      <c r="F10" s="355"/>
      <c r="G10" s="355"/>
      <c r="H10" s="355"/>
      <c r="I10" s="355"/>
      <c r="J10" s="355"/>
      <c r="K10" s="355"/>
      <c r="L10" s="336"/>
      <c r="M10" s="337" t="s">
        <v>68</v>
      </c>
      <c r="N10" s="337"/>
      <c r="O10" s="337"/>
      <c r="P10" s="337"/>
      <c r="Q10" s="337"/>
      <c r="R10" s="337"/>
      <c r="S10" s="337"/>
      <c r="T10" s="337"/>
      <c r="U10" s="337"/>
      <c r="V10" s="337"/>
      <c r="W10" s="337"/>
      <c r="X10" s="337"/>
      <c r="Y10" s="337"/>
      <c r="Z10" s="337"/>
      <c r="AA10" s="337"/>
      <c r="AB10" s="337"/>
      <c r="AC10" s="337"/>
      <c r="AD10" s="337"/>
      <c r="AE10" s="337"/>
      <c r="AF10" s="337"/>
      <c r="AG10" s="345" t="s">
        <v>74</v>
      </c>
      <c r="AH10" s="346"/>
      <c r="AI10" s="346"/>
      <c r="AJ10" s="346"/>
      <c r="AK10" s="346"/>
      <c r="AL10" s="346"/>
      <c r="AM10" s="346"/>
      <c r="AN10" s="346"/>
      <c r="AO10" s="346"/>
      <c r="AP10" s="346"/>
      <c r="AQ10" s="346"/>
      <c r="AR10" s="346"/>
      <c r="AS10" s="346"/>
      <c r="AT10" s="346"/>
      <c r="AU10" s="346"/>
      <c r="AV10" s="346"/>
      <c r="AW10" s="346"/>
      <c r="AX10" s="346"/>
      <c r="AY10" s="346"/>
      <c r="AZ10" s="346"/>
      <c r="BA10" s="346"/>
      <c r="BB10" s="347"/>
    </row>
    <row r="11" spans="1:54" ht="9.75" customHeight="1">
      <c r="A11" s="356"/>
      <c r="B11" s="327"/>
      <c r="C11" s="327"/>
      <c r="D11" s="327"/>
      <c r="E11" s="327"/>
      <c r="F11" s="327"/>
      <c r="G11" s="327"/>
      <c r="H11" s="327"/>
      <c r="I11" s="327"/>
      <c r="J11" s="327"/>
      <c r="K11" s="327"/>
      <c r="L11" s="357"/>
      <c r="M11" s="337"/>
      <c r="N11" s="337"/>
      <c r="O11" s="337"/>
      <c r="P11" s="337"/>
      <c r="Q11" s="337"/>
      <c r="R11" s="337"/>
      <c r="S11" s="337"/>
      <c r="T11" s="337"/>
      <c r="U11" s="337"/>
      <c r="V11" s="337"/>
      <c r="W11" s="337"/>
      <c r="X11" s="337"/>
      <c r="Y11" s="337"/>
      <c r="Z11" s="337"/>
      <c r="AA11" s="337"/>
      <c r="AB11" s="337"/>
      <c r="AC11" s="337"/>
      <c r="AD11" s="337"/>
      <c r="AE11" s="337"/>
      <c r="AF11" s="337"/>
      <c r="AG11" s="348"/>
      <c r="AH11" s="349"/>
      <c r="AI11" s="349"/>
      <c r="AJ11" s="349"/>
      <c r="AK11" s="349"/>
      <c r="AL11" s="349"/>
      <c r="AM11" s="349"/>
      <c r="AN11" s="349"/>
      <c r="AO11" s="349"/>
      <c r="AP11" s="349"/>
      <c r="AQ11" s="349"/>
      <c r="AR11" s="349"/>
      <c r="AS11" s="349"/>
      <c r="AT11" s="349"/>
      <c r="AU11" s="349"/>
      <c r="AV11" s="349"/>
      <c r="AW11" s="349"/>
      <c r="AX11" s="349"/>
      <c r="AY11" s="349"/>
      <c r="AZ11" s="349"/>
      <c r="BA11" s="349"/>
      <c r="BB11" s="350"/>
    </row>
    <row r="12" spans="1:54" ht="9.75" customHeight="1">
      <c r="A12" s="356"/>
      <c r="B12" s="327"/>
      <c r="C12" s="327"/>
      <c r="D12" s="327"/>
      <c r="E12" s="327"/>
      <c r="F12" s="327"/>
      <c r="G12" s="327"/>
      <c r="H12" s="327"/>
      <c r="I12" s="327"/>
      <c r="J12" s="327"/>
      <c r="K12" s="327"/>
      <c r="L12" s="357"/>
      <c r="M12" s="337"/>
      <c r="N12" s="337"/>
      <c r="O12" s="337"/>
      <c r="P12" s="337"/>
      <c r="Q12" s="337"/>
      <c r="R12" s="337"/>
      <c r="S12" s="337"/>
      <c r="T12" s="337"/>
      <c r="U12" s="337"/>
      <c r="V12" s="337"/>
      <c r="W12" s="337"/>
      <c r="X12" s="337"/>
      <c r="Y12" s="337"/>
      <c r="Z12" s="337"/>
      <c r="AA12" s="337"/>
      <c r="AB12" s="337"/>
      <c r="AC12" s="337"/>
      <c r="AD12" s="337"/>
      <c r="AE12" s="337"/>
      <c r="AF12" s="337"/>
      <c r="AG12" s="348" t="s">
        <v>72</v>
      </c>
      <c r="AH12" s="349"/>
      <c r="AI12" s="349"/>
      <c r="AJ12" s="349"/>
      <c r="AK12" s="349"/>
      <c r="AL12" s="349"/>
      <c r="AM12" s="349"/>
      <c r="AN12" s="349"/>
      <c r="AO12" s="349"/>
      <c r="AP12" s="349"/>
      <c r="AQ12" s="349"/>
      <c r="AR12" s="349"/>
      <c r="AS12" s="349"/>
      <c r="AT12" s="349"/>
      <c r="AU12" s="349"/>
      <c r="AV12" s="349"/>
      <c r="AW12" s="349"/>
      <c r="AX12" s="349"/>
      <c r="AY12" s="349"/>
      <c r="AZ12" s="349"/>
      <c r="BA12" s="349"/>
      <c r="BB12" s="350"/>
    </row>
    <row r="13" spans="1:54" ht="9.75" customHeight="1">
      <c r="A13" s="356"/>
      <c r="B13" s="327"/>
      <c r="C13" s="327"/>
      <c r="D13" s="327"/>
      <c r="E13" s="327"/>
      <c r="F13" s="327"/>
      <c r="G13" s="327"/>
      <c r="H13" s="327"/>
      <c r="I13" s="327"/>
      <c r="J13" s="327"/>
      <c r="K13" s="327"/>
      <c r="L13" s="357"/>
      <c r="M13" s="337" t="s">
        <v>29</v>
      </c>
      <c r="N13" s="337"/>
      <c r="O13" s="337"/>
      <c r="P13" s="337"/>
      <c r="Q13" s="337"/>
      <c r="R13" s="337"/>
      <c r="S13" s="337"/>
      <c r="T13" s="337"/>
      <c r="U13" s="337"/>
      <c r="V13" s="337"/>
      <c r="W13" s="337" t="s">
        <v>28</v>
      </c>
      <c r="X13" s="337"/>
      <c r="Y13" s="337"/>
      <c r="Z13" s="337"/>
      <c r="AA13" s="337"/>
      <c r="AB13" s="337"/>
      <c r="AC13" s="337"/>
      <c r="AD13" s="337"/>
      <c r="AE13" s="337"/>
      <c r="AF13" s="337"/>
      <c r="AG13" s="348"/>
      <c r="AH13" s="349"/>
      <c r="AI13" s="349"/>
      <c r="AJ13" s="349"/>
      <c r="AK13" s="349"/>
      <c r="AL13" s="349"/>
      <c r="AM13" s="349"/>
      <c r="AN13" s="349"/>
      <c r="AO13" s="349"/>
      <c r="AP13" s="349"/>
      <c r="AQ13" s="349"/>
      <c r="AR13" s="349"/>
      <c r="AS13" s="349"/>
      <c r="AT13" s="349"/>
      <c r="AU13" s="349"/>
      <c r="AV13" s="349"/>
      <c r="AW13" s="349"/>
      <c r="AX13" s="349"/>
      <c r="AY13" s="349"/>
      <c r="AZ13" s="349"/>
      <c r="BA13" s="349"/>
      <c r="BB13" s="350"/>
    </row>
    <row r="14" spans="1:54" ht="9.75" customHeight="1">
      <c r="A14" s="356"/>
      <c r="B14" s="327"/>
      <c r="C14" s="327"/>
      <c r="D14" s="327"/>
      <c r="E14" s="327"/>
      <c r="F14" s="327"/>
      <c r="G14" s="327"/>
      <c r="H14" s="327"/>
      <c r="I14" s="327"/>
      <c r="J14" s="327"/>
      <c r="K14" s="327"/>
      <c r="L14" s="357"/>
      <c r="M14" s="337"/>
      <c r="N14" s="337"/>
      <c r="O14" s="337"/>
      <c r="P14" s="337"/>
      <c r="Q14" s="337"/>
      <c r="R14" s="337"/>
      <c r="S14" s="337"/>
      <c r="T14" s="337"/>
      <c r="U14" s="337"/>
      <c r="V14" s="337"/>
      <c r="W14" s="337"/>
      <c r="X14" s="337"/>
      <c r="Y14" s="337"/>
      <c r="Z14" s="337"/>
      <c r="AA14" s="337"/>
      <c r="AB14" s="337"/>
      <c r="AC14" s="337"/>
      <c r="AD14" s="337"/>
      <c r="AE14" s="337"/>
      <c r="AF14" s="337"/>
      <c r="AG14" s="348" t="s">
        <v>73</v>
      </c>
      <c r="AH14" s="349"/>
      <c r="AI14" s="349"/>
      <c r="AJ14" s="349"/>
      <c r="AK14" s="349"/>
      <c r="AL14" s="349"/>
      <c r="AM14" s="349"/>
      <c r="AN14" s="349"/>
      <c r="AO14" s="349"/>
      <c r="AP14" s="349"/>
      <c r="AQ14" s="349"/>
      <c r="AR14" s="349"/>
      <c r="AS14" s="349"/>
      <c r="AT14" s="349"/>
      <c r="AU14" s="349"/>
      <c r="AV14" s="349"/>
      <c r="AW14" s="349"/>
      <c r="AX14" s="349"/>
      <c r="AY14" s="349"/>
      <c r="AZ14" s="349"/>
      <c r="BA14" s="349"/>
      <c r="BB14" s="350"/>
    </row>
    <row r="15" spans="1:54" ht="9.75" customHeight="1">
      <c r="A15" s="358"/>
      <c r="B15" s="359"/>
      <c r="C15" s="359"/>
      <c r="D15" s="359"/>
      <c r="E15" s="359"/>
      <c r="F15" s="359"/>
      <c r="G15" s="359"/>
      <c r="H15" s="359"/>
      <c r="I15" s="359"/>
      <c r="J15" s="359"/>
      <c r="K15" s="359"/>
      <c r="L15" s="317"/>
      <c r="M15" s="337"/>
      <c r="N15" s="337"/>
      <c r="O15" s="337"/>
      <c r="P15" s="337"/>
      <c r="Q15" s="337"/>
      <c r="R15" s="337"/>
      <c r="S15" s="337"/>
      <c r="T15" s="337"/>
      <c r="U15" s="337"/>
      <c r="V15" s="337"/>
      <c r="W15" s="337"/>
      <c r="X15" s="337"/>
      <c r="Y15" s="337"/>
      <c r="Z15" s="337"/>
      <c r="AA15" s="337"/>
      <c r="AB15" s="337"/>
      <c r="AC15" s="337"/>
      <c r="AD15" s="337"/>
      <c r="AE15" s="337"/>
      <c r="AF15" s="337"/>
      <c r="AG15" s="351"/>
      <c r="AH15" s="352"/>
      <c r="AI15" s="352"/>
      <c r="AJ15" s="352"/>
      <c r="AK15" s="352"/>
      <c r="AL15" s="352"/>
      <c r="AM15" s="352"/>
      <c r="AN15" s="352"/>
      <c r="AO15" s="352"/>
      <c r="AP15" s="352"/>
      <c r="AQ15" s="352"/>
      <c r="AR15" s="352"/>
      <c r="AS15" s="352"/>
      <c r="AT15" s="352"/>
      <c r="AU15" s="352"/>
      <c r="AV15" s="352"/>
      <c r="AW15" s="352"/>
      <c r="AX15" s="352"/>
      <c r="AY15" s="352"/>
      <c r="AZ15" s="352"/>
      <c r="BA15" s="352"/>
      <c r="BB15" s="353"/>
    </row>
    <row r="16" spans="1:54" ht="9.75" customHeight="1">
      <c r="A16" s="361" t="s">
        <v>67</v>
      </c>
      <c r="B16" s="362"/>
      <c r="C16" s="362"/>
      <c r="D16" s="362"/>
      <c r="E16" s="362"/>
      <c r="F16" s="362"/>
      <c r="G16" s="362"/>
      <c r="H16" s="362"/>
      <c r="I16" s="362"/>
      <c r="J16" s="362"/>
      <c r="K16" s="362"/>
      <c r="L16" s="362"/>
      <c r="M16" s="370"/>
      <c r="N16" s="360"/>
      <c r="O16" s="360"/>
      <c r="P16" s="360"/>
      <c r="Q16" s="360"/>
      <c r="R16" s="360"/>
      <c r="S16" s="360"/>
      <c r="T16" s="360"/>
      <c r="U16" s="360"/>
      <c r="V16" s="360"/>
      <c r="W16" s="370"/>
      <c r="X16" s="360"/>
      <c r="Y16" s="360"/>
      <c r="Z16" s="360"/>
      <c r="AA16" s="360"/>
      <c r="AB16" s="360"/>
      <c r="AC16" s="360"/>
      <c r="AD16" s="360"/>
      <c r="AE16" s="360"/>
      <c r="AF16" s="371"/>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5"/>
    </row>
    <row r="17" spans="1:54" ht="9.75" customHeight="1">
      <c r="A17" s="363"/>
      <c r="B17" s="275"/>
      <c r="C17" s="275"/>
      <c r="D17" s="275"/>
      <c r="E17" s="275"/>
      <c r="F17" s="275"/>
      <c r="G17" s="275"/>
      <c r="H17" s="275"/>
      <c r="I17" s="275"/>
      <c r="J17" s="275"/>
      <c r="K17" s="275"/>
      <c r="L17" s="275"/>
      <c r="M17" s="341"/>
      <c r="N17" s="342"/>
      <c r="O17" s="342"/>
      <c r="P17" s="342"/>
      <c r="Q17" s="342"/>
      <c r="R17" s="342"/>
      <c r="S17" s="342"/>
      <c r="T17" s="342"/>
      <c r="U17" s="342"/>
      <c r="V17" s="342"/>
      <c r="W17" s="341"/>
      <c r="X17" s="342"/>
      <c r="Y17" s="342"/>
      <c r="Z17" s="342"/>
      <c r="AA17" s="342"/>
      <c r="AB17" s="342"/>
      <c r="AC17" s="342"/>
      <c r="AD17" s="342"/>
      <c r="AE17" s="342"/>
      <c r="AF17" s="372"/>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7"/>
    </row>
    <row r="18" spans="1:54" ht="9.75" customHeight="1">
      <c r="A18" s="375"/>
      <c r="B18" s="376"/>
      <c r="C18" s="376"/>
      <c r="D18" s="376"/>
      <c r="E18" s="376"/>
      <c r="F18" s="376"/>
      <c r="G18" s="376"/>
      <c r="H18" s="376"/>
      <c r="I18" s="376"/>
      <c r="J18" s="376"/>
      <c r="K18" s="376"/>
      <c r="L18" s="376"/>
      <c r="M18" s="341"/>
      <c r="N18" s="342"/>
      <c r="O18" s="342"/>
      <c r="P18" s="342"/>
      <c r="Q18" s="342"/>
      <c r="R18" s="342"/>
      <c r="S18" s="342"/>
      <c r="T18" s="342"/>
      <c r="U18" s="342"/>
      <c r="V18" s="342"/>
      <c r="W18" s="341"/>
      <c r="X18" s="342"/>
      <c r="Y18" s="342"/>
      <c r="Z18" s="342"/>
      <c r="AA18" s="342"/>
      <c r="AB18" s="342"/>
      <c r="AC18" s="342"/>
      <c r="AD18" s="342"/>
      <c r="AE18" s="342"/>
      <c r="AF18" s="372"/>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9"/>
    </row>
    <row r="19" spans="1:54" ht="9.75" customHeight="1">
      <c r="A19" s="375"/>
      <c r="B19" s="376"/>
      <c r="C19" s="376"/>
      <c r="D19" s="376"/>
      <c r="E19" s="376"/>
      <c r="F19" s="376"/>
      <c r="G19" s="376"/>
      <c r="H19" s="376"/>
      <c r="I19" s="376"/>
      <c r="J19" s="376"/>
      <c r="K19" s="376"/>
      <c r="L19" s="376"/>
      <c r="M19" s="341"/>
      <c r="N19" s="342"/>
      <c r="O19" s="342"/>
      <c r="P19" s="342"/>
      <c r="Q19" s="342"/>
      <c r="R19" s="342"/>
      <c r="S19" s="342"/>
      <c r="T19" s="342"/>
      <c r="U19" s="342"/>
      <c r="V19" s="342"/>
      <c r="W19" s="341"/>
      <c r="X19" s="342"/>
      <c r="Y19" s="342"/>
      <c r="Z19" s="342"/>
      <c r="AA19" s="342"/>
      <c r="AB19" s="342"/>
      <c r="AC19" s="342"/>
      <c r="AD19" s="342"/>
      <c r="AE19" s="342"/>
      <c r="AF19" s="372"/>
      <c r="AG19" s="368"/>
      <c r="AH19" s="368"/>
      <c r="AI19" s="368"/>
      <c r="AJ19" s="368"/>
      <c r="AK19" s="368"/>
      <c r="AL19" s="368"/>
      <c r="AM19" s="368"/>
      <c r="AN19" s="368"/>
      <c r="AO19" s="368"/>
      <c r="AP19" s="368"/>
      <c r="AQ19" s="368"/>
      <c r="AR19" s="368"/>
      <c r="AS19" s="368"/>
      <c r="AT19" s="368"/>
      <c r="AU19" s="368"/>
      <c r="AV19" s="368"/>
      <c r="AW19" s="368"/>
      <c r="AX19" s="368"/>
      <c r="AY19" s="368"/>
      <c r="AZ19" s="368"/>
      <c r="BA19" s="368"/>
      <c r="BB19" s="369"/>
    </row>
    <row r="20" spans="1:54" ht="9.75" customHeight="1">
      <c r="A20" s="375"/>
      <c r="B20" s="376"/>
      <c r="C20" s="376"/>
      <c r="D20" s="376"/>
      <c r="E20" s="376"/>
      <c r="F20" s="376"/>
      <c r="G20" s="376"/>
      <c r="H20" s="376"/>
      <c r="I20" s="376"/>
      <c r="J20" s="376"/>
      <c r="K20" s="376"/>
      <c r="L20" s="376"/>
      <c r="M20" s="341"/>
      <c r="N20" s="342"/>
      <c r="O20" s="342"/>
      <c r="P20" s="342"/>
      <c r="Q20" s="342"/>
      <c r="R20" s="342"/>
      <c r="S20" s="342"/>
      <c r="T20" s="342"/>
      <c r="U20" s="342"/>
      <c r="V20" s="342"/>
      <c r="W20" s="341"/>
      <c r="X20" s="342"/>
      <c r="Y20" s="342"/>
      <c r="Z20" s="342"/>
      <c r="AA20" s="342"/>
      <c r="AB20" s="342"/>
      <c r="AC20" s="342"/>
      <c r="AD20" s="342"/>
      <c r="AE20" s="342"/>
      <c r="AF20" s="372"/>
      <c r="AG20" s="368"/>
      <c r="AH20" s="368"/>
      <c r="AI20" s="368"/>
      <c r="AJ20" s="368"/>
      <c r="AK20" s="368"/>
      <c r="AL20" s="368"/>
      <c r="AM20" s="368"/>
      <c r="AN20" s="368"/>
      <c r="AO20" s="368"/>
      <c r="AP20" s="368"/>
      <c r="AQ20" s="368"/>
      <c r="AR20" s="368"/>
      <c r="AS20" s="368"/>
      <c r="AT20" s="368"/>
      <c r="AU20" s="368"/>
      <c r="AV20" s="368"/>
      <c r="AW20" s="368"/>
      <c r="AX20" s="368"/>
      <c r="AY20" s="368"/>
      <c r="AZ20" s="368"/>
      <c r="BA20" s="368"/>
      <c r="BB20" s="369"/>
    </row>
    <row r="21" spans="1:54" ht="9.75" customHeight="1">
      <c r="A21" s="375"/>
      <c r="B21" s="376"/>
      <c r="C21" s="376"/>
      <c r="D21" s="376"/>
      <c r="E21" s="376"/>
      <c r="F21" s="376"/>
      <c r="G21" s="376"/>
      <c r="H21" s="376"/>
      <c r="I21" s="376"/>
      <c r="J21" s="376"/>
      <c r="K21" s="376"/>
      <c r="L21" s="376"/>
      <c r="M21" s="341"/>
      <c r="N21" s="342"/>
      <c r="O21" s="342"/>
      <c r="P21" s="342"/>
      <c r="Q21" s="342"/>
      <c r="R21" s="342"/>
      <c r="S21" s="342"/>
      <c r="T21" s="342"/>
      <c r="U21" s="342"/>
      <c r="V21" s="342"/>
      <c r="W21" s="341"/>
      <c r="X21" s="342"/>
      <c r="Y21" s="342"/>
      <c r="Z21" s="342"/>
      <c r="AA21" s="342"/>
      <c r="AB21" s="342"/>
      <c r="AC21" s="342"/>
      <c r="AD21" s="342"/>
      <c r="AE21" s="342"/>
      <c r="AF21" s="372"/>
      <c r="AG21" s="368"/>
      <c r="AH21" s="368"/>
      <c r="AI21" s="368"/>
      <c r="AJ21" s="368"/>
      <c r="AK21" s="368"/>
      <c r="AL21" s="368"/>
      <c r="AM21" s="368"/>
      <c r="AN21" s="368"/>
      <c r="AO21" s="368"/>
      <c r="AP21" s="368"/>
      <c r="AQ21" s="368"/>
      <c r="AR21" s="368"/>
      <c r="AS21" s="368"/>
      <c r="AT21" s="368"/>
      <c r="AU21" s="368"/>
      <c r="AV21" s="368"/>
      <c r="AW21" s="368"/>
      <c r="AX21" s="368"/>
      <c r="AY21" s="368"/>
      <c r="AZ21" s="368"/>
      <c r="BA21" s="368"/>
      <c r="BB21" s="369"/>
    </row>
    <row r="22" spans="1:54" ht="9.75" customHeight="1">
      <c r="A22" s="375"/>
      <c r="B22" s="376"/>
      <c r="C22" s="376"/>
      <c r="D22" s="376"/>
      <c r="E22" s="376"/>
      <c r="F22" s="376"/>
      <c r="G22" s="376"/>
      <c r="H22" s="376"/>
      <c r="I22" s="376"/>
      <c r="J22" s="376"/>
      <c r="K22" s="376"/>
      <c r="L22" s="376"/>
      <c r="M22" s="341"/>
      <c r="N22" s="342"/>
      <c r="O22" s="342"/>
      <c r="P22" s="342"/>
      <c r="Q22" s="342"/>
      <c r="R22" s="342"/>
      <c r="S22" s="342"/>
      <c r="T22" s="342"/>
      <c r="U22" s="342"/>
      <c r="V22" s="342"/>
      <c r="W22" s="341"/>
      <c r="X22" s="342"/>
      <c r="Y22" s="342"/>
      <c r="Z22" s="342"/>
      <c r="AA22" s="342"/>
      <c r="AB22" s="342"/>
      <c r="AC22" s="342"/>
      <c r="AD22" s="342"/>
      <c r="AE22" s="342"/>
      <c r="AF22" s="372"/>
      <c r="AG22" s="366"/>
      <c r="AH22" s="366"/>
      <c r="AI22" s="366"/>
      <c r="AJ22" s="366"/>
      <c r="AK22" s="366"/>
      <c r="AL22" s="366"/>
      <c r="AM22" s="366"/>
      <c r="AN22" s="366"/>
      <c r="AO22" s="366"/>
      <c r="AP22" s="366"/>
      <c r="AQ22" s="366"/>
      <c r="AR22" s="366"/>
      <c r="AS22" s="366"/>
      <c r="AT22" s="366"/>
      <c r="AU22" s="366"/>
      <c r="AV22" s="366"/>
      <c r="AW22" s="366"/>
      <c r="AX22" s="366"/>
      <c r="AY22" s="366"/>
      <c r="AZ22" s="366"/>
      <c r="BA22" s="366"/>
      <c r="BB22" s="367"/>
    </row>
    <row r="23" spans="1:54" ht="9.75" customHeight="1">
      <c r="A23" s="375"/>
      <c r="B23" s="376"/>
      <c r="C23" s="376"/>
      <c r="D23" s="376"/>
      <c r="E23" s="376"/>
      <c r="F23" s="376"/>
      <c r="G23" s="376"/>
      <c r="H23" s="376"/>
      <c r="I23" s="376"/>
      <c r="J23" s="376"/>
      <c r="K23" s="376"/>
      <c r="L23" s="376"/>
      <c r="M23" s="341"/>
      <c r="N23" s="342"/>
      <c r="O23" s="342"/>
      <c r="P23" s="342"/>
      <c r="Q23" s="342"/>
      <c r="R23" s="342"/>
      <c r="S23" s="342"/>
      <c r="T23" s="342"/>
      <c r="U23" s="342"/>
      <c r="V23" s="342"/>
      <c r="W23" s="341"/>
      <c r="X23" s="342"/>
      <c r="Y23" s="342"/>
      <c r="Z23" s="342"/>
      <c r="AA23" s="342"/>
      <c r="AB23" s="342"/>
      <c r="AC23" s="342"/>
      <c r="AD23" s="342"/>
      <c r="AE23" s="342"/>
      <c r="AF23" s="372"/>
      <c r="AG23" s="366"/>
      <c r="AH23" s="366"/>
      <c r="AI23" s="366"/>
      <c r="AJ23" s="366"/>
      <c r="AK23" s="366"/>
      <c r="AL23" s="366"/>
      <c r="AM23" s="366"/>
      <c r="AN23" s="366"/>
      <c r="AO23" s="366"/>
      <c r="AP23" s="366"/>
      <c r="AQ23" s="366"/>
      <c r="AR23" s="366"/>
      <c r="AS23" s="366"/>
      <c r="AT23" s="366"/>
      <c r="AU23" s="366"/>
      <c r="AV23" s="366"/>
      <c r="AW23" s="366"/>
      <c r="AX23" s="366"/>
      <c r="AY23" s="366"/>
      <c r="AZ23" s="366"/>
      <c r="BA23" s="366"/>
      <c r="BB23" s="367"/>
    </row>
    <row r="24" spans="1:54" ht="9.75" customHeight="1">
      <c r="A24" s="375"/>
      <c r="B24" s="376"/>
      <c r="C24" s="376"/>
      <c r="D24" s="376"/>
      <c r="E24" s="376"/>
      <c r="F24" s="376"/>
      <c r="G24" s="376"/>
      <c r="H24" s="376"/>
      <c r="I24" s="376"/>
      <c r="J24" s="376"/>
      <c r="K24" s="376"/>
      <c r="L24" s="376"/>
      <c r="M24" s="341"/>
      <c r="N24" s="342"/>
      <c r="O24" s="342"/>
      <c r="P24" s="342"/>
      <c r="Q24" s="342"/>
      <c r="R24" s="342"/>
      <c r="S24" s="342"/>
      <c r="T24" s="342"/>
      <c r="U24" s="342"/>
      <c r="V24" s="342"/>
      <c r="W24" s="341"/>
      <c r="X24" s="342"/>
      <c r="Y24" s="342"/>
      <c r="Z24" s="342"/>
      <c r="AA24" s="342"/>
      <c r="AB24" s="342"/>
      <c r="AC24" s="342"/>
      <c r="AD24" s="342"/>
      <c r="AE24" s="342"/>
      <c r="AF24" s="372"/>
      <c r="AG24" s="366"/>
      <c r="AH24" s="366"/>
      <c r="AI24" s="366"/>
      <c r="AJ24" s="366"/>
      <c r="AK24" s="366"/>
      <c r="AL24" s="366"/>
      <c r="AM24" s="366"/>
      <c r="AN24" s="366"/>
      <c r="AO24" s="366"/>
      <c r="AP24" s="366"/>
      <c r="AQ24" s="366"/>
      <c r="AR24" s="366"/>
      <c r="AS24" s="366"/>
      <c r="AT24" s="366"/>
      <c r="AU24" s="366"/>
      <c r="AV24" s="366"/>
      <c r="AW24" s="366"/>
      <c r="AX24" s="366"/>
      <c r="AY24" s="366"/>
      <c r="AZ24" s="366"/>
      <c r="BA24" s="366"/>
      <c r="BB24" s="367"/>
    </row>
    <row r="25" spans="1:54" ht="9.75" customHeight="1">
      <c r="A25" s="375"/>
      <c r="B25" s="376"/>
      <c r="C25" s="376"/>
      <c r="D25" s="376"/>
      <c r="E25" s="376"/>
      <c r="F25" s="376"/>
      <c r="G25" s="376"/>
      <c r="H25" s="376"/>
      <c r="I25" s="376"/>
      <c r="J25" s="376"/>
      <c r="K25" s="376"/>
      <c r="L25" s="376"/>
      <c r="M25" s="341"/>
      <c r="N25" s="342"/>
      <c r="O25" s="342"/>
      <c r="P25" s="342"/>
      <c r="Q25" s="342"/>
      <c r="R25" s="342"/>
      <c r="S25" s="342"/>
      <c r="T25" s="342"/>
      <c r="U25" s="342"/>
      <c r="V25" s="342"/>
      <c r="W25" s="341"/>
      <c r="X25" s="342"/>
      <c r="Y25" s="342"/>
      <c r="Z25" s="342"/>
      <c r="AA25" s="342"/>
      <c r="AB25" s="342"/>
      <c r="AC25" s="342"/>
      <c r="AD25" s="342"/>
      <c r="AE25" s="342"/>
      <c r="AF25" s="372"/>
      <c r="AG25" s="366"/>
      <c r="AH25" s="366"/>
      <c r="AI25" s="366"/>
      <c r="AJ25" s="366"/>
      <c r="AK25" s="366"/>
      <c r="AL25" s="366"/>
      <c r="AM25" s="366"/>
      <c r="AN25" s="366"/>
      <c r="AO25" s="366"/>
      <c r="AP25" s="366"/>
      <c r="AQ25" s="366"/>
      <c r="AR25" s="366"/>
      <c r="AS25" s="366"/>
      <c r="AT25" s="366"/>
      <c r="AU25" s="366"/>
      <c r="AV25" s="366"/>
      <c r="AW25" s="366"/>
      <c r="AX25" s="366"/>
      <c r="AY25" s="366"/>
      <c r="AZ25" s="366"/>
      <c r="BA25" s="366"/>
      <c r="BB25" s="367"/>
    </row>
    <row r="26" spans="1:54" ht="9.75" customHeight="1">
      <c r="A26" s="363" t="s">
        <v>69</v>
      </c>
      <c r="B26" s="275"/>
      <c r="C26" s="275"/>
      <c r="D26" s="275"/>
      <c r="E26" s="275"/>
      <c r="F26" s="275"/>
      <c r="G26" s="275"/>
      <c r="H26" s="275"/>
      <c r="I26" s="275"/>
      <c r="J26" s="275"/>
      <c r="K26" s="275"/>
      <c r="L26" s="275"/>
      <c r="M26" s="341"/>
      <c r="N26" s="342"/>
      <c r="O26" s="342"/>
      <c r="P26" s="342"/>
      <c r="Q26" s="342"/>
      <c r="R26" s="342"/>
      <c r="S26" s="342"/>
      <c r="T26" s="342"/>
      <c r="U26" s="342"/>
      <c r="V26" s="342"/>
      <c r="W26" s="341"/>
      <c r="X26" s="342"/>
      <c r="Y26" s="342"/>
      <c r="Z26" s="342"/>
      <c r="AA26" s="342"/>
      <c r="AB26" s="342"/>
      <c r="AC26" s="342"/>
      <c r="AD26" s="342"/>
      <c r="AE26" s="342"/>
      <c r="AF26" s="372"/>
      <c r="AG26" s="366"/>
      <c r="AH26" s="373"/>
      <c r="AI26" s="373"/>
      <c r="AJ26" s="373"/>
      <c r="AK26" s="373"/>
      <c r="AL26" s="373"/>
      <c r="AM26" s="373"/>
      <c r="AN26" s="373"/>
      <c r="AO26" s="373"/>
      <c r="AP26" s="373"/>
      <c r="AQ26" s="373"/>
      <c r="AR26" s="373"/>
      <c r="AS26" s="373"/>
      <c r="AT26" s="373"/>
      <c r="AU26" s="373"/>
      <c r="AV26" s="373"/>
      <c r="AW26" s="373"/>
      <c r="AX26" s="373"/>
      <c r="AY26" s="373"/>
      <c r="AZ26" s="373"/>
      <c r="BA26" s="373"/>
      <c r="BB26" s="374"/>
    </row>
    <row r="27" spans="1:54" ht="9.75" customHeight="1">
      <c r="A27" s="363"/>
      <c r="B27" s="275"/>
      <c r="C27" s="275"/>
      <c r="D27" s="275"/>
      <c r="E27" s="275"/>
      <c r="F27" s="275"/>
      <c r="G27" s="275"/>
      <c r="H27" s="275"/>
      <c r="I27" s="275"/>
      <c r="J27" s="275"/>
      <c r="K27" s="275"/>
      <c r="L27" s="275"/>
      <c r="M27" s="341"/>
      <c r="N27" s="342"/>
      <c r="O27" s="342"/>
      <c r="P27" s="342"/>
      <c r="Q27" s="342"/>
      <c r="R27" s="342"/>
      <c r="S27" s="342"/>
      <c r="T27" s="342"/>
      <c r="U27" s="342"/>
      <c r="V27" s="342"/>
      <c r="W27" s="341"/>
      <c r="X27" s="342"/>
      <c r="Y27" s="342"/>
      <c r="Z27" s="342"/>
      <c r="AA27" s="342"/>
      <c r="AB27" s="342"/>
      <c r="AC27" s="342"/>
      <c r="AD27" s="342"/>
      <c r="AE27" s="342"/>
      <c r="AF27" s="372"/>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4"/>
    </row>
    <row r="28" spans="1:54" ht="9.75" customHeight="1">
      <c r="A28" s="375"/>
      <c r="B28" s="376"/>
      <c r="C28" s="376"/>
      <c r="D28" s="376"/>
      <c r="E28" s="376"/>
      <c r="F28" s="376"/>
      <c r="G28" s="376"/>
      <c r="H28" s="376"/>
      <c r="I28" s="376"/>
      <c r="J28" s="376"/>
      <c r="K28" s="376"/>
      <c r="L28" s="376"/>
      <c r="M28" s="341"/>
      <c r="N28" s="342"/>
      <c r="O28" s="342"/>
      <c r="P28" s="342"/>
      <c r="Q28" s="342"/>
      <c r="R28" s="342"/>
      <c r="S28" s="342"/>
      <c r="T28" s="342"/>
      <c r="U28" s="342"/>
      <c r="V28" s="342"/>
      <c r="W28" s="341"/>
      <c r="X28" s="342"/>
      <c r="Y28" s="342"/>
      <c r="Z28" s="342"/>
      <c r="AA28" s="342"/>
      <c r="AB28" s="342"/>
      <c r="AC28" s="342"/>
      <c r="AD28" s="342"/>
      <c r="AE28" s="342"/>
      <c r="AF28" s="372"/>
      <c r="AG28" s="366"/>
      <c r="AH28" s="366"/>
      <c r="AI28" s="366"/>
      <c r="AJ28" s="366"/>
      <c r="AK28" s="366"/>
      <c r="AL28" s="366"/>
      <c r="AM28" s="366"/>
      <c r="AN28" s="366"/>
      <c r="AO28" s="366"/>
      <c r="AP28" s="366"/>
      <c r="AQ28" s="366"/>
      <c r="AR28" s="366"/>
      <c r="AS28" s="366"/>
      <c r="AT28" s="366"/>
      <c r="AU28" s="366"/>
      <c r="AV28" s="366"/>
      <c r="AW28" s="366"/>
      <c r="AX28" s="366"/>
      <c r="AY28" s="366"/>
      <c r="AZ28" s="366"/>
      <c r="BA28" s="366"/>
      <c r="BB28" s="367"/>
    </row>
    <row r="29" spans="1:54" ht="9.75" customHeight="1">
      <c r="A29" s="375"/>
      <c r="B29" s="376"/>
      <c r="C29" s="376"/>
      <c r="D29" s="376"/>
      <c r="E29" s="376"/>
      <c r="F29" s="376"/>
      <c r="G29" s="376"/>
      <c r="H29" s="376"/>
      <c r="I29" s="376"/>
      <c r="J29" s="376"/>
      <c r="K29" s="376"/>
      <c r="L29" s="376"/>
      <c r="M29" s="341"/>
      <c r="N29" s="342"/>
      <c r="O29" s="342"/>
      <c r="P29" s="342"/>
      <c r="Q29" s="342"/>
      <c r="R29" s="342"/>
      <c r="S29" s="342"/>
      <c r="T29" s="342"/>
      <c r="U29" s="342"/>
      <c r="V29" s="342"/>
      <c r="W29" s="341"/>
      <c r="X29" s="342"/>
      <c r="Y29" s="342"/>
      <c r="Z29" s="342"/>
      <c r="AA29" s="342"/>
      <c r="AB29" s="342"/>
      <c r="AC29" s="342"/>
      <c r="AD29" s="342"/>
      <c r="AE29" s="342"/>
      <c r="AF29" s="372"/>
      <c r="AG29" s="366"/>
      <c r="AH29" s="366"/>
      <c r="AI29" s="366"/>
      <c r="AJ29" s="366"/>
      <c r="AK29" s="366"/>
      <c r="AL29" s="366"/>
      <c r="AM29" s="366"/>
      <c r="AN29" s="366"/>
      <c r="AO29" s="366"/>
      <c r="AP29" s="366"/>
      <c r="AQ29" s="366"/>
      <c r="AR29" s="366"/>
      <c r="AS29" s="366"/>
      <c r="AT29" s="366"/>
      <c r="AU29" s="366"/>
      <c r="AV29" s="366"/>
      <c r="AW29" s="366"/>
      <c r="AX29" s="366"/>
      <c r="AY29" s="366"/>
      <c r="AZ29" s="366"/>
      <c r="BA29" s="366"/>
      <c r="BB29" s="367"/>
    </row>
    <row r="30" spans="1:54" ht="9.75" customHeight="1">
      <c r="A30" s="375"/>
      <c r="B30" s="376"/>
      <c r="C30" s="376"/>
      <c r="D30" s="376"/>
      <c r="E30" s="376"/>
      <c r="F30" s="376"/>
      <c r="G30" s="376"/>
      <c r="H30" s="376"/>
      <c r="I30" s="376"/>
      <c r="J30" s="376"/>
      <c r="K30" s="376"/>
      <c r="L30" s="376"/>
      <c r="M30" s="341"/>
      <c r="N30" s="342"/>
      <c r="O30" s="342"/>
      <c r="P30" s="342"/>
      <c r="Q30" s="342"/>
      <c r="R30" s="342"/>
      <c r="S30" s="342"/>
      <c r="T30" s="342"/>
      <c r="U30" s="342"/>
      <c r="V30" s="342"/>
      <c r="W30" s="341"/>
      <c r="X30" s="342"/>
      <c r="Y30" s="342"/>
      <c r="Z30" s="342"/>
      <c r="AA30" s="342"/>
      <c r="AB30" s="342"/>
      <c r="AC30" s="342"/>
      <c r="AD30" s="342"/>
      <c r="AE30" s="342"/>
      <c r="AF30" s="372"/>
      <c r="AG30" s="366"/>
      <c r="AH30" s="366"/>
      <c r="AI30" s="366"/>
      <c r="AJ30" s="366"/>
      <c r="AK30" s="366"/>
      <c r="AL30" s="366"/>
      <c r="AM30" s="366"/>
      <c r="AN30" s="366"/>
      <c r="AO30" s="366"/>
      <c r="AP30" s="366"/>
      <c r="AQ30" s="366"/>
      <c r="AR30" s="366"/>
      <c r="AS30" s="366"/>
      <c r="AT30" s="366"/>
      <c r="AU30" s="366"/>
      <c r="AV30" s="366"/>
      <c r="AW30" s="366"/>
      <c r="AX30" s="366"/>
      <c r="AY30" s="366"/>
      <c r="AZ30" s="366"/>
      <c r="BA30" s="366"/>
      <c r="BB30" s="367"/>
    </row>
    <row r="31" spans="1:54" ht="9.75" customHeight="1">
      <c r="A31" s="375"/>
      <c r="B31" s="376"/>
      <c r="C31" s="376"/>
      <c r="D31" s="376"/>
      <c r="E31" s="376"/>
      <c r="F31" s="376"/>
      <c r="G31" s="376"/>
      <c r="H31" s="376"/>
      <c r="I31" s="376"/>
      <c r="J31" s="376"/>
      <c r="K31" s="376"/>
      <c r="L31" s="376"/>
      <c r="M31" s="341"/>
      <c r="N31" s="342"/>
      <c r="O31" s="342"/>
      <c r="P31" s="342"/>
      <c r="Q31" s="342"/>
      <c r="R31" s="342"/>
      <c r="S31" s="342"/>
      <c r="T31" s="342"/>
      <c r="U31" s="342"/>
      <c r="V31" s="342"/>
      <c r="W31" s="341"/>
      <c r="X31" s="342"/>
      <c r="Y31" s="342"/>
      <c r="Z31" s="342"/>
      <c r="AA31" s="342"/>
      <c r="AB31" s="342"/>
      <c r="AC31" s="342"/>
      <c r="AD31" s="342"/>
      <c r="AE31" s="342"/>
      <c r="AF31" s="372"/>
      <c r="AG31" s="366"/>
      <c r="AH31" s="366"/>
      <c r="AI31" s="366"/>
      <c r="AJ31" s="366"/>
      <c r="AK31" s="366"/>
      <c r="AL31" s="366"/>
      <c r="AM31" s="366"/>
      <c r="AN31" s="366"/>
      <c r="AO31" s="366"/>
      <c r="AP31" s="366"/>
      <c r="AQ31" s="366"/>
      <c r="AR31" s="366"/>
      <c r="AS31" s="366"/>
      <c r="AT31" s="366"/>
      <c r="AU31" s="366"/>
      <c r="AV31" s="366"/>
      <c r="AW31" s="366"/>
      <c r="AX31" s="366"/>
      <c r="AY31" s="366"/>
      <c r="AZ31" s="366"/>
      <c r="BA31" s="366"/>
      <c r="BB31" s="367"/>
    </row>
    <row r="32" spans="1:54" ht="9.75" customHeight="1">
      <c r="A32" s="375"/>
      <c r="B32" s="376"/>
      <c r="C32" s="376"/>
      <c r="D32" s="376"/>
      <c r="E32" s="376"/>
      <c r="F32" s="376"/>
      <c r="G32" s="376"/>
      <c r="H32" s="376"/>
      <c r="I32" s="376"/>
      <c r="J32" s="376"/>
      <c r="K32" s="376"/>
      <c r="L32" s="376"/>
      <c r="M32" s="341"/>
      <c r="N32" s="342"/>
      <c r="O32" s="342"/>
      <c r="P32" s="342"/>
      <c r="Q32" s="342"/>
      <c r="R32" s="342"/>
      <c r="S32" s="342"/>
      <c r="T32" s="342"/>
      <c r="U32" s="342"/>
      <c r="V32" s="342"/>
      <c r="W32" s="341"/>
      <c r="X32" s="342"/>
      <c r="Y32" s="342"/>
      <c r="Z32" s="342"/>
      <c r="AA32" s="342"/>
      <c r="AB32" s="342"/>
      <c r="AC32" s="342"/>
      <c r="AD32" s="342"/>
      <c r="AE32" s="342"/>
      <c r="AF32" s="372"/>
      <c r="AG32" s="366"/>
      <c r="AH32" s="366"/>
      <c r="AI32" s="366"/>
      <c r="AJ32" s="366"/>
      <c r="AK32" s="366"/>
      <c r="AL32" s="366"/>
      <c r="AM32" s="366"/>
      <c r="AN32" s="366"/>
      <c r="AO32" s="366"/>
      <c r="AP32" s="366"/>
      <c r="AQ32" s="366"/>
      <c r="AR32" s="366"/>
      <c r="AS32" s="366"/>
      <c r="AT32" s="366"/>
      <c r="AU32" s="366"/>
      <c r="AV32" s="366"/>
      <c r="AW32" s="366"/>
      <c r="AX32" s="366"/>
      <c r="AY32" s="366"/>
      <c r="AZ32" s="366"/>
      <c r="BA32" s="366"/>
      <c r="BB32" s="367"/>
    </row>
    <row r="33" spans="1:54" ht="9.75" customHeight="1">
      <c r="A33" s="375"/>
      <c r="B33" s="376"/>
      <c r="C33" s="376"/>
      <c r="D33" s="376"/>
      <c r="E33" s="376"/>
      <c r="F33" s="376"/>
      <c r="G33" s="376"/>
      <c r="H33" s="376"/>
      <c r="I33" s="376"/>
      <c r="J33" s="376"/>
      <c r="K33" s="376"/>
      <c r="L33" s="376"/>
      <c r="M33" s="341"/>
      <c r="N33" s="342"/>
      <c r="O33" s="342"/>
      <c r="P33" s="342"/>
      <c r="Q33" s="342"/>
      <c r="R33" s="342"/>
      <c r="S33" s="342"/>
      <c r="T33" s="342"/>
      <c r="U33" s="342"/>
      <c r="V33" s="342"/>
      <c r="W33" s="341"/>
      <c r="X33" s="342"/>
      <c r="Y33" s="342"/>
      <c r="Z33" s="342"/>
      <c r="AA33" s="342"/>
      <c r="AB33" s="342"/>
      <c r="AC33" s="342"/>
      <c r="AD33" s="342"/>
      <c r="AE33" s="342"/>
      <c r="AF33" s="372"/>
      <c r="AG33" s="366"/>
      <c r="AH33" s="366"/>
      <c r="AI33" s="366"/>
      <c r="AJ33" s="366"/>
      <c r="AK33" s="366"/>
      <c r="AL33" s="366"/>
      <c r="AM33" s="366"/>
      <c r="AN33" s="366"/>
      <c r="AO33" s="366"/>
      <c r="AP33" s="366"/>
      <c r="AQ33" s="366"/>
      <c r="AR33" s="366"/>
      <c r="AS33" s="366"/>
      <c r="AT33" s="366"/>
      <c r="AU33" s="366"/>
      <c r="AV33" s="366"/>
      <c r="AW33" s="366"/>
      <c r="AX33" s="366"/>
      <c r="AY33" s="366"/>
      <c r="AZ33" s="366"/>
      <c r="BA33" s="366"/>
      <c r="BB33" s="367"/>
    </row>
    <row r="34" spans="1:54" ht="9.75" customHeight="1">
      <c r="A34" s="375"/>
      <c r="B34" s="376"/>
      <c r="C34" s="376"/>
      <c r="D34" s="376"/>
      <c r="E34" s="376"/>
      <c r="F34" s="376"/>
      <c r="G34" s="376"/>
      <c r="H34" s="376"/>
      <c r="I34" s="376"/>
      <c r="J34" s="376"/>
      <c r="K34" s="376"/>
      <c r="L34" s="376"/>
      <c r="M34" s="341"/>
      <c r="N34" s="342"/>
      <c r="O34" s="342"/>
      <c r="P34" s="342"/>
      <c r="Q34" s="342"/>
      <c r="R34" s="342"/>
      <c r="S34" s="342"/>
      <c r="T34" s="342"/>
      <c r="U34" s="342"/>
      <c r="V34" s="342"/>
      <c r="W34" s="341"/>
      <c r="X34" s="342"/>
      <c r="Y34" s="342"/>
      <c r="Z34" s="342"/>
      <c r="AA34" s="342"/>
      <c r="AB34" s="342"/>
      <c r="AC34" s="342"/>
      <c r="AD34" s="342"/>
      <c r="AE34" s="342"/>
      <c r="AF34" s="372"/>
      <c r="AG34" s="366"/>
      <c r="AH34" s="366"/>
      <c r="AI34" s="366"/>
      <c r="AJ34" s="366"/>
      <c r="AK34" s="366"/>
      <c r="AL34" s="366"/>
      <c r="AM34" s="366"/>
      <c r="AN34" s="366"/>
      <c r="AO34" s="366"/>
      <c r="AP34" s="366"/>
      <c r="AQ34" s="366"/>
      <c r="AR34" s="366"/>
      <c r="AS34" s="366"/>
      <c r="AT34" s="366"/>
      <c r="AU34" s="366"/>
      <c r="AV34" s="366"/>
      <c r="AW34" s="366"/>
      <c r="AX34" s="366"/>
      <c r="AY34" s="366"/>
      <c r="AZ34" s="366"/>
      <c r="BA34" s="366"/>
      <c r="BB34" s="367"/>
    </row>
    <row r="35" spans="1:54" ht="9.75" customHeight="1">
      <c r="A35" s="375"/>
      <c r="B35" s="376"/>
      <c r="C35" s="376"/>
      <c r="D35" s="376"/>
      <c r="E35" s="376"/>
      <c r="F35" s="376"/>
      <c r="G35" s="376"/>
      <c r="H35" s="376"/>
      <c r="I35" s="376"/>
      <c r="J35" s="376"/>
      <c r="K35" s="376"/>
      <c r="L35" s="376"/>
      <c r="M35" s="341"/>
      <c r="N35" s="342"/>
      <c r="O35" s="342"/>
      <c r="P35" s="342"/>
      <c r="Q35" s="342"/>
      <c r="R35" s="342"/>
      <c r="S35" s="342"/>
      <c r="T35" s="342"/>
      <c r="U35" s="342"/>
      <c r="V35" s="342"/>
      <c r="W35" s="341"/>
      <c r="X35" s="342"/>
      <c r="Y35" s="342"/>
      <c r="Z35" s="342"/>
      <c r="AA35" s="342"/>
      <c r="AB35" s="342"/>
      <c r="AC35" s="342"/>
      <c r="AD35" s="342"/>
      <c r="AE35" s="342"/>
      <c r="AF35" s="372"/>
      <c r="AG35" s="366"/>
      <c r="AH35" s="366"/>
      <c r="AI35" s="366"/>
      <c r="AJ35" s="366"/>
      <c r="AK35" s="366"/>
      <c r="AL35" s="366"/>
      <c r="AM35" s="366"/>
      <c r="AN35" s="366"/>
      <c r="AO35" s="366"/>
      <c r="AP35" s="366"/>
      <c r="AQ35" s="366"/>
      <c r="AR35" s="366"/>
      <c r="AS35" s="366"/>
      <c r="AT35" s="366"/>
      <c r="AU35" s="366"/>
      <c r="AV35" s="366"/>
      <c r="AW35" s="366"/>
      <c r="AX35" s="366"/>
      <c r="AY35" s="366"/>
      <c r="AZ35" s="366"/>
      <c r="BA35" s="366"/>
      <c r="BB35" s="367"/>
    </row>
    <row r="36" spans="1:54" ht="9.75" customHeight="1">
      <c r="A36" s="375"/>
      <c r="B36" s="376"/>
      <c r="C36" s="376"/>
      <c r="D36" s="376"/>
      <c r="E36" s="376"/>
      <c r="F36" s="376"/>
      <c r="G36" s="376"/>
      <c r="H36" s="376"/>
      <c r="I36" s="376"/>
      <c r="J36" s="376"/>
      <c r="K36" s="376"/>
      <c r="L36" s="376"/>
      <c r="M36" s="341"/>
      <c r="N36" s="342"/>
      <c r="O36" s="342"/>
      <c r="P36" s="342"/>
      <c r="Q36" s="342"/>
      <c r="R36" s="342"/>
      <c r="S36" s="342"/>
      <c r="T36" s="342"/>
      <c r="U36" s="342"/>
      <c r="V36" s="342"/>
      <c r="W36" s="341"/>
      <c r="X36" s="342"/>
      <c r="Y36" s="342"/>
      <c r="Z36" s="342"/>
      <c r="AA36" s="342"/>
      <c r="AB36" s="342"/>
      <c r="AC36" s="342"/>
      <c r="AD36" s="342"/>
      <c r="AE36" s="342"/>
      <c r="AF36" s="372"/>
      <c r="AG36" s="366"/>
      <c r="AH36" s="366"/>
      <c r="AI36" s="366"/>
      <c r="AJ36" s="366"/>
      <c r="AK36" s="366"/>
      <c r="AL36" s="366"/>
      <c r="AM36" s="366"/>
      <c r="AN36" s="366"/>
      <c r="AO36" s="366"/>
      <c r="AP36" s="366"/>
      <c r="AQ36" s="366"/>
      <c r="AR36" s="366"/>
      <c r="AS36" s="366"/>
      <c r="AT36" s="366"/>
      <c r="AU36" s="366"/>
      <c r="AV36" s="366"/>
      <c r="AW36" s="366"/>
      <c r="AX36" s="366"/>
      <c r="AY36" s="366"/>
      <c r="AZ36" s="366"/>
      <c r="BA36" s="366"/>
      <c r="BB36" s="367"/>
    </row>
    <row r="37" spans="1:54" ht="9.75" customHeight="1">
      <c r="A37" s="375"/>
      <c r="B37" s="376"/>
      <c r="C37" s="376"/>
      <c r="D37" s="376"/>
      <c r="E37" s="376"/>
      <c r="F37" s="376"/>
      <c r="G37" s="376"/>
      <c r="H37" s="376"/>
      <c r="I37" s="376"/>
      <c r="J37" s="376"/>
      <c r="K37" s="376"/>
      <c r="L37" s="376"/>
      <c r="M37" s="341"/>
      <c r="N37" s="342"/>
      <c r="O37" s="342"/>
      <c r="P37" s="342"/>
      <c r="Q37" s="342"/>
      <c r="R37" s="342"/>
      <c r="S37" s="342"/>
      <c r="T37" s="342"/>
      <c r="U37" s="342"/>
      <c r="V37" s="342"/>
      <c r="W37" s="341"/>
      <c r="X37" s="342"/>
      <c r="Y37" s="342"/>
      <c r="Z37" s="342"/>
      <c r="AA37" s="342"/>
      <c r="AB37" s="342"/>
      <c r="AC37" s="342"/>
      <c r="AD37" s="342"/>
      <c r="AE37" s="342"/>
      <c r="AF37" s="372"/>
      <c r="AG37" s="366"/>
      <c r="AH37" s="366"/>
      <c r="AI37" s="366"/>
      <c r="AJ37" s="366"/>
      <c r="AK37" s="366"/>
      <c r="AL37" s="366"/>
      <c r="AM37" s="366"/>
      <c r="AN37" s="366"/>
      <c r="AO37" s="366"/>
      <c r="AP37" s="366"/>
      <c r="AQ37" s="366"/>
      <c r="AR37" s="366"/>
      <c r="AS37" s="366"/>
      <c r="AT37" s="366"/>
      <c r="AU37" s="366"/>
      <c r="AV37" s="366"/>
      <c r="AW37" s="366"/>
      <c r="AX37" s="366"/>
      <c r="AY37" s="366"/>
      <c r="AZ37" s="366"/>
      <c r="BA37" s="366"/>
      <c r="BB37" s="367"/>
    </row>
    <row r="38" spans="1:54" ht="9.75" customHeight="1">
      <c r="A38" s="375"/>
      <c r="B38" s="376"/>
      <c r="C38" s="376"/>
      <c r="D38" s="376"/>
      <c r="E38" s="376"/>
      <c r="F38" s="376"/>
      <c r="G38" s="376"/>
      <c r="H38" s="376"/>
      <c r="I38" s="376"/>
      <c r="J38" s="376"/>
      <c r="K38" s="376"/>
      <c r="L38" s="376"/>
      <c r="M38" s="341"/>
      <c r="N38" s="342"/>
      <c r="O38" s="342"/>
      <c r="P38" s="342"/>
      <c r="Q38" s="342"/>
      <c r="R38" s="342"/>
      <c r="S38" s="342"/>
      <c r="T38" s="342"/>
      <c r="U38" s="342"/>
      <c r="V38" s="342"/>
      <c r="W38" s="341"/>
      <c r="X38" s="342"/>
      <c r="Y38" s="342"/>
      <c r="Z38" s="342"/>
      <c r="AA38" s="342"/>
      <c r="AB38" s="342"/>
      <c r="AC38" s="342"/>
      <c r="AD38" s="342"/>
      <c r="AE38" s="342"/>
      <c r="AF38" s="372"/>
      <c r="AG38" s="366"/>
      <c r="AH38" s="366"/>
      <c r="AI38" s="366"/>
      <c r="AJ38" s="366"/>
      <c r="AK38" s="366"/>
      <c r="AL38" s="366"/>
      <c r="AM38" s="366"/>
      <c r="AN38" s="366"/>
      <c r="AO38" s="366"/>
      <c r="AP38" s="366"/>
      <c r="AQ38" s="366"/>
      <c r="AR38" s="366"/>
      <c r="AS38" s="366"/>
      <c r="AT38" s="366"/>
      <c r="AU38" s="366"/>
      <c r="AV38" s="366"/>
      <c r="AW38" s="366"/>
      <c r="AX38" s="366"/>
      <c r="AY38" s="366"/>
      <c r="AZ38" s="366"/>
      <c r="BA38" s="366"/>
      <c r="BB38" s="367"/>
    </row>
    <row r="39" spans="1:54" ht="9.75" customHeight="1">
      <c r="A39" s="375"/>
      <c r="B39" s="376"/>
      <c r="C39" s="376"/>
      <c r="D39" s="376"/>
      <c r="E39" s="376"/>
      <c r="F39" s="376"/>
      <c r="G39" s="376"/>
      <c r="H39" s="376"/>
      <c r="I39" s="376"/>
      <c r="J39" s="376"/>
      <c r="K39" s="376"/>
      <c r="L39" s="376"/>
      <c r="M39" s="341"/>
      <c r="N39" s="342"/>
      <c r="O39" s="342"/>
      <c r="P39" s="342"/>
      <c r="Q39" s="342"/>
      <c r="R39" s="342"/>
      <c r="S39" s="342"/>
      <c r="T39" s="342"/>
      <c r="U39" s="342"/>
      <c r="V39" s="342"/>
      <c r="W39" s="341"/>
      <c r="X39" s="342"/>
      <c r="Y39" s="342"/>
      <c r="Z39" s="342"/>
      <c r="AA39" s="342"/>
      <c r="AB39" s="342"/>
      <c r="AC39" s="342"/>
      <c r="AD39" s="342"/>
      <c r="AE39" s="342"/>
      <c r="AF39" s="372"/>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7"/>
    </row>
    <row r="40" spans="1:54" ht="9.75" customHeight="1">
      <c r="A40" s="375"/>
      <c r="B40" s="376"/>
      <c r="C40" s="376"/>
      <c r="D40" s="376"/>
      <c r="E40" s="376"/>
      <c r="F40" s="376"/>
      <c r="G40" s="376"/>
      <c r="H40" s="376"/>
      <c r="I40" s="376"/>
      <c r="J40" s="376"/>
      <c r="K40" s="376"/>
      <c r="L40" s="376"/>
      <c r="M40" s="341"/>
      <c r="N40" s="342"/>
      <c r="O40" s="342"/>
      <c r="P40" s="342"/>
      <c r="Q40" s="342"/>
      <c r="R40" s="342"/>
      <c r="S40" s="342"/>
      <c r="T40" s="342"/>
      <c r="U40" s="342"/>
      <c r="V40" s="342"/>
      <c r="W40" s="341"/>
      <c r="X40" s="342"/>
      <c r="Y40" s="342"/>
      <c r="Z40" s="342"/>
      <c r="AA40" s="342"/>
      <c r="AB40" s="342"/>
      <c r="AC40" s="342"/>
      <c r="AD40" s="342"/>
      <c r="AE40" s="342"/>
      <c r="AF40" s="372"/>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7"/>
    </row>
    <row r="41" spans="1:54" ht="9.75" customHeight="1">
      <c r="A41" s="375"/>
      <c r="B41" s="376"/>
      <c r="C41" s="376"/>
      <c r="D41" s="376"/>
      <c r="E41" s="376"/>
      <c r="F41" s="376"/>
      <c r="G41" s="376"/>
      <c r="H41" s="376"/>
      <c r="I41" s="376"/>
      <c r="J41" s="376"/>
      <c r="K41" s="376"/>
      <c r="L41" s="376"/>
      <c r="M41" s="341"/>
      <c r="N41" s="342"/>
      <c r="O41" s="342"/>
      <c r="P41" s="342"/>
      <c r="Q41" s="342"/>
      <c r="R41" s="342"/>
      <c r="S41" s="342"/>
      <c r="T41" s="342"/>
      <c r="U41" s="342"/>
      <c r="V41" s="342"/>
      <c r="W41" s="341"/>
      <c r="X41" s="342"/>
      <c r="Y41" s="342"/>
      <c r="Z41" s="342"/>
      <c r="AA41" s="342"/>
      <c r="AB41" s="342"/>
      <c r="AC41" s="342"/>
      <c r="AD41" s="342"/>
      <c r="AE41" s="342"/>
      <c r="AF41" s="372"/>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7"/>
    </row>
    <row r="42" spans="1:54" ht="9.75" customHeight="1">
      <c r="A42" s="375"/>
      <c r="B42" s="376"/>
      <c r="C42" s="376"/>
      <c r="D42" s="376"/>
      <c r="E42" s="376"/>
      <c r="F42" s="376"/>
      <c r="G42" s="376"/>
      <c r="H42" s="376"/>
      <c r="I42" s="376"/>
      <c r="J42" s="376"/>
      <c r="K42" s="376"/>
      <c r="L42" s="376"/>
      <c r="M42" s="341"/>
      <c r="N42" s="342"/>
      <c r="O42" s="342"/>
      <c r="P42" s="342"/>
      <c r="Q42" s="342"/>
      <c r="R42" s="342"/>
      <c r="S42" s="342"/>
      <c r="T42" s="342"/>
      <c r="U42" s="342"/>
      <c r="V42" s="342"/>
      <c r="W42" s="341"/>
      <c r="X42" s="342"/>
      <c r="Y42" s="342"/>
      <c r="Z42" s="342"/>
      <c r="AA42" s="342"/>
      <c r="AB42" s="342"/>
      <c r="AC42" s="342"/>
      <c r="AD42" s="342"/>
      <c r="AE42" s="342"/>
      <c r="AF42" s="372"/>
      <c r="AG42" s="366"/>
      <c r="AH42" s="366"/>
      <c r="AI42" s="366"/>
      <c r="AJ42" s="366"/>
      <c r="AK42" s="366"/>
      <c r="AL42" s="366"/>
      <c r="AM42" s="366"/>
      <c r="AN42" s="366"/>
      <c r="AO42" s="366"/>
      <c r="AP42" s="366"/>
      <c r="AQ42" s="366"/>
      <c r="AR42" s="366"/>
      <c r="AS42" s="366"/>
      <c r="AT42" s="366"/>
      <c r="AU42" s="366"/>
      <c r="AV42" s="366"/>
      <c r="AW42" s="366"/>
      <c r="AX42" s="366"/>
      <c r="AY42" s="366"/>
      <c r="AZ42" s="366"/>
      <c r="BA42" s="366"/>
      <c r="BB42" s="367"/>
    </row>
    <row r="43" spans="1:54" ht="9.75" customHeight="1">
      <c r="A43" s="375"/>
      <c r="B43" s="376"/>
      <c r="C43" s="376"/>
      <c r="D43" s="376"/>
      <c r="E43" s="376"/>
      <c r="F43" s="376"/>
      <c r="G43" s="376"/>
      <c r="H43" s="376"/>
      <c r="I43" s="376"/>
      <c r="J43" s="376"/>
      <c r="K43" s="376"/>
      <c r="L43" s="376"/>
      <c r="M43" s="341"/>
      <c r="N43" s="342"/>
      <c r="O43" s="342"/>
      <c r="P43" s="342"/>
      <c r="Q43" s="342"/>
      <c r="R43" s="342"/>
      <c r="S43" s="342"/>
      <c r="T43" s="342"/>
      <c r="U43" s="342"/>
      <c r="V43" s="342"/>
      <c r="W43" s="341"/>
      <c r="X43" s="342"/>
      <c r="Y43" s="342"/>
      <c r="Z43" s="342"/>
      <c r="AA43" s="342"/>
      <c r="AB43" s="342"/>
      <c r="AC43" s="342"/>
      <c r="AD43" s="342"/>
      <c r="AE43" s="342"/>
      <c r="AF43" s="372"/>
      <c r="AG43" s="366"/>
      <c r="AH43" s="366"/>
      <c r="AI43" s="366"/>
      <c r="AJ43" s="366"/>
      <c r="AK43" s="366"/>
      <c r="AL43" s="366"/>
      <c r="AM43" s="366"/>
      <c r="AN43" s="366"/>
      <c r="AO43" s="366"/>
      <c r="AP43" s="366"/>
      <c r="AQ43" s="366"/>
      <c r="AR43" s="366"/>
      <c r="AS43" s="366"/>
      <c r="AT43" s="366"/>
      <c r="AU43" s="366"/>
      <c r="AV43" s="366"/>
      <c r="AW43" s="366"/>
      <c r="AX43" s="366"/>
      <c r="AY43" s="366"/>
      <c r="AZ43" s="366"/>
      <c r="BA43" s="366"/>
      <c r="BB43" s="367"/>
    </row>
    <row r="44" spans="1:54" ht="9.75" customHeight="1">
      <c r="A44" s="375"/>
      <c r="B44" s="376"/>
      <c r="C44" s="376"/>
      <c r="D44" s="376"/>
      <c r="E44" s="376"/>
      <c r="F44" s="376"/>
      <c r="G44" s="376"/>
      <c r="H44" s="376"/>
      <c r="I44" s="376"/>
      <c r="J44" s="376"/>
      <c r="K44" s="376"/>
      <c r="L44" s="376"/>
      <c r="M44" s="341"/>
      <c r="N44" s="342"/>
      <c r="O44" s="342"/>
      <c r="P44" s="342"/>
      <c r="Q44" s="342"/>
      <c r="R44" s="342"/>
      <c r="S44" s="342"/>
      <c r="T44" s="342"/>
      <c r="U44" s="342"/>
      <c r="V44" s="342"/>
      <c r="W44" s="341"/>
      <c r="X44" s="342"/>
      <c r="Y44" s="342"/>
      <c r="Z44" s="342"/>
      <c r="AA44" s="342"/>
      <c r="AB44" s="342"/>
      <c r="AC44" s="342"/>
      <c r="AD44" s="342"/>
      <c r="AE44" s="342"/>
      <c r="AF44" s="372"/>
      <c r="AG44" s="366"/>
      <c r="AH44" s="366"/>
      <c r="AI44" s="366"/>
      <c r="AJ44" s="366"/>
      <c r="AK44" s="366"/>
      <c r="AL44" s="366"/>
      <c r="AM44" s="366"/>
      <c r="AN44" s="366"/>
      <c r="AO44" s="366"/>
      <c r="AP44" s="366"/>
      <c r="AQ44" s="366"/>
      <c r="AR44" s="366"/>
      <c r="AS44" s="366"/>
      <c r="AT44" s="366"/>
      <c r="AU44" s="366"/>
      <c r="AV44" s="366"/>
      <c r="AW44" s="366"/>
      <c r="AX44" s="366"/>
      <c r="AY44" s="366"/>
      <c r="AZ44" s="366"/>
      <c r="BA44" s="366"/>
      <c r="BB44" s="367"/>
    </row>
    <row r="45" spans="1:54" ht="9.75" customHeight="1">
      <c r="A45" s="375"/>
      <c r="B45" s="376"/>
      <c r="C45" s="376"/>
      <c r="D45" s="376"/>
      <c r="E45" s="376"/>
      <c r="F45" s="376"/>
      <c r="G45" s="376"/>
      <c r="H45" s="376"/>
      <c r="I45" s="376"/>
      <c r="J45" s="376"/>
      <c r="K45" s="376"/>
      <c r="L45" s="376"/>
      <c r="M45" s="341"/>
      <c r="N45" s="342"/>
      <c r="O45" s="342"/>
      <c r="P45" s="342"/>
      <c r="Q45" s="342"/>
      <c r="R45" s="342"/>
      <c r="S45" s="342"/>
      <c r="T45" s="342"/>
      <c r="U45" s="342"/>
      <c r="V45" s="342"/>
      <c r="W45" s="341"/>
      <c r="X45" s="342"/>
      <c r="Y45" s="342"/>
      <c r="Z45" s="342"/>
      <c r="AA45" s="342"/>
      <c r="AB45" s="342"/>
      <c r="AC45" s="342"/>
      <c r="AD45" s="342"/>
      <c r="AE45" s="342"/>
      <c r="AF45" s="372"/>
      <c r="AG45" s="366"/>
      <c r="AH45" s="366"/>
      <c r="AI45" s="366"/>
      <c r="AJ45" s="366"/>
      <c r="AK45" s="366"/>
      <c r="AL45" s="366"/>
      <c r="AM45" s="366"/>
      <c r="AN45" s="366"/>
      <c r="AO45" s="366"/>
      <c r="AP45" s="366"/>
      <c r="AQ45" s="366"/>
      <c r="AR45" s="366"/>
      <c r="AS45" s="366"/>
      <c r="AT45" s="366"/>
      <c r="AU45" s="366"/>
      <c r="AV45" s="366"/>
      <c r="AW45" s="366"/>
      <c r="AX45" s="366"/>
      <c r="AY45" s="366"/>
      <c r="AZ45" s="366"/>
      <c r="BA45" s="366"/>
      <c r="BB45" s="367"/>
    </row>
    <row r="46" spans="1:54" ht="9.75" customHeight="1">
      <c r="A46" s="375"/>
      <c r="B46" s="376"/>
      <c r="C46" s="376"/>
      <c r="D46" s="376"/>
      <c r="E46" s="376"/>
      <c r="F46" s="376"/>
      <c r="G46" s="376"/>
      <c r="H46" s="376"/>
      <c r="I46" s="376"/>
      <c r="J46" s="376"/>
      <c r="K46" s="376"/>
      <c r="L46" s="376"/>
      <c r="M46" s="341"/>
      <c r="N46" s="342"/>
      <c r="O46" s="342"/>
      <c r="P46" s="342"/>
      <c r="Q46" s="342"/>
      <c r="R46" s="342"/>
      <c r="S46" s="342"/>
      <c r="T46" s="342"/>
      <c r="U46" s="342"/>
      <c r="V46" s="342"/>
      <c r="W46" s="341"/>
      <c r="X46" s="342"/>
      <c r="Y46" s="342"/>
      <c r="Z46" s="342"/>
      <c r="AA46" s="342"/>
      <c r="AB46" s="342"/>
      <c r="AC46" s="342"/>
      <c r="AD46" s="342"/>
      <c r="AE46" s="342"/>
      <c r="AF46" s="372"/>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7"/>
    </row>
    <row r="47" spans="1:54" ht="9.75" customHeight="1">
      <c r="A47" s="375"/>
      <c r="B47" s="376"/>
      <c r="C47" s="376"/>
      <c r="D47" s="376"/>
      <c r="E47" s="376"/>
      <c r="F47" s="376"/>
      <c r="G47" s="376"/>
      <c r="H47" s="376"/>
      <c r="I47" s="376"/>
      <c r="J47" s="376"/>
      <c r="K47" s="376"/>
      <c r="L47" s="376"/>
      <c r="M47" s="341"/>
      <c r="N47" s="342"/>
      <c r="O47" s="342"/>
      <c r="P47" s="342"/>
      <c r="Q47" s="342"/>
      <c r="R47" s="342"/>
      <c r="S47" s="342"/>
      <c r="T47" s="342"/>
      <c r="U47" s="342"/>
      <c r="V47" s="342"/>
      <c r="W47" s="341"/>
      <c r="X47" s="342"/>
      <c r="Y47" s="342"/>
      <c r="Z47" s="342"/>
      <c r="AA47" s="342"/>
      <c r="AB47" s="342"/>
      <c r="AC47" s="342"/>
      <c r="AD47" s="342"/>
      <c r="AE47" s="342"/>
      <c r="AF47" s="372"/>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7"/>
    </row>
    <row r="48" spans="1:54" ht="9.75" customHeight="1">
      <c r="A48" s="375"/>
      <c r="B48" s="376"/>
      <c r="C48" s="376"/>
      <c r="D48" s="376"/>
      <c r="E48" s="376"/>
      <c r="F48" s="376"/>
      <c r="G48" s="376"/>
      <c r="H48" s="376"/>
      <c r="I48" s="376"/>
      <c r="J48" s="376"/>
      <c r="K48" s="376"/>
      <c r="L48" s="376"/>
      <c r="M48" s="341"/>
      <c r="N48" s="342"/>
      <c r="O48" s="342"/>
      <c r="P48" s="342"/>
      <c r="Q48" s="342"/>
      <c r="R48" s="342"/>
      <c r="S48" s="342"/>
      <c r="T48" s="342"/>
      <c r="U48" s="342"/>
      <c r="V48" s="342"/>
      <c r="W48" s="341"/>
      <c r="X48" s="342"/>
      <c r="Y48" s="342"/>
      <c r="Z48" s="342"/>
      <c r="AA48" s="342"/>
      <c r="AB48" s="342"/>
      <c r="AC48" s="342"/>
      <c r="AD48" s="342"/>
      <c r="AE48" s="342"/>
      <c r="AF48" s="372"/>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7"/>
    </row>
    <row r="49" spans="1:54" ht="9.75" customHeight="1">
      <c r="A49" s="375"/>
      <c r="B49" s="376"/>
      <c r="C49" s="376"/>
      <c r="D49" s="376"/>
      <c r="E49" s="376"/>
      <c r="F49" s="376"/>
      <c r="G49" s="376"/>
      <c r="H49" s="376"/>
      <c r="I49" s="376"/>
      <c r="J49" s="376"/>
      <c r="K49" s="376"/>
      <c r="L49" s="376"/>
      <c r="M49" s="341"/>
      <c r="N49" s="342"/>
      <c r="O49" s="342"/>
      <c r="P49" s="342"/>
      <c r="Q49" s="342"/>
      <c r="R49" s="342"/>
      <c r="S49" s="342"/>
      <c r="T49" s="342"/>
      <c r="U49" s="342"/>
      <c r="V49" s="342"/>
      <c r="W49" s="341"/>
      <c r="X49" s="342"/>
      <c r="Y49" s="342"/>
      <c r="Z49" s="342"/>
      <c r="AA49" s="342"/>
      <c r="AB49" s="342"/>
      <c r="AC49" s="342"/>
      <c r="AD49" s="342"/>
      <c r="AE49" s="342"/>
      <c r="AF49" s="372"/>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7"/>
    </row>
    <row r="50" spans="1:54" ht="9.75" customHeight="1">
      <c r="A50" s="375"/>
      <c r="B50" s="376"/>
      <c r="C50" s="376"/>
      <c r="D50" s="376"/>
      <c r="E50" s="376"/>
      <c r="F50" s="376"/>
      <c r="G50" s="376"/>
      <c r="H50" s="376"/>
      <c r="I50" s="376"/>
      <c r="J50" s="376"/>
      <c r="K50" s="376"/>
      <c r="L50" s="376"/>
      <c r="M50" s="341"/>
      <c r="N50" s="342"/>
      <c r="O50" s="342"/>
      <c r="P50" s="342"/>
      <c r="Q50" s="342"/>
      <c r="R50" s="342"/>
      <c r="S50" s="342"/>
      <c r="T50" s="342"/>
      <c r="U50" s="342"/>
      <c r="V50" s="342"/>
      <c r="W50" s="341"/>
      <c r="X50" s="342"/>
      <c r="Y50" s="342"/>
      <c r="Z50" s="342"/>
      <c r="AA50" s="342"/>
      <c r="AB50" s="342"/>
      <c r="AC50" s="342"/>
      <c r="AD50" s="342"/>
      <c r="AE50" s="342"/>
      <c r="AF50" s="372"/>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367"/>
    </row>
    <row r="51" spans="1:54" ht="9.75" customHeight="1">
      <c r="A51" s="375"/>
      <c r="B51" s="376"/>
      <c r="C51" s="376"/>
      <c r="D51" s="376"/>
      <c r="E51" s="376"/>
      <c r="F51" s="376"/>
      <c r="G51" s="376"/>
      <c r="H51" s="376"/>
      <c r="I51" s="376"/>
      <c r="J51" s="376"/>
      <c r="K51" s="376"/>
      <c r="L51" s="376"/>
      <c r="M51" s="341"/>
      <c r="N51" s="342"/>
      <c r="O51" s="342"/>
      <c r="P51" s="342"/>
      <c r="Q51" s="342"/>
      <c r="R51" s="342"/>
      <c r="S51" s="342"/>
      <c r="T51" s="342"/>
      <c r="U51" s="342"/>
      <c r="V51" s="342"/>
      <c r="W51" s="341"/>
      <c r="X51" s="342"/>
      <c r="Y51" s="342"/>
      <c r="Z51" s="342"/>
      <c r="AA51" s="342"/>
      <c r="AB51" s="342"/>
      <c r="AC51" s="342"/>
      <c r="AD51" s="342"/>
      <c r="AE51" s="342"/>
      <c r="AF51" s="372"/>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7"/>
    </row>
    <row r="52" spans="1:54" ht="9.75" customHeight="1">
      <c r="A52" s="375"/>
      <c r="B52" s="376"/>
      <c r="C52" s="376"/>
      <c r="D52" s="376"/>
      <c r="E52" s="376"/>
      <c r="F52" s="376"/>
      <c r="G52" s="376"/>
      <c r="H52" s="376"/>
      <c r="I52" s="376"/>
      <c r="J52" s="376"/>
      <c r="K52" s="376"/>
      <c r="L52" s="376"/>
      <c r="M52" s="341"/>
      <c r="N52" s="342"/>
      <c r="O52" s="342"/>
      <c r="P52" s="342"/>
      <c r="Q52" s="342"/>
      <c r="R52" s="342"/>
      <c r="S52" s="342"/>
      <c r="T52" s="342"/>
      <c r="U52" s="342"/>
      <c r="V52" s="342"/>
      <c r="W52" s="341"/>
      <c r="X52" s="342"/>
      <c r="Y52" s="342"/>
      <c r="Z52" s="342"/>
      <c r="AA52" s="342"/>
      <c r="AB52" s="342"/>
      <c r="AC52" s="342"/>
      <c r="AD52" s="342"/>
      <c r="AE52" s="342"/>
      <c r="AF52" s="372"/>
      <c r="AG52" s="366"/>
      <c r="AH52" s="366"/>
      <c r="AI52" s="366"/>
      <c r="AJ52" s="366"/>
      <c r="AK52" s="366"/>
      <c r="AL52" s="366"/>
      <c r="AM52" s="366"/>
      <c r="AN52" s="366"/>
      <c r="AO52" s="366"/>
      <c r="AP52" s="366"/>
      <c r="AQ52" s="366"/>
      <c r="AR52" s="366"/>
      <c r="AS52" s="366"/>
      <c r="AT52" s="366"/>
      <c r="AU52" s="366"/>
      <c r="AV52" s="366"/>
      <c r="AW52" s="366"/>
      <c r="AX52" s="366"/>
      <c r="AY52" s="366"/>
      <c r="AZ52" s="366"/>
      <c r="BA52" s="366"/>
      <c r="BB52" s="367"/>
    </row>
    <row r="53" spans="1:54" ht="9.75" customHeight="1">
      <c r="A53" s="375"/>
      <c r="B53" s="376"/>
      <c r="C53" s="376"/>
      <c r="D53" s="376"/>
      <c r="E53" s="376"/>
      <c r="F53" s="376"/>
      <c r="G53" s="376"/>
      <c r="H53" s="376"/>
      <c r="I53" s="376"/>
      <c r="J53" s="376"/>
      <c r="K53" s="376"/>
      <c r="L53" s="376"/>
      <c r="M53" s="341"/>
      <c r="N53" s="342"/>
      <c r="O53" s="342"/>
      <c r="P53" s="342"/>
      <c r="Q53" s="342"/>
      <c r="R53" s="342"/>
      <c r="S53" s="342"/>
      <c r="T53" s="342"/>
      <c r="U53" s="342"/>
      <c r="V53" s="342"/>
      <c r="W53" s="341"/>
      <c r="X53" s="342"/>
      <c r="Y53" s="342"/>
      <c r="Z53" s="342"/>
      <c r="AA53" s="342"/>
      <c r="AB53" s="342"/>
      <c r="AC53" s="342"/>
      <c r="AD53" s="342"/>
      <c r="AE53" s="342"/>
      <c r="AF53" s="372"/>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7"/>
    </row>
    <row r="54" spans="1:54" ht="9.75" customHeight="1">
      <c r="A54" s="375"/>
      <c r="B54" s="376"/>
      <c r="C54" s="376"/>
      <c r="D54" s="376"/>
      <c r="E54" s="376"/>
      <c r="F54" s="376"/>
      <c r="G54" s="376"/>
      <c r="H54" s="376"/>
      <c r="I54" s="376"/>
      <c r="J54" s="376"/>
      <c r="K54" s="376"/>
      <c r="L54" s="376"/>
      <c r="M54" s="341"/>
      <c r="N54" s="342"/>
      <c r="O54" s="342"/>
      <c r="P54" s="342"/>
      <c r="Q54" s="342"/>
      <c r="R54" s="342"/>
      <c r="S54" s="342"/>
      <c r="T54" s="342"/>
      <c r="U54" s="342"/>
      <c r="V54" s="342"/>
      <c r="W54" s="341"/>
      <c r="X54" s="342"/>
      <c r="Y54" s="342"/>
      <c r="Z54" s="342"/>
      <c r="AA54" s="342"/>
      <c r="AB54" s="342"/>
      <c r="AC54" s="342"/>
      <c r="AD54" s="342"/>
      <c r="AE54" s="342"/>
      <c r="AF54" s="372"/>
      <c r="AG54" s="366"/>
      <c r="AH54" s="366"/>
      <c r="AI54" s="366"/>
      <c r="AJ54" s="366"/>
      <c r="AK54" s="366"/>
      <c r="AL54" s="366"/>
      <c r="AM54" s="366"/>
      <c r="AN54" s="366"/>
      <c r="AO54" s="366"/>
      <c r="AP54" s="366"/>
      <c r="AQ54" s="366"/>
      <c r="AR54" s="366"/>
      <c r="AS54" s="366"/>
      <c r="AT54" s="366"/>
      <c r="AU54" s="366"/>
      <c r="AV54" s="366"/>
      <c r="AW54" s="366"/>
      <c r="AX54" s="366"/>
      <c r="AY54" s="366"/>
      <c r="AZ54" s="366"/>
      <c r="BA54" s="366"/>
      <c r="BB54" s="367"/>
    </row>
    <row r="55" spans="1:54" ht="9.75" customHeight="1">
      <c r="A55" s="375"/>
      <c r="B55" s="376"/>
      <c r="C55" s="376"/>
      <c r="D55" s="376"/>
      <c r="E55" s="376"/>
      <c r="F55" s="376"/>
      <c r="G55" s="376"/>
      <c r="H55" s="376"/>
      <c r="I55" s="376"/>
      <c r="J55" s="376"/>
      <c r="K55" s="376"/>
      <c r="L55" s="376"/>
      <c r="M55" s="341"/>
      <c r="N55" s="342"/>
      <c r="O55" s="342"/>
      <c r="P55" s="342"/>
      <c r="Q55" s="342"/>
      <c r="R55" s="342"/>
      <c r="S55" s="342"/>
      <c r="T55" s="342"/>
      <c r="U55" s="342"/>
      <c r="V55" s="342"/>
      <c r="W55" s="341"/>
      <c r="X55" s="342"/>
      <c r="Y55" s="342"/>
      <c r="Z55" s="342"/>
      <c r="AA55" s="342"/>
      <c r="AB55" s="342"/>
      <c r="AC55" s="342"/>
      <c r="AD55" s="342"/>
      <c r="AE55" s="342"/>
      <c r="AF55" s="372"/>
      <c r="AG55" s="366"/>
      <c r="AH55" s="366"/>
      <c r="AI55" s="366"/>
      <c r="AJ55" s="366"/>
      <c r="AK55" s="366"/>
      <c r="AL55" s="366"/>
      <c r="AM55" s="366"/>
      <c r="AN55" s="366"/>
      <c r="AO55" s="366"/>
      <c r="AP55" s="366"/>
      <c r="AQ55" s="366"/>
      <c r="AR55" s="366"/>
      <c r="AS55" s="366"/>
      <c r="AT55" s="366"/>
      <c r="AU55" s="366"/>
      <c r="AV55" s="366"/>
      <c r="AW55" s="366"/>
      <c r="AX55" s="366"/>
      <c r="AY55" s="366"/>
      <c r="AZ55" s="366"/>
      <c r="BA55" s="366"/>
      <c r="BB55" s="367"/>
    </row>
    <row r="56" spans="1:54" ht="9.75" customHeight="1">
      <c r="A56" s="375"/>
      <c r="B56" s="376"/>
      <c r="C56" s="376"/>
      <c r="D56" s="376"/>
      <c r="E56" s="376"/>
      <c r="F56" s="376"/>
      <c r="G56" s="376"/>
      <c r="H56" s="376"/>
      <c r="I56" s="376"/>
      <c r="J56" s="376"/>
      <c r="K56" s="376"/>
      <c r="L56" s="376"/>
      <c r="M56" s="341"/>
      <c r="N56" s="342"/>
      <c r="O56" s="342"/>
      <c r="P56" s="342"/>
      <c r="Q56" s="342"/>
      <c r="R56" s="342"/>
      <c r="S56" s="342"/>
      <c r="T56" s="342"/>
      <c r="U56" s="342"/>
      <c r="V56" s="342"/>
      <c r="W56" s="341"/>
      <c r="X56" s="342"/>
      <c r="Y56" s="342"/>
      <c r="Z56" s="342"/>
      <c r="AA56" s="342"/>
      <c r="AB56" s="342"/>
      <c r="AC56" s="342"/>
      <c r="AD56" s="342"/>
      <c r="AE56" s="342"/>
      <c r="AF56" s="372"/>
      <c r="AG56" s="366"/>
      <c r="AH56" s="366"/>
      <c r="AI56" s="366"/>
      <c r="AJ56" s="366"/>
      <c r="AK56" s="366"/>
      <c r="AL56" s="366"/>
      <c r="AM56" s="366"/>
      <c r="AN56" s="366"/>
      <c r="AO56" s="366"/>
      <c r="AP56" s="366"/>
      <c r="AQ56" s="366"/>
      <c r="AR56" s="366"/>
      <c r="AS56" s="366"/>
      <c r="AT56" s="366"/>
      <c r="AU56" s="366"/>
      <c r="AV56" s="366"/>
      <c r="AW56" s="366"/>
      <c r="AX56" s="366"/>
      <c r="AY56" s="366"/>
      <c r="AZ56" s="366"/>
      <c r="BA56" s="366"/>
      <c r="BB56" s="367"/>
    </row>
    <row r="57" spans="1:54" ht="9.75" customHeight="1">
      <c r="A57" s="375"/>
      <c r="B57" s="376"/>
      <c r="C57" s="376"/>
      <c r="D57" s="376"/>
      <c r="E57" s="376"/>
      <c r="F57" s="376"/>
      <c r="G57" s="376"/>
      <c r="H57" s="376"/>
      <c r="I57" s="376"/>
      <c r="J57" s="376"/>
      <c r="K57" s="376"/>
      <c r="L57" s="376"/>
      <c r="M57" s="341"/>
      <c r="N57" s="342"/>
      <c r="O57" s="342"/>
      <c r="P57" s="342"/>
      <c r="Q57" s="342"/>
      <c r="R57" s="342"/>
      <c r="S57" s="342"/>
      <c r="T57" s="342"/>
      <c r="U57" s="342"/>
      <c r="V57" s="342"/>
      <c r="W57" s="341"/>
      <c r="X57" s="342"/>
      <c r="Y57" s="342"/>
      <c r="Z57" s="342"/>
      <c r="AA57" s="342"/>
      <c r="AB57" s="342"/>
      <c r="AC57" s="342"/>
      <c r="AD57" s="342"/>
      <c r="AE57" s="342"/>
      <c r="AF57" s="372"/>
      <c r="AG57" s="366"/>
      <c r="AH57" s="366"/>
      <c r="AI57" s="366"/>
      <c r="AJ57" s="366"/>
      <c r="AK57" s="366"/>
      <c r="AL57" s="366"/>
      <c r="AM57" s="366"/>
      <c r="AN57" s="366"/>
      <c r="AO57" s="366"/>
      <c r="AP57" s="366"/>
      <c r="AQ57" s="366"/>
      <c r="AR57" s="366"/>
      <c r="AS57" s="366"/>
      <c r="AT57" s="366"/>
      <c r="AU57" s="366"/>
      <c r="AV57" s="366"/>
      <c r="AW57" s="366"/>
      <c r="AX57" s="366"/>
      <c r="AY57" s="366"/>
      <c r="AZ57" s="366"/>
      <c r="BA57" s="366"/>
      <c r="BB57" s="367"/>
    </row>
    <row r="58" spans="1:54" ht="9.75" customHeight="1">
      <c r="A58" s="375"/>
      <c r="B58" s="376"/>
      <c r="C58" s="376"/>
      <c r="D58" s="376"/>
      <c r="E58" s="376"/>
      <c r="F58" s="376"/>
      <c r="G58" s="376"/>
      <c r="H58" s="376"/>
      <c r="I58" s="376"/>
      <c r="J58" s="376"/>
      <c r="K58" s="376"/>
      <c r="L58" s="376"/>
      <c r="M58" s="341"/>
      <c r="N58" s="342"/>
      <c r="O58" s="342"/>
      <c r="P58" s="342"/>
      <c r="Q58" s="342"/>
      <c r="R58" s="342"/>
      <c r="S58" s="342"/>
      <c r="T58" s="342"/>
      <c r="U58" s="342"/>
      <c r="V58" s="342"/>
      <c r="W58" s="341"/>
      <c r="X58" s="342"/>
      <c r="Y58" s="342"/>
      <c r="Z58" s="342"/>
      <c r="AA58" s="342"/>
      <c r="AB58" s="342"/>
      <c r="AC58" s="342"/>
      <c r="AD58" s="342"/>
      <c r="AE58" s="342"/>
      <c r="AF58" s="372"/>
      <c r="AG58" s="366"/>
      <c r="AH58" s="366"/>
      <c r="AI58" s="366"/>
      <c r="AJ58" s="366"/>
      <c r="AK58" s="366"/>
      <c r="AL58" s="366"/>
      <c r="AM58" s="366"/>
      <c r="AN58" s="366"/>
      <c r="AO58" s="366"/>
      <c r="AP58" s="366"/>
      <c r="AQ58" s="366"/>
      <c r="AR58" s="366"/>
      <c r="AS58" s="366"/>
      <c r="AT58" s="366"/>
      <c r="AU58" s="366"/>
      <c r="AV58" s="366"/>
      <c r="AW58" s="366"/>
      <c r="AX58" s="366"/>
      <c r="AY58" s="366"/>
      <c r="AZ58" s="366"/>
      <c r="BA58" s="366"/>
      <c r="BB58" s="367"/>
    </row>
    <row r="59" spans="1:54" ht="9.75" customHeight="1">
      <c r="A59" s="384"/>
      <c r="B59" s="385"/>
      <c r="C59" s="385"/>
      <c r="D59" s="385"/>
      <c r="E59" s="385"/>
      <c r="F59" s="385"/>
      <c r="G59" s="385"/>
      <c r="H59" s="385"/>
      <c r="I59" s="385"/>
      <c r="J59" s="385"/>
      <c r="K59" s="385"/>
      <c r="L59" s="385"/>
      <c r="M59" s="377"/>
      <c r="N59" s="378"/>
      <c r="O59" s="378"/>
      <c r="P59" s="378"/>
      <c r="Q59" s="378"/>
      <c r="R59" s="378"/>
      <c r="S59" s="378"/>
      <c r="T59" s="378"/>
      <c r="U59" s="378"/>
      <c r="V59" s="378"/>
      <c r="W59" s="377"/>
      <c r="X59" s="378"/>
      <c r="Y59" s="378"/>
      <c r="Z59" s="378"/>
      <c r="AA59" s="378"/>
      <c r="AB59" s="378"/>
      <c r="AC59" s="378"/>
      <c r="AD59" s="378"/>
      <c r="AE59" s="378"/>
      <c r="AF59" s="379"/>
      <c r="AG59" s="380"/>
      <c r="AH59" s="380"/>
      <c r="AI59" s="380"/>
      <c r="AJ59" s="380"/>
      <c r="AK59" s="380"/>
      <c r="AL59" s="380"/>
      <c r="AM59" s="380"/>
      <c r="AN59" s="380"/>
      <c r="AO59" s="380"/>
      <c r="AP59" s="380"/>
      <c r="AQ59" s="380"/>
      <c r="AR59" s="380"/>
      <c r="AS59" s="380"/>
      <c r="AT59" s="380"/>
      <c r="AU59" s="380"/>
      <c r="AV59" s="380"/>
      <c r="AW59" s="380"/>
      <c r="AX59" s="380"/>
      <c r="AY59" s="380"/>
      <c r="AZ59" s="380"/>
      <c r="BA59" s="380"/>
      <c r="BB59" s="381"/>
    </row>
    <row r="60" spans="1:12" ht="9.75" customHeight="1">
      <c r="A60" s="354" t="s">
        <v>75</v>
      </c>
      <c r="B60" s="355"/>
      <c r="C60" s="355"/>
      <c r="D60" s="382"/>
      <c r="E60" s="382"/>
      <c r="F60" s="382"/>
      <c r="G60" s="382"/>
      <c r="H60" s="382"/>
      <c r="I60" s="355" t="s">
        <v>76</v>
      </c>
      <c r="J60" s="355"/>
      <c r="K60" s="355"/>
      <c r="L60" s="336"/>
    </row>
    <row r="61" spans="1:12" ht="9.75" customHeight="1">
      <c r="A61" s="356"/>
      <c r="B61" s="327"/>
      <c r="C61" s="327"/>
      <c r="D61" s="383"/>
      <c r="E61" s="383"/>
      <c r="F61" s="383"/>
      <c r="G61" s="383"/>
      <c r="H61" s="383"/>
      <c r="I61" s="327"/>
      <c r="J61" s="327"/>
      <c r="K61" s="327"/>
      <c r="L61" s="357"/>
    </row>
    <row r="62" spans="1:12" ht="9.75" customHeight="1">
      <c r="A62" s="358"/>
      <c r="B62" s="359"/>
      <c r="C62" s="359"/>
      <c r="D62" s="296"/>
      <c r="E62" s="296"/>
      <c r="F62" s="296"/>
      <c r="G62" s="296"/>
      <c r="H62" s="296"/>
      <c r="I62" s="359"/>
      <c r="J62" s="359"/>
      <c r="K62" s="359"/>
      <c r="L62" s="317"/>
    </row>
    <row r="65" spans="1:5" ht="9.75" customHeight="1">
      <c r="A65" s="276" t="s">
        <v>66</v>
      </c>
      <c r="B65" s="276"/>
      <c r="C65" s="276"/>
      <c r="D65" s="276"/>
      <c r="E65" s="276"/>
    </row>
    <row r="66" spans="1:5" ht="9.75" customHeight="1">
      <c r="A66" s="276"/>
      <c r="B66" s="276"/>
      <c r="C66" s="276"/>
      <c r="D66" s="276"/>
      <c r="E66" s="276"/>
    </row>
    <row r="67" spans="2:54" ht="9.75" customHeight="1">
      <c r="B67" s="276">
        <v>1</v>
      </c>
      <c r="D67" s="276" t="s">
        <v>78</v>
      </c>
      <c r="E67" s="276"/>
      <c r="F67" s="276"/>
      <c r="G67" s="276"/>
      <c r="H67" s="276"/>
      <c r="I67" s="276"/>
      <c r="J67" s="276"/>
      <c r="K67" s="276"/>
      <c r="L67" s="276"/>
      <c r="M67" s="276"/>
      <c r="N67" s="276"/>
      <c r="O67" s="276"/>
      <c r="P67" s="276"/>
      <c r="Q67" s="276"/>
      <c r="R67" s="276"/>
      <c r="S67" s="276"/>
      <c r="T67" s="276"/>
      <c r="U67" s="276"/>
      <c r="V67" s="276"/>
      <c r="W67" s="276"/>
      <c r="X67" s="276"/>
      <c r="Y67" s="276"/>
      <c r="Z67" s="276"/>
      <c r="AA67" s="276"/>
      <c r="AB67" s="276"/>
      <c r="AC67" s="276"/>
      <c r="AD67" s="276"/>
      <c r="AE67" s="276"/>
      <c r="AF67" s="276"/>
      <c r="AG67" s="276"/>
      <c r="AH67" s="276"/>
      <c r="AI67" s="276"/>
      <c r="AJ67" s="276"/>
      <c r="AK67" s="276"/>
      <c r="AL67" s="276"/>
      <c r="AM67" s="276"/>
      <c r="AN67" s="276"/>
      <c r="AO67" s="276"/>
      <c r="AP67" s="276"/>
      <c r="AQ67" s="276"/>
      <c r="AR67" s="276"/>
      <c r="AS67" s="276"/>
      <c r="AT67" s="276"/>
      <c r="AU67" s="276"/>
      <c r="AV67" s="276"/>
      <c r="AW67" s="276"/>
      <c r="AX67" s="276"/>
      <c r="AY67" s="276"/>
      <c r="AZ67" s="276"/>
      <c r="BA67" s="276"/>
      <c r="BB67" s="276"/>
    </row>
    <row r="68" spans="2:54" ht="9.75" customHeight="1">
      <c r="B68" s="276"/>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276"/>
      <c r="AM68" s="276"/>
      <c r="AN68" s="276"/>
      <c r="AO68" s="276"/>
      <c r="AP68" s="276"/>
      <c r="AQ68" s="276"/>
      <c r="AR68" s="276"/>
      <c r="AS68" s="276"/>
      <c r="AT68" s="276"/>
      <c r="AU68" s="276"/>
      <c r="AV68" s="276"/>
      <c r="AW68" s="276"/>
      <c r="AX68" s="276"/>
      <c r="AY68" s="276"/>
      <c r="AZ68" s="276"/>
      <c r="BA68" s="276"/>
      <c r="BB68" s="276"/>
    </row>
    <row r="69" spans="2:54" ht="9.75" customHeight="1">
      <c r="B69" s="276">
        <v>2</v>
      </c>
      <c r="C69" s="51"/>
      <c r="D69" s="276" t="s">
        <v>79</v>
      </c>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c r="AL69" s="276"/>
      <c r="AM69" s="276"/>
      <c r="AN69" s="276"/>
      <c r="AO69" s="276"/>
      <c r="AP69" s="276"/>
      <c r="AQ69" s="276"/>
      <c r="AR69" s="276"/>
      <c r="AS69" s="276"/>
      <c r="AT69" s="276"/>
      <c r="AU69" s="276"/>
      <c r="AV69" s="276"/>
      <c r="AW69" s="276"/>
      <c r="AX69" s="276"/>
      <c r="AY69" s="276"/>
      <c r="AZ69" s="276"/>
      <c r="BA69" s="276"/>
      <c r="BB69" s="276"/>
    </row>
    <row r="70" spans="2:54" ht="9.75" customHeight="1">
      <c r="B70" s="276"/>
      <c r="C70" s="51"/>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c r="AL70" s="276"/>
      <c r="AM70" s="276"/>
      <c r="AN70" s="276"/>
      <c r="AO70" s="276"/>
      <c r="AP70" s="276"/>
      <c r="AQ70" s="276"/>
      <c r="AR70" s="276"/>
      <c r="AS70" s="276"/>
      <c r="AT70" s="276"/>
      <c r="AU70" s="276"/>
      <c r="AV70" s="276"/>
      <c r="AW70" s="276"/>
      <c r="AX70" s="276"/>
      <c r="AY70" s="276"/>
      <c r="AZ70" s="276"/>
      <c r="BA70" s="276"/>
      <c r="BB70" s="276"/>
    </row>
    <row r="71" spans="3:54" ht="9.75" customHeight="1">
      <c r="C71" s="276" t="s">
        <v>369</v>
      </c>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c r="AL71" s="276"/>
      <c r="AM71" s="276"/>
      <c r="AN71" s="276"/>
      <c r="AO71" s="276"/>
      <c r="AP71" s="276"/>
      <c r="AQ71" s="276"/>
      <c r="AR71" s="276"/>
      <c r="AS71" s="276"/>
      <c r="AT71" s="276"/>
      <c r="AU71" s="276"/>
      <c r="AV71" s="276"/>
      <c r="AW71" s="276"/>
      <c r="AX71" s="276"/>
      <c r="AY71" s="276"/>
      <c r="AZ71" s="276"/>
      <c r="BA71" s="276"/>
      <c r="BB71" s="276"/>
    </row>
    <row r="72" spans="3:54" ht="9.75" customHeight="1">
      <c r="C72" s="276"/>
      <c r="D72" s="276"/>
      <c r="E72" s="276"/>
      <c r="F72" s="276"/>
      <c r="G72" s="276"/>
      <c r="H72" s="276"/>
      <c r="I72" s="276"/>
      <c r="J72" s="276"/>
      <c r="K72" s="276"/>
      <c r="L72" s="276"/>
      <c r="M72" s="276"/>
      <c r="N72" s="276"/>
      <c r="O72" s="276"/>
      <c r="P72" s="276"/>
      <c r="Q72" s="276"/>
      <c r="R72" s="276"/>
      <c r="S72" s="276"/>
      <c r="T72" s="276"/>
      <c r="U72" s="276"/>
      <c r="V72" s="276"/>
      <c r="W72" s="276"/>
      <c r="X72" s="276"/>
      <c r="Y72" s="276"/>
      <c r="Z72" s="276"/>
      <c r="AA72" s="276"/>
      <c r="AB72" s="276"/>
      <c r="AC72" s="276"/>
      <c r="AD72" s="276"/>
      <c r="AE72" s="276"/>
      <c r="AF72" s="276"/>
      <c r="AG72" s="276"/>
      <c r="AH72" s="276"/>
      <c r="AI72" s="276"/>
      <c r="AJ72" s="276"/>
      <c r="AK72" s="276"/>
      <c r="AL72" s="276"/>
      <c r="AM72" s="276"/>
      <c r="AN72" s="276"/>
      <c r="AO72" s="276"/>
      <c r="AP72" s="276"/>
      <c r="AQ72" s="276"/>
      <c r="AR72" s="276"/>
      <c r="AS72" s="276"/>
      <c r="AT72" s="276"/>
      <c r="AU72" s="276"/>
      <c r="AV72" s="276"/>
      <c r="AW72" s="276"/>
      <c r="AX72" s="276"/>
      <c r="AY72" s="276"/>
      <c r="AZ72" s="276"/>
      <c r="BA72" s="276"/>
      <c r="BB72" s="276"/>
    </row>
    <row r="73" spans="3:54" ht="9.75" customHeight="1">
      <c r="C73" s="340" t="s">
        <v>368</v>
      </c>
      <c r="D73" s="340"/>
      <c r="E73" s="340"/>
      <c r="F73" s="340"/>
      <c r="G73" s="340"/>
      <c r="H73" s="340"/>
      <c r="I73" s="340"/>
      <c r="J73" s="340"/>
      <c r="K73" s="340"/>
      <c r="L73" s="340"/>
      <c r="M73" s="340"/>
      <c r="N73" s="340"/>
      <c r="O73" s="340"/>
      <c r="P73" s="340"/>
      <c r="Q73" s="340"/>
      <c r="R73" s="340"/>
      <c r="S73" s="340"/>
      <c r="T73" s="340"/>
      <c r="U73" s="340"/>
      <c r="V73" s="340"/>
      <c r="W73" s="340"/>
      <c r="X73" s="340"/>
      <c r="Y73" s="340"/>
      <c r="Z73" s="340"/>
      <c r="AA73" s="340"/>
      <c r="AB73" s="340"/>
      <c r="AC73" s="340"/>
      <c r="AD73" s="340"/>
      <c r="AE73" s="340"/>
      <c r="AF73" s="340"/>
      <c r="AG73" s="340"/>
      <c r="AH73" s="340"/>
      <c r="AI73" s="340"/>
      <c r="AJ73" s="340"/>
      <c r="AK73" s="340"/>
      <c r="AL73" s="340"/>
      <c r="AM73" s="340"/>
      <c r="AN73" s="340"/>
      <c r="AO73" s="340"/>
      <c r="AP73" s="340"/>
      <c r="AQ73" s="340"/>
      <c r="AR73" s="340"/>
      <c r="AS73" s="340"/>
      <c r="AT73" s="340"/>
      <c r="AU73" s="340"/>
      <c r="AV73" s="340"/>
      <c r="AW73" s="340"/>
      <c r="AX73" s="340"/>
      <c r="AY73" s="340"/>
      <c r="AZ73" s="340"/>
      <c r="BA73" s="340"/>
      <c r="BB73" s="340"/>
    </row>
    <row r="74" spans="3:54" ht="9.75" customHeight="1">
      <c r="C74" s="340"/>
      <c r="D74" s="340"/>
      <c r="E74" s="340"/>
      <c r="F74" s="340"/>
      <c r="G74" s="340"/>
      <c r="H74" s="340"/>
      <c r="I74" s="340"/>
      <c r="J74" s="340"/>
      <c r="K74" s="340"/>
      <c r="L74" s="340"/>
      <c r="M74" s="340"/>
      <c r="N74" s="340"/>
      <c r="O74" s="340"/>
      <c r="P74" s="340"/>
      <c r="Q74" s="340"/>
      <c r="R74" s="340"/>
      <c r="S74" s="340"/>
      <c r="T74" s="340"/>
      <c r="U74" s="340"/>
      <c r="V74" s="340"/>
      <c r="W74" s="340"/>
      <c r="X74" s="340"/>
      <c r="Y74" s="340"/>
      <c r="Z74" s="340"/>
      <c r="AA74" s="340"/>
      <c r="AB74" s="340"/>
      <c r="AC74" s="340"/>
      <c r="AD74" s="340"/>
      <c r="AE74" s="340"/>
      <c r="AF74" s="340"/>
      <c r="AG74" s="340"/>
      <c r="AH74" s="340"/>
      <c r="AI74" s="340"/>
      <c r="AJ74" s="340"/>
      <c r="AK74" s="340"/>
      <c r="AL74" s="340"/>
      <c r="AM74" s="340"/>
      <c r="AN74" s="340"/>
      <c r="AO74" s="340"/>
      <c r="AP74" s="340"/>
      <c r="AQ74" s="340"/>
      <c r="AR74" s="340"/>
      <c r="AS74" s="340"/>
      <c r="AT74" s="340"/>
      <c r="AU74" s="340"/>
      <c r="AV74" s="340"/>
      <c r="AW74" s="340"/>
      <c r="AX74" s="340"/>
      <c r="AY74" s="340"/>
      <c r="AZ74" s="340"/>
      <c r="BA74" s="340"/>
      <c r="BB74" s="340"/>
    </row>
    <row r="75" spans="2:54" ht="9.75" customHeight="1">
      <c r="B75" s="276">
        <v>3</v>
      </c>
      <c r="D75" s="276" t="s">
        <v>77</v>
      </c>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row>
    <row r="76" spans="2:54" ht="9.75" customHeight="1">
      <c r="B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c r="AK76" s="276"/>
      <c r="AL76" s="276"/>
      <c r="AM76" s="276"/>
      <c r="AN76" s="276"/>
      <c r="AO76" s="276"/>
      <c r="AP76" s="276"/>
      <c r="AQ76" s="276"/>
      <c r="AR76" s="276"/>
      <c r="AS76" s="276"/>
      <c r="AT76" s="276"/>
      <c r="AU76" s="276"/>
      <c r="AV76" s="276"/>
      <c r="AW76" s="276"/>
      <c r="AX76" s="276"/>
      <c r="AY76" s="276"/>
      <c r="AZ76" s="276"/>
      <c r="BA76" s="276"/>
      <c r="BB76" s="276"/>
    </row>
    <row r="77" spans="3:54" ht="9.75" customHeight="1">
      <c r="C77" s="276" t="s">
        <v>140</v>
      </c>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276"/>
      <c r="AJ77" s="276"/>
      <c r="AK77" s="276"/>
      <c r="AL77" s="276"/>
      <c r="AM77" s="276"/>
      <c r="AN77" s="276"/>
      <c r="AO77" s="276"/>
      <c r="AP77" s="276"/>
      <c r="AQ77" s="276"/>
      <c r="AR77" s="276"/>
      <c r="AS77" s="276"/>
      <c r="AT77" s="276"/>
      <c r="AU77" s="276"/>
      <c r="AV77" s="276"/>
      <c r="AW77" s="276"/>
      <c r="AX77" s="276"/>
      <c r="AY77" s="276"/>
      <c r="AZ77" s="276"/>
      <c r="BA77" s="276"/>
      <c r="BB77" s="276"/>
    </row>
    <row r="78" spans="3:54" ht="9.75" customHeight="1">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6"/>
      <c r="AY78" s="276"/>
      <c r="AZ78" s="276"/>
      <c r="BA78" s="276"/>
      <c r="BB78" s="276"/>
    </row>
  </sheetData>
  <sheetProtection formatCells="0" formatColumns="0" formatRows="0" insertRows="0" deleteRows="0"/>
  <mergeCells count="282">
    <mergeCell ref="A60:C62"/>
    <mergeCell ref="D60:H62"/>
    <mergeCell ref="I60:L62"/>
    <mergeCell ref="AA58:AB59"/>
    <mergeCell ref="A58:L59"/>
    <mergeCell ref="M58:N59"/>
    <mergeCell ref="O58:P59"/>
    <mergeCell ref="Q58:R59"/>
    <mergeCell ref="S58:T59"/>
    <mergeCell ref="U58:V59"/>
    <mergeCell ref="AC56:AD57"/>
    <mergeCell ref="AE56:AF57"/>
    <mergeCell ref="AG56:BB57"/>
    <mergeCell ref="AC58:AD59"/>
    <mergeCell ref="AE58:AF59"/>
    <mergeCell ref="AG58:BB59"/>
    <mergeCell ref="U56:V57"/>
    <mergeCell ref="W56:X57"/>
    <mergeCell ref="Y56:Z57"/>
    <mergeCell ref="AA56:AB57"/>
    <mergeCell ref="W58:X59"/>
    <mergeCell ref="Y58:Z59"/>
    <mergeCell ref="AC54:AD55"/>
    <mergeCell ref="AE54:AF55"/>
    <mergeCell ref="AC52:AD53"/>
    <mergeCell ref="AE52:AF53"/>
    <mergeCell ref="AG54:BB55"/>
    <mergeCell ref="A56:L57"/>
    <mergeCell ref="M56:N57"/>
    <mergeCell ref="O56:P57"/>
    <mergeCell ref="Q56:R57"/>
    <mergeCell ref="S56:T57"/>
    <mergeCell ref="AG52:BB53"/>
    <mergeCell ref="A54:L55"/>
    <mergeCell ref="M54:N55"/>
    <mergeCell ref="O54:P55"/>
    <mergeCell ref="Q54:R55"/>
    <mergeCell ref="S54:T55"/>
    <mergeCell ref="U54:V55"/>
    <mergeCell ref="W54:X55"/>
    <mergeCell ref="Y54:Z55"/>
    <mergeCell ref="AA54:AB55"/>
    <mergeCell ref="AG50:BB51"/>
    <mergeCell ref="A52:L53"/>
    <mergeCell ref="M52:N53"/>
    <mergeCell ref="O52:P53"/>
    <mergeCell ref="Q52:R53"/>
    <mergeCell ref="S52:T53"/>
    <mergeCell ref="U52:V53"/>
    <mergeCell ref="W52:X53"/>
    <mergeCell ref="Y52:Z53"/>
    <mergeCell ref="AA52:AB53"/>
    <mergeCell ref="Y50:Z51"/>
    <mergeCell ref="AA50:AB51"/>
    <mergeCell ref="AC50:AD51"/>
    <mergeCell ref="AE50:AF51"/>
    <mergeCell ref="Q50:R51"/>
    <mergeCell ref="S50:T51"/>
    <mergeCell ref="U50:V51"/>
    <mergeCell ref="W50:X51"/>
    <mergeCell ref="A48:L49"/>
    <mergeCell ref="A50:L51"/>
    <mergeCell ref="M50:N51"/>
    <mergeCell ref="O50:P51"/>
    <mergeCell ref="A40:L41"/>
    <mergeCell ref="A42:L43"/>
    <mergeCell ref="A44:L45"/>
    <mergeCell ref="A46:L47"/>
    <mergeCell ref="A32:L33"/>
    <mergeCell ref="A34:L35"/>
    <mergeCell ref="A36:L37"/>
    <mergeCell ref="A38:L39"/>
    <mergeCell ref="A26:L27"/>
    <mergeCell ref="A18:L25"/>
    <mergeCell ref="A28:L29"/>
    <mergeCell ref="A30:L31"/>
    <mergeCell ref="AG42:BB43"/>
    <mergeCell ref="AG44:BB45"/>
    <mergeCell ref="AG46:BB47"/>
    <mergeCell ref="AG48:BB49"/>
    <mergeCell ref="AE48:AF49"/>
    <mergeCell ref="AG24:BB25"/>
    <mergeCell ref="AG26:BB27"/>
    <mergeCell ref="AG28:BB29"/>
    <mergeCell ref="AG30:BB31"/>
    <mergeCell ref="AG32:BB33"/>
    <mergeCell ref="AG34:BB35"/>
    <mergeCell ref="AG36:BB37"/>
    <mergeCell ref="AG38:BB39"/>
    <mergeCell ref="AG40:BB41"/>
    <mergeCell ref="AE46:AF47"/>
    <mergeCell ref="M48:N49"/>
    <mergeCell ref="O48:P49"/>
    <mergeCell ref="Q48:R49"/>
    <mergeCell ref="S48:T49"/>
    <mergeCell ref="U48:V49"/>
    <mergeCell ref="W48:X49"/>
    <mergeCell ref="Y48:Z49"/>
    <mergeCell ref="AA48:AB49"/>
    <mergeCell ref="AC48:AD49"/>
    <mergeCell ref="AE44:AF45"/>
    <mergeCell ref="M46:N47"/>
    <mergeCell ref="O46:P47"/>
    <mergeCell ref="Q46:R47"/>
    <mergeCell ref="S46:T47"/>
    <mergeCell ref="U46:V47"/>
    <mergeCell ref="W46:X47"/>
    <mergeCell ref="Y46:Z47"/>
    <mergeCell ref="AA46:AB47"/>
    <mergeCell ref="AC46:AD47"/>
    <mergeCell ref="AE42:AF43"/>
    <mergeCell ref="M44:N45"/>
    <mergeCell ref="O44:P45"/>
    <mergeCell ref="Q44:R45"/>
    <mergeCell ref="S44:T45"/>
    <mergeCell ref="U44:V45"/>
    <mergeCell ref="W44:X45"/>
    <mergeCell ref="Y44:Z45"/>
    <mergeCell ref="AA44:AB45"/>
    <mergeCell ref="AC44:AD45"/>
    <mergeCell ref="AE40:AF41"/>
    <mergeCell ref="M42:N43"/>
    <mergeCell ref="O42:P43"/>
    <mergeCell ref="Q42:R43"/>
    <mergeCell ref="S42:T43"/>
    <mergeCell ref="U42:V43"/>
    <mergeCell ref="W42:X43"/>
    <mergeCell ref="Y42:Z43"/>
    <mergeCell ref="AA42:AB43"/>
    <mergeCell ref="AC42:AD43"/>
    <mergeCell ref="AE38:AF39"/>
    <mergeCell ref="M40:N41"/>
    <mergeCell ref="O40:P41"/>
    <mergeCell ref="Q40:R41"/>
    <mergeCell ref="S40:T41"/>
    <mergeCell ref="U40:V41"/>
    <mergeCell ref="W40:X41"/>
    <mergeCell ref="Y40:Z41"/>
    <mergeCell ref="AA40:AB41"/>
    <mergeCell ref="AC40:AD41"/>
    <mergeCell ref="AE36:AF37"/>
    <mergeCell ref="M38:N39"/>
    <mergeCell ref="O38:P39"/>
    <mergeCell ref="Q38:R39"/>
    <mergeCell ref="S38:T39"/>
    <mergeCell ref="U38:V39"/>
    <mergeCell ref="W38:X39"/>
    <mergeCell ref="Y38:Z39"/>
    <mergeCell ref="AA38:AB39"/>
    <mergeCell ref="AC38:AD39"/>
    <mergeCell ref="AE34:AF35"/>
    <mergeCell ref="M36:N37"/>
    <mergeCell ref="O36:P37"/>
    <mergeCell ref="Q36:R37"/>
    <mergeCell ref="S36:T37"/>
    <mergeCell ref="U36:V37"/>
    <mergeCell ref="W36:X37"/>
    <mergeCell ref="Y36:Z37"/>
    <mergeCell ref="AA36:AB37"/>
    <mergeCell ref="AC36:AD37"/>
    <mergeCell ref="AE32:AF33"/>
    <mergeCell ref="M34:N35"/>
    <mergeCell ref="O34:P35"/>
    <mergeCell ref="Q34:R35"/>
    <mergeCell ref="S34:T35"/>
    <mergeCell ref="U34:V35"/>
    <mergeCell ref="W34:X35"/>
    <mergeCell ref="Y34:Z35"/>
    <mergeCell ref="AA34:AB35"/>
    <mergeCell ref="AC34:AD35"/>
    <mergeCell ref="AE30:AF31"/>
    <mergeCell ref="M32:N33"/>
    <mergeCell ref="O32:P33"/>
    <mergeCell ref="Q32:R33"/>
    <mergeCell ref="S32:T33"/>
    <mergeCell ref="U32:V33"/>
    <mergeCell ref="W32:X33"/>
    <mergeCell ref="Y32:Z33"/>
    <mergeCell ref="AA32:AB33"/>
    <mergeCell ref="AC32:AD33"/>
    <mergeCell ref="AE28:AF29"/>
    <mergeCell ref="M30:N31"/>
    <mergeCell ref="O30:P31"/>
    <mergeCell ref="Q30:R31"/>
    <mergeCell ref="S30:T31"/>
    <mergeCell ref="U30:V31"/>
    <mergeCell ref="W30:X31"/>
    <mergeCell ref="Y30:Z31"/>
    <mergeCell ref="AA30:AB31"/>
    <mergeCell ref="AC30:AD31"/>
    <mergeCell ref="AE26:AF27"/>
    <mergeCell ref="M28:N29"/>
    <mergeCell ref="O28:P29"/>
    <mergeCell ref="Q28:R29"/>
    <mergeCell ref="S28:T29"/>
    <mergeCell ref="U28:V29"/>
    <mergeCell ref="W28:X29"/>
    <mergeCell ref="Y28:Z29"/>
    <mergeCell ref="AA28:AB29"/>
    <mergeCell ref="AC28:AD29"/>
    <mergeCell ref="AE24:AF25"/>
    <mergeCell ref="M26:N27"/>
    <mergeCell ref="O26:P27"/>
    <mergeCell ref="Q26:R27"/>
    <mergeCell ref="S26:T27"/>
    <mergeCell ref="U26:V27"/>
    <mergeCell ref="W26:X27"/>
    <mergeCell ref="Y26:Z27"/>
    <mergeCell ref="AA26:AB27"/>
    <mergeCell ref="AC26:AD27"/>
    <mergeCell ref="AE22:AF23"/>
    <mergeCell ref="M24:N25"/>
    <mergeCell ref="O24:P25"/>
    <mergeCell ref="Q24:R25"/>
    <mergeCell ref="S24:T25"/>
    <mergeCell ref="U24:V25"/>
    <mergeCell ref="W24:X25"/>
    <mergeCell ref="Y24:Z25"/>
    <mergeCell ref="AA24:AB25"/>
    <mergeCell ref="AC24:AD25"/>
    <mergeCell ref="AE18:AF19"/>
    <mergeCell ref="AE20:AF21"/>
    <mergeCell ref="AC20:AD21"/>
    <mergeCell ref="AC22:AD23"/>
    <mergeCell ref="W20:X21"/>
    <mergeCell ref="O22:P23"/>
    <mergeCell ref="Q22:R23"/>
    <mergeCell ref="S22:T23"/>
    <mergeCell ref="U22:V23"/>
    <mergeCell ref="Y22:Z23"/>
    <mergeCell ref="AA22:AB23"/>
    <mergeCell ref="W22:X23"/>
    <mergeCell ref="AE16:AF17"/>
    <mergeCell ref="M18:N19"/>
    <mergeCell ref="O18:P19"/>
    <mergeCell ref="Q18:R19"/>
    <mergeCell ref="S18:T19"/>
    <mergeCell ref="U18:V19"/>
    <mergeCell ref="W18:X19"/>
    <mergeCell ref="Y18:Z19"/>
    <mergeCell ref="AA18:AB19"/>
    <mergeCell ref="AC18:AD19"/>
    <mergeCell ref="W16:X17"/>
    <mergeCell ref="Y16:Z17"/>
    <mergeCell ref="AA16:AB17"/>
    <mergeCell ref="AC16:AD17"/>
    <mergeCell ref="M22:N23"/>
    <mergeCell ref="M16:N17"/>
    <mergeCell ref="O16:P17"/>
    <mergeCell ref="U20:V21"/>
    <mergeCell ref="S20:T21"/>
    <mergeCell ref="Q20:R21"/>
    <mergeCell ref="O20:P21"/>
    <mergeCell ref="U16:V17"/>
    <mergeCell ref="A16:L17"/>
    <mergeCell ref="AG16:BB17"/>
    <mergeCell ref="AG18:BB21"/>
    <mergeCell ref="AG22:BB23"/>
    <mergeCell ref="Q16:R17"/>
    <mergeCell ref="S16:T17"/>
    <mergeCell ref="AA20:AB21"/>
    <mergeCell ref="Y20:Z21"/>
    <mergeCell ref="M20:N21"/>
    <mergeCell ref="D67:BB68"/>
    <mergeCell ref="A5:BB7"/>
    <mergeCell ref="M13:V15"/>
    <mergeCell ref="W13:AF15"/>
    <mergeCell ref="M10:AF12"/>
    <mergeCell ref="AG10:BB11"/>
    <mergeCell ref="AG12:BB13"/>
    <mergeCell ref="AG14:BB15"/>
    <mergeCell ref="A10:L15"/>
    <mergeCell ref="AS1:BB2"/>
    <mergeCell ref="D75:BB76"/>
    <mergeCell ref="C77:BB78"/>
    <mergeCell ref="B69:B70"/>
    <mergeCell ref="B75:B76"/>
    <mergeCell ref="D69:BB70"/>
    <mergeCell ref="C71:BB72"/>
    <mergeCell ref="C73:BB74"/>
    <mergeCell ref="A65:E66"/>
    <mergeCell ref="B67:B68"/>
  </mergeCells>
  <printOptions/>
  <pageMargins left="0.984251968503937" right="0.7874015748031497" top="0.7874015748031497" bottom="0.7874015748031497" header="0" footer="0"/>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theme="8" tint="0.7999799847602844"/>
    <pageSetUpPr fitToPage="1"/>
  </sheetPr>
  <dimension ref="A1:BO110"/>
  <sheetViews>
    <sheetView showGridLines="0" view="pageBreakPreview" zoomScale="85" zoomScaleSheetLayoutView="85" zoomScalePageLayoutView="0" workbookViewId="0" topLeftCell="A48">
      <selection activeCell="CF75" sqref="CF75:CF76"/>
    </sheetView>
  </sheetViews>
  <sheetFormatPr defaultColWidth="2.375" defaultRowHeight="12.75"/>
  <cols>
    <col min="1" max="47" width="2.375" style="21" customWidth="1"/>
    <col min="48" max="62" width="1.875" style="21" customWidth="1"/>
    <col min="63" max="63" width="2.50390625" style="21" customWidth="1"/>
    <col min="64" max="66" width="2.375" style="21" hidden="1" customWidth="1"/>
    <col min="67" max="67" width="3.625" style="21" hidden="1" customWidth="1"/>
    <col min="68" max="72" width="2.375" style="21" hidden="1" customWidth="1"/>
    <col min="73" max="73" width="3.625" style="21" hidden="1" customWidth="1"/>
    <col min="74" max="74" width="2.375" style="21" hidden="1" customWidth="1"/>
    <col min="75" max="16384" width="2.375" style="21" customWidth="1"/>
  </cols>
  <sheetData>
    <row r="1" spans="51:63" ht="9" customHeight="1">
      <c r="AY1" s="531" t="s">
        <v>247</v>
      </c>
      <c r="AZ1" s="531"/>
      <c r="BA1" s="531"/>
      <c r="BB1" s="531"/>
      <c r="BC1" s="531"/>
      <c r="BD1" s="531"/>
      <c r="BE1" s="531"/>
      <c r="BF1" s="531"/>
      <c r="BG1" s="531"/>
      <c r="BH1" s="531"/>
      <c r="BI1" s="531"/>
      <c r="BJ1" s="531"/>
      <c r="BK1" s="531"/>
    </row>
    <row r="2" spans="5:63" ht="16.5" customHeight="1">
      <c r="E2" s="52"/>
      <c r="F2" s="52"/>
      <c r="G2" s="52"/>
      <c r="H2" s="52"/>
      <c r="I2" s="52"/>
      <c r="J2" s="52"/>
      <c r="K2" s="52"/>
      <c r="L2" s="52"/>
      <c r="M2" s="535" t="s">
        <v>254</v>
      </c>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c r="AM2" s="535"/>
      <c r="AN2" s="535"/>
      <c r="AO2" s="535"/>
      <c r="AP2" s="535"/>
      <c r="AQ2" s="535"/>
      <c r="AR2" s="535"/>
      <c r="AS2" s="535"/>
      <c r="AT2" s="535"/>
      <c r="AU2" s="535"/>
      <c r="AV2" s="535"/>
      <c r="AW2" s="535"/>
      <c r="AX2" s="535"/>
      <c r="AY2" s="531"/>
      <c r="AZ2" s="531"/>
      <c r="BA2" s="531"/>
      <c r="BB2" s="531"/>
      <c r="BC2" s="531"/>
      <c r="BD2" s="531"/>
      <c r="BE2" s="531"/>
      <c r="BF2" s="531"/>
      <c r="BG2" s="531"/>
      <c r="BH2" s="531"/>
      <c r="BI2" s="531"/>
      <c r="BJ2" s="531"/>
      <c r="BK2" s="531"/>
    </row>
    <row r="3" spans="5:60" ht="16.5" customHeight="1">
      <c r="E3" s="52"/>
      <c r="F3" s="52"/>
      <c r="G3" s="52"/>
      <c r="H3" s="52"/>
      <c r="I3" s="52"/>
      <c r="J3" s="52"/>
      <c r="K3" s="52"/>
      <c r="L3" s="52"/>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c r="AO3" s="535"/>
      <c r="AP3" s="535"/>
      <c r="AQ3" s="535"/>
      <c r="AR3" s="535"/>
      <c r="AS3" s="535"/>
      <c r="AT3" s="535"/>
      <c r="AU3" s="535"/>
      <c r="AV3" s="535"/>
      <c r="AW3" s="535"/>
      <c r="AX3" s="535"/>
      <c r="AY3" s="52"/>
      <c r="AZ3" s="52"/>
      <c r="BA3" s="52"/>
      <c r="BB3" s="52"/>
      <c r="BC3" s="52"/>
      <c r="BD3" s="52"/>
      <c r="BE3" s="52"/>
      <c r="BF3" s="52"/>
      <c r="BG3" s="52"/>
      <c r="BH3" s="52"/>
    </row>
    <row r="4" spans="2:65" s="108" customFormat="1" ht="15.75">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H4" s="18"/>
      <c r="AI4" s="18"/>
      <c r="AJ4" s="18"/>
      <c r="AK4" s="18"/>
      <c r="AL4" s="18"/>
      <c r="AM4" s="18"/>
      <c r="AN4" s="18"/>
      <c r="AO4" s="200" t="s">
        <v>289</v>
      </c>
      <c r="AP4" s="18"/>
      <c r="AQ4" s="18"/>
      <c r="AR4" s="18"/>
      <c r="AS4" s="18"/>
      <c r="AT4" s="18"/>
      <c r="AU4" s="18"/>
      <c r="AV4" s="18"/>
      <c r="AW4" s="18"/>
      <c r="AX4" s="18"/>
      <c r="AY4" s="18"/>
      <c r="AZ4" s="18"/>
      <c r="BA4" s="18"/>
      <c r="BB4" s="18"/>
      <c r="BC4" s="18"/>
      <c r="BD4" s="18"/>
      <c r="BE4" s="18"/>
      <c r="BF4" s="18"/>
      <c r="BG4" s="18"/>
      <c r="BH4" s="18"/>
      <c r="BI4" s="18"/>
      <c r="BJ4" s="18"/>
      <c r="BK4" s="18"/>
      <c r="BL4" s="18"/>
      <c r="BM4" s="18"/>
    </row>
    <row r="5" spans="1:64" s="108" customFormat="1" ht="12" customHeight="1">
      <c r="A5" s="418" t="s">
        <v>145</v>
      </c>
      <c r="B5" s="419"/>
      <c r="C5" s="419"/>
      <c r="D5" s="420"/>
      <c r="E5" s="493"/>
      <c r="F5" s="494"/>
      <c r="G5" s="494"/>
      <c r="H5" s="494"/>
      <c r="I5" s="355" t="s">
        <v>241</v>
      </c>
      <c r="J5" s="494">
        <f>IF(ISBLANK('①申請書'!AN31),"",'①申請書'!AN31)</f>
      </c>
      <c r="K5" s="494"/>
      <c r="L5" s="494"/>
      <c r="M5" s="494"/>
      <c r="N5" s="494"/>
      <c r="O5" s="494"/>
      <c r="P5" s="494"/>
      <c r="Q5" s="499"/>
      <c r="R5" s="502" t="s">
        <v>182</v>
      </c>
      <c r="S5" s="503"/>
      <c r="T5" s="503"/>
      <c r="U5" s="503"/>
      <c r="V5" s="503"/>
      <c r="W5" s="503"/>
      <c r="X5" s="503"/>
      <c r="Y5" s="503"/>
      <c r="Z5" s="504"/>
      <c r="AA5" s="511">
        <f>IF('①申請書'!AE58="","",'①申請書'!AE58)</f>
      </c>
      <c r="AB5" s="512"/>
      <c r="AC5" s="512"/>
      <c r="AD5" s="512"/>
      <c r="AE5" s="512"/>
      <c r="AF5" s="512"/>
      <c r="AG5" s="512"/>
      <c r="AH5" s="512"/>
      <c r="AI5" s="512"/>
      <c r="AJ5" s="512"/>
      <c r="AK5" s="512"/>
      <c r="AL5" s="512"/>
      <c r="AM5" s="512"/>
      <c r="AN5" s="512"/>
      <c r="AO5" s="512"/>
      <c r="AP5" s="512"/>
      <c r="AQ5" s="512"/>
      <c r="AR5" s="512"/>
      <c r="AS5" s="512"/>
      <c r="AT5" s="512"/>
      <c r="AU5" s="512"/>
      <c r="AV5" s="512"/>
      <c r="AW5" s="512"/>
      <c r="AX5" s="513"/>
      <c r="AY5" s="418" t="s">
        <v>18</v>
      </c>
      <c r="AZ5" s="523"/>
      <c r="BA5" s="523"/>
      <c r="BB5" s="523"/>
      <c r="BC5" s="524"/>
      <c r="BD5" s="511"/>
      <c r="BE5" s="512"/>
      <c r="BF5" s="512"/>
      <c r="BG5" s="512"/>
      <c r="BH5" s="512"/>
      <c r="BI5" s="512"/>
      <c r="BJ5" s="513"/>
      <c r="BL5" s="18"/>
    </row>
    <row r="6" spans="1:64" s="108" customFormat="1" ht="12">
      <c r="A6" s="421"/>
      <c r="B6" s="270"/>
      <c r="C6" s="270"/>
      <c r="D6" s="422"/>
      <c r="E6" s="495"/>
      <c r="F6" s="496"/>
      <c r="G6" s="496"/>
      <c r="H6" s="496"/>
      <c r="I6" s="327"/>
      <c r="J6" s="496"/>
      <c r="K6" s="496"/>
      <c r="L6" s="496"/>
      <c r="M6" s="496"/>
      <c r="N6" s="496"/>
      <c r="O6" s="496"/>
      <c r="P6" s="496"/>
      <c r="Q6" s="500"/>
      <c r="R6" s="505"/>
      <c r="S6" s="506"/>
      <c r="T6" s="506"/>
      <c r="U6" s="506"/>
      <c r="V6" s="506"/>
      <c r="W6" s="506"/>
      <c r="X6" s="506"/>
      <c r="Y6" s="506"/>
      <c r="Z6" s="507"/>
      <c r="AA6" s="514"/>
      <c r="AB6" s="515"/>
      <c r="AC6" s="515"/>
      <c r="AD6" s="515"/>
      <c r="AE6" s="515"/>
      <c r="AF6" s="515"/>
      <c r="AG6" s="515"/>
      <c r="AH6" s="515"/>
      <c r="AI6" s="515"/>
      <c r="AJ6" s="515"/>
      <c r="AK6" s="515"/>
      <c r="AL6" s="515"/>
      <c r="AM6" s="515"/>
      <c r="AN6" s="515"/>
      <c r="AO6" s="515"/>
      <c r="AP6" s="515"/>
      <c r="AQ6" s="515"/>
      <c r="AR6" s="515"/>
      <c r="AS6" s="515"/>
      <c r="AT6" s="515"/>
      <c r="AU6" s="515"/>
      <c r="AV6" s="515"/>
      <c r="AW6" s="515"/>
      <c r="AX6" s="516"/>
      <c r="AY6" s="525"/>
      <c r="AZ6" s="526"/>
      <c r="BA6" s="526"/>
      <c r="BB6" s="526"/>
      <c r="BC6" s="527"/>
      <c r="BD6" s="514"/>
      <c r="BE6" s="515"/>
      <c r="BF6" s="515"/>
      <c r="BG6" s="515"/>
      <c r="BH6" s="515"/>
      <c r="BI6" s="515"/>
      <c r="BJ6" s="516"/>
      <c r="BL6" s="18"/>
    </row>
    <row r="7" spans="1:64" ht="12">
      <c r="A7" s="423"/>
      <c r="B7" s="424"/>
      <c r="C7" s="424"/>
      <c r="D7" s="425"/>
      <c r="E7" s="497"/>
      <c r="F7" s="498"/>
      <c r="G7" s="498"/>
      <c r="H7" s="498"/>
      <c r="I7" s="359"/>
      <c r="J7" s="498"/>
      <c r="K7" s="498"/>
      <c r="L7" s="498"/>
      <c r="M7" s="498"/>
      <c r="N7" s="498"/>
      <c r="O7" s="498"/>
      <c r="P7" s="498"/>
      <c r="Q7" s="501"/>
      <c r="R7" s="508"/>
      <c r="S7" s="509"/>
      <c r="T7" s="509"/>
      <c r="U7" s="509"/>
      <c r="V7" s="509"/>
      <c r="W7" s="509"/>
      <c r="X7" s="509"/>
      <c r="Y7" s="509"/>
      <c r="Z7" s="510"/>
      <c r="AA7" s="517"/>
      <c r="AB7" s="518"/>
      <c r="AC7" s="518"/>
      <c r="AD7" s="518"/>
      <c r="AE7" s="518"/>
      <c r="AF7" s="518"/>
      <c r="AG7" s="518"/>
      <c r="AH7" s="518"/>
      <c r="AI7" s="518"/>
      <c r="AJ7" s="518"/>
      <c r="AK7" s="518"/>
      <c r="AL7" s="518"/>
      <c r="AM7" s="518"/>
      <c r="AN7" s="518"/>
      <c r="AO7" s="518"/>
      <c r="AP7" s="518"/>
      <c r="AQ7" s="518"/>
      <c r="AR7" s="518"/>
      <c r="AS7" s="518"/>
      <c r="AT7" s="518"/>
      <c r="AU7" s="518"/>
      <c r="AV7" s="518"/>
      <c r="AW7" s="518"/>
      <c r="AX7" s="519"/>
      <c r="AY7" s="528"/>
      <c r="AZ7" s="529"/>
      <c r="BA7" s="529"/>
      <c r="BB7" s="529"/>
      <c r="BC7" s="530"/>
      <c r="BD7" s="517"/>
      <c r="BE7" s="518"/>
      <c r="BF7" s="518"/>
      <c r="BG7" s="518"/>
      <c r="BH7" s="518"/>
      <c r="BI7" s="518"/>
      <c r="BJ7" s="519"/>
      <c r="BL7" s="18"/>
    </row>
    <row r="8" spans="1:65" ht="12">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75"/>
      <c r="AZ8" s="75"/>
      <c r="BA8" s="75"/>
      <c r="BB8" s="75"/>
      <c r="BC8" s="75"/>
      <c r="BD8" s="62"/>
      <c r="BE8" s="62"/>
      <c r="BF8" s="62"/>
      <c r="BG8" s="62"/>
      <c r="BH8" s="62"/>
      <c r="BI8" s="62"/>
      <c r="BJ8" s="62"/>
      <c r="BK8" s="62"/>
      <c r="BM8" s="18"/>
    </row>
    <row r="9" spans="1:65" ht="12">
      <c r="A9" s="62"/>
      <c r="B9" s="453" t="s">
        <v>291</v>
      </c>
      <c r="C9" s="454"/>
      <c r="D9" s="454"/>
      <c r="E9" s="454"/>
      <c r="F9" s="454"/>
      <c r="G9" s="454"/>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c r="AJ9" s="454"/>
      <c r="AK9" s="454"/>
      <c r="AL9" s="454"/>
      <c r="AM9" s="454"/>
      <c r="AN9" s="454"/>
      <c r="AO9" s="454"/>
      <c r="AP9" s="454"/>
      <c r="AQ9" s="454"/>
      <c r="AR9" s="454"/>
      <c r="AS9" s="454"/>
      <c r="AT9" s="454"/>
      <c r="AU9" s="454"/>
      <c r="AV9" s="454"/>
      <c r="AW9" s="454"/>
      <c r="AX9" s="454"/>
      <c r="AY9" s="454"/>
      <c r="AZ9" s="454"/>
      <c r="BA9" s="454"/>
      <c r="BB9" s="454"/>
      <c r="BC9" s="454"/>
      <c r="BD9" s="454"/>
      <c r="BE9" s="454"/>
      <c r="BF9" s="454"/>
      <c r="BG9" s="454"/>
      <c r="BH9" s="454"/>
      <c r="BI9" s="454"/>
      <c r="BJ9" s="454"/>
      <c r="BK9" s="62"/>
      <c r="BM9" s="18"/>
    </row>
    <row r="10" spans="2:65" ht="12">
      <c r="B10" s="454"/>
      <c r="C10" s="454"/>
      <c r="D10" s="454"/>
      <c r="E10" s="454"/>
      <c r="F10" s="454"/>
      <c r="G10" s="454"/>
      <c r="H10" s="454"/>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4"/>
      <c r="AY10" s="454"/>
      <c r="AZ10" s="454"/>
      <c r="BA10" s="454"/>
      <c r="BB10" s="454"/>
      <c r="BC10" s="454"/>
      <c r="BD10" s="454"/>
      <c r="BE10" s="454"/>
      <c r="BF10" s="454"/>
      <c r="BG10" s="454"/>
      <c r="BH10" s="454"/>
      <c r="BI10" s="454"/>
      <c r="BJ10" s="454"/>
      <c r="BK10" s="62"/>
      <c r="BL10" s="62"/>
      <c r="BM10" s="18"/>
    </row>
    <row r="11" spans="2:65" ht="12">
      <c r="B11" s="454"/>
      <c r="C11" s="454"/>
      <c r="D11" s="454"/>
      <c r="E11" s="454"/>
      <c r="F11" s="454"/>
      <c r="G11" s="454"/>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4"/>
      <c r="AY11" s="454"/>
      <c r="AZ11" s="454"/>
      <c r="BA11" s="454"/>
      <c r="BB11" s="454"/>
      <c r="BC11" s="454"/>
      <c r="BD11" s="454"/>
      <c r="BE11" s="454"/>
      <c r="BF11" s="454"/>
      <c r="BG11" s="454"/>
      <c r="BH11" s="454"/>
      <c r="BI11" s="454"/>
      <c r="BJ11" s="454"/>
      <c r="BK11" s="18"/>
      <c r="BL11" s="18"/>
      <c r="BM11" s="18"/>
    </row>
    <row r="12" spans="2:67" ht="12">
      <c r="B12" s="454"/>
      <c r="C12" s="454"/>
      <c r="D12" s="454"/>
      <c r="E12" s="454"/>
      <c r="F12" s="454"/>
      <c r="G12" s="454"/>
      <c r="H12" s="454"/>
      <c r="I12" s="454"/>
      <c r="J12" s="454"/>
      <c r="K12" s="454"/>
      <c r="L12" s="454"/>
      <c r="M12" s="454"/>
      <c r="N12" s="454"/>
      <c r="O12" s="454"/>
      <c r="P12" s="454"/>
      <c r="Q12" s="454"/>
      <c r="R12" s="454"/>
      <c r="S12" s="454"/>
      <c r="T12" s="454"/>
      <c r="U12" s="454"/>
      <c r="V12" s="454"/>
      <c r="W12" s="454"/>
      <c r="X12" s="454"/>
      <c r="Y12" s="454"/>
      <c r="Z12" s="454"/>
      <c r="AA12" s="454"/>
      <c r="AB12" s="454"/>
      <c r="AC12" s="454"/>
      <c r="AD12" s="454"/>
      <c r="AE12" s="454"/>
      <c r="AF12" s="454"/>
      <c r="AG12" s="454"/>
      <c r="AH12" s="454"/>
      <c r="AI12" s="454"/>
      <c r="AJ12" s="454"/>
      <c r="AK12" s="454"/>
      <c r="AL12" s="454"/>
      <c r="AM12" s="454"/>
      <c r="AN12" s="454"/>
      <c r="AO12" s="454"/>
      <c r="AP12" s="454"/>
      <c r="AQ12" s="454"/>
      <c r="AR12" s="454"/>
      <c r="AS12" s="454"/>
      <c r="AT12" s="454"/>
      <c r="AU12" s="454"/>
      <c r="AV12" s="454"/>
      <c r="AW12" s="454"/>
      <c r="AX12" s="454"/>
      <c r="AY12" s="454"/>
      <c r="AZ12" s="454"/>
      <c r="BA12" s="454"/>
      <c r="BB12" s="454"/>
      <c r="BC12" s="454"/>
      <c r="BD12" s="454"/>
      <c r="BE12" s="454"/>
      <c r="BF12" s="454"/>
      <c r="BG12" s="454"/>
      <c r="BH12" s="454"/>
      <c r="BI12" s="454"/>
      <c r="BJ12" s="454"/>
      <c r="BK12" s="23"/>
      <c r="BL12" s="23"/>
      <c r="BM12" s="23"/>
      <c r="BO12" s="109"/>
    </row>
    <row r="14" spans="3:62" ht="12">
      <c r="C14" s="435" t="s">
        <v>248</v>
      </c>
      <c r="D14" s="436"/>
      <c r="E14" s="455" t="s">
        <v>249</v>
      </c>
      <c r="F14" s="436"/>
      <c r="G14" s="436"/>
      <c r="H14" s="436"/>
      <c r="I14" s="436"/>
      <c r="J14" s="436"/>
      <c r="K14" s="436" t="s">
        <v>250</v>
      </c>
      <c r="L14" s="436"/>
      <c r="M14" s="436"/>
      <c r="N14" s="436"/>
      <c r="O14" s="436"/>
      <c r="P14" s="436"/>
      <c r="Q14" s="436"/>
      <c r="R14" s="436"/>
      <c r="S14" s="436"/>
      <c r="T14" s="436"/>
      <c r="U14" s="436"/>
      <c r="V14" s="436"/>
      <c r="W14" s="436"/>
      <c r="X14" s="436"/>
      <c r="Y14" s="436"/>
      <c r="Z14" s="436"/>
      <c r="AA14" s="436"/>
      <c r="AB14" s="436"/>
      <c r="AC14" s="436"/>
      <c r="AD14" s="436"/>
      <c r="AE14" s="436"/>
      <c r="AF14" s="436"/>
      <c r="AG14" s="436"/>
      <c r="AH14" s="436"/>
      <c r="AI14" s="436"/>
      <c r="AJ14" s="436"/>
      <c r="AK14" s="436"/>
      <c r="AL14" s="436"/>
      <c r="AM14" s="436"/>
      <c r="AN14" s="436"/>
      <c r="AO14" s="436"/>
      <c r="AP14" s="436"/>
      <c r="AQ14" s="436"/>
      <c r="AR14" s="436"/>
      <c r="AS14" s="436"/>
      <c r="AT14" s="436"/>
      <c r="AU14" s="436" t="s">
        <v>286</v>
      </c>
      <c r="AV14" s="436"/>
      <c r="AW14" s="436"/>
      <c r="AX14" s="436"/>
      <c r="AY14" s="436"/>
      <c r="AZ14" s="436"/>
      <c r="BA14" s="436"/>
      <c r="BB14" s="436" t="s">
        <v>251</v>
      </c>
      <c r="BC14" s="436"/>
      <c r="BD14" s="436"/>
      <c r="BE14" s="436"/>
      <c r="BF14" s="436"/>
      <c r="BG14" s="436"/>
      <c r="BH14" s="436"/>
      <c r="BI14" s="436"/>
      <c r="BJ14" s="456"/>
    </row>
    <row r="15" spans="3:62" ht="12">
      <c r="C15" s="394"/>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c r="AY15" s="395"/>
      <c r="AZ15" s="395"/>
      <c r="BA15" s="395"/>
      <c r="BB15" s="395"/>
      <c r="BC15" s="395"/>
      <c r="BD15" s="395"/>
      <c r="BE15" s="395"/>
      <c r="BF15" s="395"/>
      <c r="BG15" s="395"/>
      <c r="BH15" s="395"/>
      <c r="BI15" s="395"/>
      <c r="BJ15" s="457"/>
    </row>
    <row r="16" spans="3:62" ht="10.5" customHeight="1">
      <c r="C16" s="435">
        <v>1</v>
      </c>
      <c r="D16" s="436"/>
      <c r="E16" s="438" t="s">
        <v>253</v>
      </c>
      <c r="F16" s="438"/>
      <c r="G16" s="438"/>
      <c r="H16" s="438"/>
      <c r="I16" s="438"/>
      <c r="J16" s="438"/>
      <c r="K16" s="440" t="s">
        <v>252</v>
      </c>
      <c r="L16" s="440"/>
      <c r="M16" s="440"/>
      <c r="N16" s="440"/>
      <c r="O16" s="440"/>
      <c r="P16" s="440"/>
      <c r="Q16" s="440"/>
      <c r="R16" s="440"/>
      <c r="S16" s="440"/>
      <c r="T16" s="440"/>
      <c r="U16" s="440"/>
      <c r="V16" s="440"/>
      <c r="W16" s="440"/>
      <c r="X16" s="440"/>
      <c r="Y16" s="440"/>
      <c r="Z16" s="440"/>
      <c r="AA16" s="440"/>
      <c r="AB16" s="440"/>
      <c r="AC16" s="440"/>
      <c r="AD16" s="440"/>
      <c r="AE16" s="440"/>
      <c r="AF16" s="440"/>
      <c r="AG16" s="440"/>
      <c r="AH16" s="440"/>
      <c r="AI16" s="440"/>
      <c r="AJ16" s="440"/>
      <c r="AK16" s="440"/>
      <c r="AL16" s="440"/>
      <c r="AM16" s="440"/>
      <c r="AN16" s="440"/>
      <c r="AO16" s="440"/>
      <c r="AP16" s="440"/>
      <c r="AQ16" s="440"/>
      <c r="AR16" s="440"/>
      <c r="AS16" s="440"/>
      <c r="AT16" s="440"/>
      <c r="AU16" s="463"/>
      <c r="AV16" s="463"/>
      <c r="AW16" s="463"/>
      <c r="AX16" s="463"/>
      <c r="AY16" s="463"/>
      <c r="AZ16" s="463"/>
      <c r="BA16" s="463"/>
      <c r="BB16" s="458" t="s">
        <v>256</v>
      </c>
      <c r="BC16" s="458"/>
      <c r="BD16" s="458"/>
      <c r="BE16" s="458"/>
      <c r="BF16" s="458"/>
      <c r="BG16" s="458"/>
      <c r="BH16" s="458"/>
      <c r="BI16" s="458"/>
      <c r="BJ16" s="459"/>
    </row>
    <row r="17" spans="3:62" ht="10.5" customHeight="1">
      <c r="C17" s="386"/>
      <c r="D17" s="387"/>
      <c r="E17" s="439"/>
      <c r="F17" s="439"/>
      <c r="G17" s="439"/>
      <c r="H17" s="439"/>
      <c r="I17" s="439"/>
      <c r="J17" s="439"/>
      <c r="K17" s="404"/>
      <c r="L17" s="404"/>
      <c r="M17" s="404"/>
      <c r="N17" s="404"/>
      <c r="O17" s="404"/>
      <c r="P17" s="404"/>
      <c r="Q17" s="404"/>
      <c r="R17" s="404"/>
      <c r="S17" s="404"/>
      <c r="T17" s="404"/>
      <c r="U17" s="404"/>
      <c r="V17" s="404"/>
      <c r="W17" s="404"/>
      <c r="X17" s="404"/>
      <c r="Y17" s="404"/>
      <c r="Z17" s="404"/>
      <c r="AA17" s="404"/>
      <c r="AB17" s="404"/>
      <c r="AC17" s="404"/>
      <c r="AD17" s="404"/>
      <c r="AE17" s="404"/>
      <c r="AF17" s="404"/>
      <c r="AG17" s="404"/>
      <c r="AH17" s="404"/>
      <c r="AI17" s="404"/>
      <c r="AJ17" s="404"/>
      <c r="AK17" s="404"/>
      <c r="AL17" s="404"/>
      <c r="AM17" s="404"/>
      <c r="AN17" s="404"/>
      <c r="AO17" s="404"/>
      <c r="AP17" s="404"/>
      <c r="AQ17" s="404"/>
      <c r="AR17" s="404"/>
      <c r="AS17" s="404"/>
      <c r="AT17" s="404"/>
      <c r="AU17" s="464"/>
      <c r="AV17" s="464"/>
      <c r="AW17" s="464"/>
      <c r="AX17" s="464"/>
      <c r="AY17" s="464"/>
      <c r="AZ17" s="464"/>
      <c r="BA17" s="464"/>
      <c r="BB17" s="396"/>
      <c r="BC17" s="396"/>
      <c r="BD17" s="396"/>
      <c r="BE17" s="396"/>
      <c r="BF17" s="396"/>
      <c r="BG17" s="396"/>
      <c r="BH17" s="396"/>
      <c r="BI17" s="396"/>
      <c r="BJ17" s="397"/>
    </row>
    <row r="18" spans="3:62" ht="10.5" customHeight="1">
      <c r="C18" s="386">
        <v>2</v>
      </c>
      <c r="D18" s="387"/>
      <c r="E18" s="439" t="s">
        <v>298</v>
      </c>
      <c r="F18" s="439"/>
      <c r="G18" s="439"/>
      <c r="H18" s="439"/>
      <c r="I18" s="439"/>
      <c r="J18" s="439"/>
      <c r="K18" s="404" t="s">
        <v>255</v>
      </c>
      <c r="L18" s="404"/>
      <c r="M18" s="404"/>
      <c r="N18" s="404"/>
      <c r="O18" s="404"/>
      <c r="P18" s="404"/>
      <c r="Q18" s="404"/>
      <c r="R18" s="404"/>
      <c r="S18" s="404"/>
      <c r="T18" s="404"/>
      <c r="U18" s="404"/>
      <c r="V18" s="404"/>
      <c r="W18" s="404"/>
      <c r="X18" s="404"/>
      <c r="Y18" s="404"/>
      <c r="Z18" s="404"/>
      <c r="AA18" s="404"/>
      <c r="AB18" s="404"/>
      <c r="AC18" s="404"/>
      <c r="AD18" s="404"/>
      <c r="AE18" s="404"/>
      <c r="AF18" s="404"/>
      <c r="AG18" s="404"/>
      <c r="AH18" s="404"/>
      <c r="AI18" s="404"/>
      <c r="AJ18" s="404"/>
      <c r="AK18" s="404"/>
      <c r="AL18" s="404"/>
      <c r="AM18" s="404"/>
      <c r="AN18" s="404"/>
      <c r="AO18" s="404"/>
      <c r="AP18" s="404"/>
      <c r="AQ18" s="404"/>
      <c r="AR18" s="404"/>
      <c r="AS18" s="404"/>
      <c r="AT18" s="404"/>
      <c r="AU18" s="464"/>
      <c r="AV18" s="464"/>
      <c r="AW18" s="464"/>
      <c r="AX18" s="464"/>
      <c r="AY18" s="464"/>
      <c r="AZ18" s="464"/>
      <c r="BA18" s="464"/>
      <c r="BB18" s="396" t="s">
        <v>256</v>
      </c>
      <c r="BC18" s="396"/>
      <c r="BD18" s="396"/>
      <c r="BE18" s="396"/>
      <c r="BF18" s="396"/>
      <c r="BG18" s="396"/>
      <c r="BH18" s="396"/>
      <c r="BI18" s="396"/>
      <c r="BJ18" s="397"/>
    </row>
    <row r="19" spans="3:62" ht="10.5" customHeight="1">
      <c r="C19" s="386"/>
      <c r="D19" s="387"/>
      <c r="E19" s="439"/>
      <c r="F19" s="439"/>
      <c r="G19" s="439"/>
      <c r="H19" s="439"/>
      <c r="I19" s="439"/>
      <c r="J19" s="439"/>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4"/>
      <c r="AR19" s="404"/>
      <c r="AS19" s="404"/>
      <c r="AT19" s="404"/>
      <c r="AU19" s="464"/>
      <c r="AV19" s="464"/>
      <c r="AW19" s="464"/>
      <c r="AX19" s="464"/>
      <c r="AY19" s="464"/>
      <c r="AZ19" s="464"/>
      <c r="BA19" s="464"/>
      <c r="BB19" s="396"/>
      <c r="BC19" s="396"/>
      <c r="BD19" s="396"/>
      <c r="BE19" s="396"/>
      <c r="BF19" s="396"/>
      <c r="BG19" s="396"/>
      <c r="BH19" s="396"/>
      <c r="BI19" s="396"/>
      <c r="BJ19" s="397"/>
    </row>
    <row r="20" spans="3:62" ht="10.5" customHeight="1">
      <c r="C20" s="386">
        <v>3</v>
      </c>
      <c r="D20" s="387"/>
      <c r="E20" s="439" t="s">
        <v>257</v>
      </c>
      <c r="F20" s="439"/>
      <c r="G20" s="439"/>
      <c r="H20" s="439"/>
      <c r="I20" s="439"/>
      <c r="J20" s="439"/>
      <c r="K20" s="404" t="s">
        <v>246</v>
      </c>
      <c r="L20" s="404"/>
      <c r="M20" s="404"/>
      <c r="N20" s="404"/>
      <c r="O20" s="404"/>
      <c r="P20" s="404"/>
      <c r="Q20" s="404"/>
      <c r="R20" s="404"/>
      <c r="S20" s="404"/>
      <c r="T20" s="404"/>
      <c r="U20" s="404"/>
      <c r="V20" s="404"/>
      <c r="W20" s="404"/>
      <c r="X20" s="404"/>
      <c r="Y20" s="404"/>
      <c r="Z20" s="404"/>
      <c r="AA20" s="404"/>
      <c r="AB20" s="404"/>
      <c r="AC20" s="404"/>
      <c r="AD20" s="404"/>
      <c r="AE20" s="404"/>
      <c r="AF20" s="404"/>
      <c r="AG20" s="404"/>
      <c r="AH20" s="404"/>
      <c r="AI20" s="404"/>
      <c r="AJ20" s="404"/>
      <c r="AK20" s="404"/>
      <c r="AL20" s="404"/>
      <c r="AM20" s="404"/>
      <c r="AN20" s="404"/>
      <c r="AO20" s="404"/>
      <c r="AP20" s="404"/>
      <c r="AQ20" s="404"/>
      <c r="AR20" s="404"/>
      <c r="AS20" s="404"/>
      <c r="AT20" s="404"/>
      <c r="AU20" s="464"/>
      <c r="AV20" s="464"/>
      <c r="AW20" s="464"/>
      <c r="AX20" s="464"/>
      <c r="AY20" s="464"/>
      <c r="AZ20" s="464"/>
      <c r="BA20" s="464"/>
      <c r="BB20" s="396" t="s">
        <v>256</v>
      </c>
      <c r="BC20" s="396"/>
      <c r="BD20" s="396"/>
      <c r="BE20" s="396"/>
      <c r="BF20" s="396"/>
      <c r="BG20" s="396"/>
      <c r="BH20" s="396"/>
      <c r="BI20" s="396"/>
      <c r="BJ20" s="397"/>
    </row>
    <row r="21" spans="3:62" ht="10.5" customHeight="1">
      <c r="C21" s="460"/>
      <c r="D21" s="461"/>
      <c r="E21" s="462"/>
      <c r="F21" s="462"/>
      <c r="G21" s="462"/>
      <c r="H21" s="462"/>
      <c r="I21" s="462"/>
      <c r="J21" s="462"/>
      <c r="K21" s="411"/>
      <c r="L21" s="411"/>
      <c r="M21" s="411"/>
      <c r="N21" s="411"/>
      <c r="O21" s="411"/>
      <c r="P21" s="411"/>
      <c r="Q21" s="411"/>
      <c r="R21" s="411"/>
      <c r="S21" s="411"/>
      <c r="T21" s="411"/>
      <c r="U21" s="411"/>
      <c r="V21" s="411"/>
      <c r="W21" s="411"/>
      <c r="X21" s="411"/>
      <c r="Y21" s="411"/>
      <c r="Z21" s="411"/>
      <c r="AA21" s="411"/>
      <c r="AB21" s="411"/>
      <c r="AC21" s="411"/>
      <c r="AD21" s="411"/>
      <c r="AE21" s="411"/>
      <c r="AF21" s="411"/>
      <c r="AG21" s="411"/>
      <c r="AH21" s="411"/>
      <c r="AI21" s="411"/>
      <c r="AJ21" s="411"/>
      <c r="AK21" s="411"/>
      <c r="AL21" s="411"/>
      <c r="AM21" s="411"/>
      <c r="AN21" s="411"/>
      <c r="AO21" s="411"/>
      <c r="AP21" s="411"/>
      <c r="AQ21" s="411"/>
      <c r="AR21" s="411"/>
      <c r="AS21" s="411"/>
      <c r="AT21" s="411"/>
      <c r="AU21" s="465"/>
      <c r="AV21" s="465"/>
      <c r="AW21" s="465"/>
      <c r="AX21" s="465"/>
      <c r="AY21" s="465"/>
      <c r="AZ21" s="465"/>
      <c r="BA21" s="465"/>
      <c r="BB21" s="533"/>
      <c r="BC21" s="533"/>
      <c r="BD21" s="533"/>
      <c r="BE21" s="533"/>
      <c r="BF21" s="533"/>
      <c r="BG21" s="533"/>
      <c r="BH21" s="533"/>
      <c r="BI21" s="533"/>
      <c r="BJ21" s="534"/>
    </row>
    <row r="22" spans="3:62" ht="10.5" customHeight="1">
      <c r="C22" s="435">
        <v>4</v>
      </c>
      <c r="D22" s="436"/>
      <c r="E22" s="438" t="s">
        <v>258</v>
      </c>
      <c r="F22" s="438"/>
      <c r="G22" s="438"/>
      <c r="H22" s="438"/>
      <c r="I22" s="438"/>
      <c r="J22" s="438"/>
      <c r="K22" s="440" t="s">
        <v>259</v>
      </c>
      <c r="L22" s="440"/>
      <c r="M22" s="440"/>
      <c r="N22" s="440"/>
      <c r="O22" s="440"/>
      <c r="P22" s="440"/>
      <c r="Q22" s="440"/>
      <c r="R22" s="440"/>
      <c r="S22" s="440"/>
      <c r="T22" s="440"/>
      <c r="U22" s="440"/>
      <c r="V22" s="440"/>
      <c r="W22" s="440"/>
      <c r="X22" s="440"/>
      <c r="Y22" s="440"/>
      <c r="Z22" s="440"/>
      <c r="AA22" s="440"/>
      <c r="AB22" s="440"/>
      <c r="AC22" s="440"/>
      <c r="AD22" s="440"/>
      <c r="AE22" s="440"/>
      <c r="AF22" s="440"/>
      <c r="AG22" s="440"/>
      <c r="AH22" s="440"/>
      <c r="AI22" s="440"/>
      <c r="AJ22" s="440"/>
      <c r="AK22" s="440"/>
      <c r="AL22" s="440"/>
      <c r="AM22" s="440"/>
      <c r="AN22" s="440"/>
      <c r="AO22" s="440"/>
      <c r="AP22" s="440"/>
      <c r="AQ22" s="440"/>
      <c r="AR22" s="440"/>
      <c r="AS22" s="440"/>
      <c r="AT22" s="440"/>
      <c r="AU22" s="466"/>
      <c r="AV22" s="466"/>
      <c r="AW22" s="466"/>
      <c r="AX22" s="466"/>
      <c r="AY22" s="466"/>
      <c r="AZ22" s="466"/>
      <c r="BA22" s="466"/>
      <c r="BB22" s="426" t="s">
        <v>11</v>
      </c>
      <c r="BC22" s="427"/>
      <c r="BD22" s="427"/>
      <c r="BE22" s="427"/>
      <c r="BF22" s="427"/>
      <c r="BG22" s="427"/>
      <c r="BH22" s="427"/>
      <c r="BI22" s="427"/>
      <c r="BJ22" s="428"/>
    </row>
    <row r="23" spans="3:62" ht="10.5" customHeight="1">
      <c r="C23" s="386"/>
      <c r="D23" s="387"/>
      <c r="E23" s="439"/>
      <c r="F23" s="439"/>
      <c r="G23" s="439"/>
      <c r="H23" s="439"/>
      <c r="I23" s="439"/>
      <c r="J23" s="439"/>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4"/>
      <c r="AM23" s="404"/>
      <c r="AN23" s="404"/>
      <c r="AO23" s="404"/>
      <c r="AP23" s="404"/>
      <c r="AQ23" s="404"/>
      <c r="AR23" s="404"/>
      <c r="AS23" s="404"/>
      <c r="AT23" s="404"/>
      <c r="AU23" s="467"/>
      <c r="AV23" s="467"/>
      <c r="AW23" s="467"/>
      <c r="AX23" s="467"/>
      <c r="AY23" s="467"/>
      <c r="AZ23" s="467"/>
      <c r="BA23" s="467"/>
      <c r="BB23" s="476"/>
      <c r="BC23" s="477"/>
      <c r="BD23" s="477"/>
      <c r="BE23" s="477"/>
      <c r="BF23" s="477"/>
      <c r="BG23" s="477"/>
      <c r="BH23" s="477"/>
      <c r="BI23" s="477"/>
      <c r="BJ23" s="478"/>
    </row>
    <row r="24" spans="3:62" ht="10.5" customHeight="1">
      <c r="C24" s="386">
        <v>5</v>
      </c>
      <c r="D24" s="387"/>
      <c r="E24" s="439" t="s">
        <v>260</v>
      </c>
      <c r="F24" s="439"/>
      <c r="G24" s="439"/>
      <c r="H24" s="439"/>
      <c r="I24" s="439"/>
      <c r="J24" s="439"/>
      <c r="K24" s="404" t="s">
        <v>12</v>
      </c>
      <c r="L24" s="404"/>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c r="AJ24" s="404"/>
      <c r="AK24" s="404"/>
      <c r="AL24" s="404"/>
      <c r="AM24" s="404"/>
      <c r="AN24" s="404"/>
      <c r="AO24" s="404"/>
      <c r="AP24" s="404"/>
      <c r="AQ24" s="404"/>
      <c r="AR24" s="404"/>
      <c r="AS24" s="404"/>
      <c r="AT24" s="404"/>
      <c r="AU24" s="467"/>
      <c r="AV24" s="467"/>
      <c r="AW24" s="467"/>
      <c r="AX24" s="467"/>
      <c r="AY24" s="467"/>
      <c r="AZ24" s="467"/>
      <c r="BA24" s="467"/>
      <c r="BB24" s="396" t="s">
        <v>284</v>
      </c>
      <c r="BC24" s="396"/>
      <c r="BD24" s="396"/>
      <c r="BE24" s="396"/>
      <c r="BF24" s="396"/>
      <c r="BG24" s="396"/>
      <c r="BH24" s="396"/>
      <c r="BI24" s="396"/>
      <c r="BJ24" s="397"/>
    </row>
    <row r="25" spans="3:62" ht="10.5" customHeight="1">
      <c r="C25" s="386"/>
      <c r="D25" s="387"/>
      <c r="E25" s="439"/>
      <c r="F25" s="439"/>
      <c r="G25" s="439"/>
      <c r="H25" s="439"/>
      <c r="I25" s="439"/>
      <c r="J25" s="439"/>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c r="AM25" s="404"/>
      <c r="AN25" s="404"/>
      <c r="AO25" s="404"/>
      <c r="AP25" s="404"/>
      <c r="AQ25" s="404"/>
      <c r="AR25" s="404"/>
      <c r="AS25" s="404"/>
      <c r="AT25" s="404"/>
      <c r="AU25" s="467"/>
      <c r="AV25" s="467"/>
      <c r="AW25" s="467"/>
      <c r="AX25" s="467"/>
      <c r="AY25" s="467"/>
      <c r="AZ25" s="467"/>
      <c r="BA25" s="467"/>
      <c r="BB25" s="396"/>
      <c r="BC25" s="396"/>
      <c r="BD25" s="396"/>
      <c r="BE25" s="396"/>
      <c r="BF25" s="396"/>
      <c r="BG25" s="396"/>
      <c r="BH25" s="396"/>
      <c r="BI25" s="396"/>
      <c r="BJ25" s="397"/>
    </row>
    <row r="26" spans="3:62" ht="10.5" customHeight="1">
      <c r="C26" s="386">
        <v>6</v>
      </c>
      <c r="D26" s="387"/>
      <c r="E26" s="439" t="s">
        <v>260</v>
      </c>
      <c r="F26" s="439"/>
      <c r="G26" s="439"/>
      <c r="H26" s="439"/>
      <c r="I26" s="439"/>
      <c r="J26" s="439"/>
      <c r="K26" s="404" t="s">
        <v>261</v>
      </c>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4"/>
      <c r="AN26" s="404"/>
      <c r="AO26" s="404"/>
      <c r="AP26" s="404"/>
      <c r="AQ26" s="404"/>
      <c r="AR26" s="404"/>
      <c r="AS26" s="404"/>
      <c r="AT26" s="404"/>
      <c r="AU26" s="467"/>
      <c r="AV26" s="467"/>
      <c r="AW26" s="467"/>
      <c r="AX26" s="467"/>
      <c r="AY26" s="467"/>
      <c r="AZ26" s="467"/>
      <c r="BA26" s="467"/>
      <c r="BB26" s="396" t="s">
        <v>355</v>
      </c>
      <c r="BC26" s="396"/>
      <c r="BD26" s="396"/>
      <c r="BE26" s="396"/>
      <c r="BF26" s="396"/>
      <c r="BG26" s="396"/>
      <c r="BH26" s="396"/>
      <c r="BI26" s="396"/>
      <c r="BJ26" s="397"/>
    </row>
    <row r="27" spans="3:62" ht="10.5" customHeight="1">
      <c r="C27" s="386"/>
      <c r="D27" s="387"/>
      <c r="E27" s="439"/>
      <c r="F27" s="439"/>
      <c r="G27" s="439"/>
      <c r="H27" s="439"/>
      <c r="I27" s="439"/>
      <c r="J27" s="439"/>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4"/>
      <c r="AM27" s="404"/>
      <c r="AN27" s="404"/>
      <c r="AO27" s="404"/>
      <c r="AP27" s="404"/>
      <c r="AQ27" s="404"/>
      <c r="AR27" s="404"/>
      <c r="AS27" s="404"/>
      <c r="AT27" s="404"/>
      <c r="AU27" s="467"/>
      <c r="AV27" s="467"/>
      <c r="AW27" s="467"/>
      <c r="AX27" s="467"/>
      <c r="AY27" s="467"/>
      <c r="AZ27" s="467"/>
      <c r="BA27" s="467"/>
      <c r="BB27" s="396"/>
      <c r="BC27" s="396"/>
      <c r="BD27" s="396"/>
      <c r="BE27" s="396"/>
      <c r="BF27" s="396"/>
      <c r="BG27" s="396"/>
      <c r="BH27" s="396"/>
      <c r="BI27" s="396"/>
      <c r="BJ27" s="397"/>
    </row>
    <row r="28" spans="3:62" ht="10.5" customHeight="1">
      <c r="C28" s="386">
        <v>7</v>
      </c>
      <c r="D28" s="387"/>
      <c r="E28" s="439" t="s">
        <v>260</v>
      </c>
      <c r="F28" s="439"/>
      <c r="G28" s="439"/>
      <c r="H28" s="439"/>
      <c r="I28" s="439"/>
      <c r="J28" s="439"/>
      <c r="K28" s="404" t="s">
        <v>262</v>
      </c>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c r="AN28" s="404"/>
      <c r="AO28" s="404"/>
      <c r="AP28" s="404"/>
      <c r="AQ28" s="404"/>
      <c r="AR28" s="404"/>
      <c r="AS28" s="404"/>
      <c r="AT28" s="404"/>
      <c r="AU28" s="467"/>
      <c r="AV28" s="467"/>
      <c r="AW28" s="467"/>
      <c r="AX28" s="467"/>
      <c r="AY28" s="467"/>
      <c r="AZ28" s="467"/>
      <c r="BA28" s="467"/>
      <c r="BB28" s="543" t="s">
        <v>268</v>
      </c>
      <c r="BC28" s="543"/>
      <c r="BD28" s="543"/>
      <c r="BE28" s="543"/>
      <c r="BF28" s="543"/>
      <c r="BG28" s="543"/>
      <c r="BH28" s="543"/>
      <c r="BI28" s="543"/>
      <c r="BJ28" s="544"/>
    </row>
    <row r="29" spans="3:62" ht="10.5" customHeight="1">
      <c r="C29" s="394"/>
      <c r="D29" s="395"/>
      <c r="E29" s="439"/>
      <c r="F29" s="439"/>
      <c r="G29" s="439"/>
      <c r="H29" s="439"/>
      <c r="I29" s="439"/>
      <c r="J29" s="439"/>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c r="AO29" s="404"/>
      <c r="AP29" s="404"/>
      <c r="AQ29" s="404"/>
      <c r="AR29" s="404"/>
      <c r="AS29" s="404"/>
      <c r="AT29" s="404"/>
      <c r="AU29" s="467"/>
      <c r="AV29" s="467"/>
      <c r="AW29" s="467"/>
      <c r="AX29" s="467"/>
      <c r="AY29" s="467"/>
      <c r="AZ29" s="467"/>
      <c r="BA29" s="467"/>
      <c r="BB29" s="543"/>
      <c r="BC29" s="543"/>
      <c r="BD29" s="543"/>
      <c r="BE29" s="543"/>
      <c r="BF29" s="543"/>
      <c r="BG29" s="543"/>
      <c r="BH29" s="543"/>
      <c r="BI29" s="543"/>
      <c r="BJ29" s="544"/>
    </row>
    <row r="30" spans="3:62" ht="12" customHeight="1">
      <c r="C30" s="435">
        <v>8</v>
      </c>
      <c r="D30" s="436"/>
      <c r="E30" s="437" t="s">
        <v>263</v>
      </c>
      <c r="F30" s="438"/>
      <c r="G30" s="438"/>
      <c r="H30" s="438"/>
      <c r="I30" s="438"/>
      <c r="J30" s="438"/>
      <c r="K30" s="440" t="s">
        <v>448</v>
      </c>
      <c r="L30" s="440"/>
      <c r="M30" s="440"/>
      <c r="N30" s="440"/>
      <c r="O30" s="440"/>
      <c r="P30" s="440"/>
      <c r="Q30" s="440"/>
      <c r="R30" s="440"/>
      <c r="S30" s="440"/>
      <c r="T30" s="440"/>
      <c r="U30" s="440"/>
      <c r="V30" s="440"/>
      <c r="W30" s="440"/>
      <c r="X30" s="440"/>
      <c r="Y30" s="440"/>
      <c r="Z30" s="440"/>
      <c r="AA30" s="440"/>
      <c r="AB30" s="440"/>
      <c r="AC30" s="440"/>
      <c r="AD30" s="440"/>
      <c r="AE30" s="440"/>
      <c r="AF30" s="440"/>
      <c r="AG30" s="440"/>
      <c r="AH30" s="440"/>
      <c r="AI30" s="440"/>
      <c r="AJ30" s="440"/>
      <c r="AK30" s="440"/>
      <c r="AL30" s="440"/>
      <c r="AM30" s="440"/>
      <c r="AN30" s="440"/>
      <c r="AO30" s="440"/>
      <c r="AP30" s="440"/>
      <c r="AQ30" s="440"/>
      <c r="AR30" s="440"/>
      <c r="AS30" s="440"/>
      <c r="AT30" s="440"/>
      <c r="AU30" s="590"/>
      <c r="AV30" s="591"/>
      <c r="AW30" s="591"/>
      <c r="AX30" s="591"/>
      <c r="AY30" s="591"/>
      <c r="AZ30" s="591"/>
      <c r="BA30" s="592"/>
      <c r="BB30" s="618" t="s">
        <v>282</v>
      </c>
      <c r="BC30" s="619"/>
      <c r="BD30" s="619"/>
      <c r="BE30" s="619"/>
      <c r="BF30" s="619"/>
      <c r="BG30" s="619"/>
      <c r="BH30" s="619"/>
      <c r="BI30" s="619"/>
      <c r="BJ30" s="620"/>
    </row>
    <row r="31" spans="3:62" ht="12" customHeight="1">
      <c r="C31" s="386"/>
      <c r="D31" s="387"/>
      <c r="E31" s="439"/>
      <c r="F31" s="439"/>
      <c r="G31" s="439"/>
      <c r="H31" s="439"/>
      <c r="I31" s="439"/>
      <c r="J31" s="439"/>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404"/>
      <c r="AT31" s="404"/>
      <c r="AU31" s="572"/>
      <c r="AV31" s="573"/>
      <c r="AW31" s="573"/>
      <c r="AX31" s="573"/>
      <c r="AY31" s="573"/>
      <c r="AZ31" s="573"/>
      <c r="BA31" s="574"/>
      <c r="BB31" s="537"/>
      <c r="BC31" s="538"/>
      <c r="BD31" s="538"/>
      <c r="BE31" s="538"/>
      <c r="BF31" s="538"/>
      <c r="BG31" s="538"/>
      <c r="BH31" s="538"/>
      <c r="BI31" s="538"/>
      <c r="BJ31" s="539"/>
    </row>
    <row r="32" spans="3:62" ht="10.5" customHeight="1">
      <c r="C32" s="435">
        <v>9</v>
      </c>
      <c r="D32" s="436"/>
      <c r="E32" s="438" t="s">
        <v>322</v>
      </c>
      <c r="F32" s="438"/>
      <c r="G32" s="438"/>
      <c r="H32" s="438"/>
      <c r="I32" s="438"/>
      <c r="J32" s="438"/>
      <c r="K32" s="440" t="s">
        <v>319</v>
      </c>
      <c r="L32" s="440"/>
      <c r="M32" s="440"/>
      <c r="N32" s="440"/>
      <c r="O32" s="440"/>
      <c r="P32" s="440"/>
      <c r="Q32" s="440"/>
      <c r="R32" s="440"/>
      <c r="S32" s="440"/>
      <c r="T32" s="440"/>
      <c r="U32" s="440"/>
      <c r="V32" s="440"/>
      <c r="W32" s="440"/>
      <c r="X32" s="440"/>
      <c r="Y32" s="440"/>
      <c r="Z32" s="440"/>
      <c r="AA32" s="440"/>
      <c r="AB32" s="440"/>
      <c r="AC32" s="440"/>
      <c r="AD32" s="440"/>
      <c r="AE32" s="440"/>
      <c r="AF32" s="440"/>
      <c r="AG32" s="440"/>
      <c r="AH32" s="440"/>
      <c r="AI32" s="440"/>
      <c r="AJ32" s="440"/>
      <c r="AK32" s="440"/>
      <c r="AL32" s="440"/>
      <c r="AM32" s="440"/>
      <c r="AN32" s="440"/>
      <c r="AO32" s="440"/>
      <c r="AP32" s="440"/>
      <c r="AQ32" s="440"/>
      <c r="AR32" s="440"/>
      <c r="AS32" s="440"/>
      <c r="AT32" s="440"/>
      <c r="AU32" s="590"/>
      <c r="AV32" s="591"/>
      <c r="AW32" s="591"/>
      <c r="AX32" s="591"/>
      <c r="AY32" s="591"/>
      <c r="AZ32" s="591"/>
      <c r="BA32" s="592"/>
      <c r="BB32" s="458"/>
      <c r="BC32" s="458"/>
      <c r="BD32" s="458"/>
      <c r="BE32" s="458"/>
      <c r="BF32" s="458"/>
      <c r="BG32" s="458"/>
      <c r="BH32" s="458"/>
      <c r="BI32" s="458"/>
      <c r="BJ32" s="459"/>
    </row>
    <row r="33" spans="3:62" ht="10.5" customHeight="1">
      <c r="C33" s="386"/>
      <c r="D33" s="387"/>
      <c r="E33" s="439"/>
      <c r="F33" s="439"/>
      <c r="G33" s="439"/>
      <c r="H33" s="439"/>
      <c r="I33" s="439"/>
      <c r="J33" s="439"/>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c r="AN33" s="404"/>
      <c r="AO33" s="404"/>
      <c r="AP33" s="404"/>
      <c r="AQ33" s="404"/>
      <c r="AR33" s="404"/>
      <c r="AS33" s="404"/>
      <c r="AT33" s="404"/>
      <c r="AU33" s="572"/>
      <c r="AV33" s="573"/>
      <c r="AW33" s="573"/>
      <c r="AX33" s="573"/>
      <c r="AY33" s="573"/>
      <c r="AZ33" s="573"/>
      <c r="BA33" s="574"/>
      <c r="BB33" s="396"/>
      <c r="BC33" s="396"/>
      <c r="BD33" s="396"/>
      <c r="BE33" s="396"/>
      <c r="BF33" s="396"/>
      <c r="BG33" s="396"/>
      <c r="BH33" s="396"/>
      <c r="BI33" s="396"/>
      <c r="BJ33" s="397"/>
    </row>
    <row r="34" spans="3:62" ht="10.5" customHeight="1">
      <c r="C34" s="386">
        <v>10</v>
      </c>
      <c r="D34" s="387"/>
      <c r="E34" s="441" t="s">
        <v>260</v>
      </c>
      <c r="F34" s="442"/>
      <c r="G34" s="442"/>
      <c r="H34" s="442"/>
      <c r="I34" s="442"/>
      <c r="J34" s="443"/>
      <c r="K34" s="404" t="s">
        <v>450</v>
      </c>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4"/>
      <c r="AO34" s="404"/>
      <c r="AP34" s="404"/>
      <c r="AQ34" s="404"/>
      <c r="AR34" s="404"/>
      <c r="AS34" s="404"/>
      <c r="AT34" s="404"/>
      <c r="AU34" s="578"/>
      <c r="AV34" s="579"/>
      <c r="AW34" s="579"/>
      <c r="AX34" s="579"/>
      <c r="AY34" s="579"/>
      <c r="AZ34" s="579"/>
      <c r="BA34" s="580"/>
      <c r="BB34" s="396" t="s">
        <v>449</v>
      </c>
      <c r="BC34" s="396"/>
      <c r="BD34" s="396"/>
      <c r="BE34" s="396"/>
      <c r="BF34" s="396"/>
      <c r="BG34" s="396"/>
      <c r="BH34" s="396"/>
      <c r="BI34" s="396"/>
      <c r="BJ34" s="397"/>
    </row>
    <row r="35" spans="3:62" ht="10.5" customHeight="1">
      <c r="C35" s="386"/>
      <c r="D35" s="387"/>
      <c r="E35" s="468"/>
      <c r="F35" s="469"/>
      <c r="G35" s="469"/>
      <c r="H35" s="469"/>
      <c r="I35" s="469"/>
      <c r="J35" s="470"/>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c r="AN35" s="404"/>
      <c r="AO35" s="404"/>
      <c r="AP35" s="404"/>
      <c r="AQ35" s="404"/>
      <c r="AR35" s="404"/>
      <c r="AS35" s="404"/>
      <c r="AT35" s="404"/>
      <c r="AU35" s="572"/>
      <c r="AV35" s="573"/>
      <c r="AW35" s="573"/>
      <c r="AX35" s="573"/>
      <c r="AY35" s="573"/>
      <c r="AZ35" s="573"/>
      <c r="BA35" s="574"/>
      <c r="BB35" s="396"/>
      <c r="BC35" s="396"/>
      <c r="BD35" s="396"/>
      <c r="BE35" s="396"/>
      <c r="BF35" s="396"/>
      <c r="BG35" s="396"/>
      <c r="BH35" s="396"/>
      <c r="BI35" s="396"/>
      <c r="BJ35" s="397"/>
    </row>
    <row r="36" spans="3:62" ht="10.5" customHeight="1">
      <c r="C36" s="386">
        <v>11</v>
      </c>
      <c r="D36" s="387"/>
      <c r="E36" s="441" t="s">
        <v>260</v>
      </c>
      <c r="F36" s="442"/>
      <c r="G36" s="442"/>
      <c r="H36" s="442"/>
      <c r="I36" s="442"/>
      <c r="J36" s="443"/>
      <c r="K36" s="404" t="s">
        <v>447</v>
      </c>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c r="AN36" s="404"/>
      <c r="AO36" s="404"/>
      <c r="AP36" s="404"/>
      <c r="AQ36" s="404"/>
      <c r="AR36" s="404"/>
      <c r="AS36" s="404"/>
      <c r="AT36" s="404"/>
      <c r="AU36" s="578"/>
      <c r="AV36" s="579"/>
      <c r="AW36" s="579"/>
      <c r="AX36" s="579"/>
      <c r="AY36" s="579"/>
      <c r="AZ36" s="579"/>
      <c r="BA36" s="580"/>
      <c r="BB36" s="396"/>
      <c r="BC36" s="396"/>
      <c r="BD36" s="396"/>
      <c r="BE36" s="396"/>
      <c r="BF36" s="396"/>
      <c r="BG36" s="396"/>
      <c r="BH36" s="396"/>
      <c r="BI36" s="396"/>
      <c r="BJ36" s="397"/>
    </row>
    <row r="37" spans="3:62" ht="10.5" customHeight="1">
      <c r="C37" s="386"/>
      <c r="D37" s="387"/>
      <c r="E37" s="468"/>
      <c r="F37" s="469"/>
      <c r="G37" s="469"/>
      <c r="H37" s="469"/>
      <c r="I37" s="469"/>
      <c r="J37" s="470"/>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4"/>
      <c r="AR37" s="404"/>
      <c r="AS37" s="404"/>
      <c r="AT37" s="404"/>
      <c r="AU37" s="572"/>
      <c r="AV37" s="573"/>
      <c r="AW37" s="573"/>
      <c r="AX37" s="573"/>
      <c r="AY37" s="573"/>
      <c r="AZ37" s="573"/>
      <c r="BA37" s="574"/>
      <c r="BB37" s="396"/>
      <c r="BC37" s="396"/>
      <c r="BD37" s="396"/>
      <c r="BE37" s="396"/>
      <c r="BF37" s="396"/>
      <c r="BG37" s="396"/>
      <c r="BH37" s="396"/>
      <c r="BI37" s="396"/>
      <c r="BJ37" s="397"/>
    </row>
    <row r="38" spans="3:62" ht="15" customHeight="1">
      <c r="C38" s="386">
        <v>12</v>
      </c>
      <c r="D38" s="387"/>
      <c r="E38" s="441" t="s">
        <v>260</v>
      </c>
      <c r="F38" s="442"/>
      <c r="G38" s="442"/>
      <c r="H38" s="442"/>
      <c r="I38" s="442"/>
      <c r="J38" s="443"/>
      <c r="K38" s="404" t="s">
        <v>13</v>
      </c>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c r="AN38" s="404"/>
      <c r="AO38" s="404"/>
      <c r="AP38" s="404"/>
      <c r="AQ38" s="404"/>
      <c r="AR38" s="404"/>
      <c r="AS38" s="404"/>
      <c r="AT38" s="404"/>
      <c r="AU38" s="578"/>
      <c r="AV38" s="579"/>
      <c r="AW38" s="579"/>
      <c r="AX38" s="579"/>
      <c r="AY38" s="579"/>
      <c r="AZ38" s="579"/>
      <c r="BA38" s="580"/>
      <c r="BB38" s="543" t="s">
        <v>451</v>
      </c>
      <c r="BC38" s="543"/>
      <c r="BD38" s="543"/>
      <c r="BE38" s="543"/>
      <c r="BF38" s="543"/>
      <c r="BG38" s="543"/>
      <c r="BH38" s="543"/>
      <c r="BI38" s="543"/>
      <c r="BJ38" s="544"/>
    </row>
    <row r="39" spans="3:62" ht="15" customHeight="1">
      <c r="C39" s="386"/>
      <c r="D39" s="387"/>
      <c r="E39" s="468"/>
      <c r="F39" s="469"/>
      <c r="G39" s="469"/>
      <c r="H39" s="469"/>
      <c r="I39" s="469"/>
      <c r="J39" s="470"/>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4"/>
      <c r="AP39" s="404"/>
      <c r="AQ39" s="404"/>
      <c r="AR39" s="404"/>
      <c r="AS39" s="404"/>
      <c r="AT39" s="404"/>
      <c r="AU39" s="572"/>
      <c r="AV39" s="573"/>
      <c r="AW39" s="573"/>
      <c r="AX39" s="573"/>
      <c r="AY39" s="573"/>
      <c r="AZ39" s="573"/>
      <c r="BA39" s="574"/>
      <c r="BB39" s="543"/>
      <c r="BC39" s="543"/>
      <c r="BD39" s="543"/>
      <c r="BE39" s="543"/>
      <c r="BF39" s="543"/>
      <c r="BG39" s="543"/>
      <c r="BH39" s="543"/>
      <c r="BI39" s="543"/>
      <c r="BJ39" s="544"/>
    </row>
    <row r="40" spans="3:62" ht="10.5" customHeight="1">
      <c r="C40" s="386">
        <v>13</v>
      </c>
      <c r="D40" s="387"/>
      <c r="E40" s="441" t="s">
        <v>260</v>
      </c>
      <c r="F40" s="442"/>
      <c r="G40" s="442"/>
      <c r="H40" s="442"/>
      <c r="I40" s="442"/>
      <c r="J40" s="443"/>
      <c r="K40" s="404" t="s">
        <v>441</v>
      </c>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c r="AN40" s="404"/>
      <c r="AO40" s="404"/>
      <c r="AP40" s="404"/>
      <c r="AQ40" s="404"/>
      <c r="AR40" s="404"/>
      <c r="AS40" s="404"/>
      <c r="AT40" s="404"/>
      <c r="AU40" s="481"/>
      <c r="AV40" s="482"/>
      <c r="AW40" s="482"/>
      <c r="AX40" s="482"/>
      <c r="AY40" s="482"/>
      <c r="AZ40" s="482"/>
      <c r="BA40" s="483"/>
      <c r="BB40" s="396"/>
      <c r="BC40" s="396"/>
      <c r="BD40" s="396"/>
      <c r="BE40" s="396"/>
      <c r="BF40" s="396"/>
      <c r="BG40" s="396"/>
      <c r="BH40" s="396"/>
      <c r="BI40" s="396"/>
      <c r="BJ40" s="397"/>
    </row>
    <row r="41" spans="3:62" ht="10.5" customHeight="1">
      <c r="C41" s="394"/>
      <c r="D41" s="395"/>
      <c r="E41" s="444"/>
      <c r="F41" s="445"/>
      <c r="G41" s="445"/>
      <c r="H41" s="445"/>
      <c r="I41" s="445"/>
      <c r="J41" s="446"/>
      <c r="K41" s="411"/>
      <c r="L41" s="411"/>
      <c r="M41" s="411"/>
      <c r="N41" s="411"/>
      <c r="O41" s="411"/>
      <c r="P41" s="411"/>
      <c r="Q41" s="411"/>
      <c r="R41" s="411"/>
      <c r="S41" s="411"/>
      <c r="T41" s="411"/>
      <c r="U41" s="411"/>
      <c r="V41" s="411"/>
      <c r="W41" s="411"/>
      <c r="X41" s="411"/>
      <c r="Y41" s="411"/>
      <c r="Z41" s="411"/>
      <c r="AA41" s="411"/>
      <c r="AB41" s="411"/>
      <c r="AC41" s="411"/>
      <c r="AD41" s="411"/>
      <c r="AE41" s="411"/>
      <c r="AF41" s="411"/>
      <c r="AG41" s="411"/>
      <c r="AH41" s="411"/>
      <c r="AI41" s="411"/>
      <c r="AJ41" s="411"/>
      <c r="AK41" s="411"/>
      <c r="AL41" s="411"/>
      <c r="AM41" s="411"/>
      <c r="AN41" s="411"/>
      <c r="AO41" s="411"/>
      <c r="AP41" s="411"/>
      <c r="AQ41" s="411"/>
      <c r="AR41" s="411"/>
      <c r="AS41" s="411"/>
      <c r="AT41" s="411"/>
      <c r="AU41" s="484"/>
      <c r="AV41" s="485"/>
      <c r="AW41" s="485"/>
      <c r="AX41" s="485"/>
      <c r="AY41" s="485"/>
      <c r="AZ41" s="485"/>
      <c r="BA41" s="486"/>
      <c r="BB41" s="533"/>
      <c r="BC41" s="533"/>
      <c r="BD41" s="533"/>
      <c r="BE41" s="533"/>
      <c r="BF41" s="533"/>
      <c r="BG41" s="533"/>
      <c r="BH41" s="533"/>
      <c r="BI41" s="533"/>
      <c r="BJ41" s="534"/>
    </row>
    <row r="42" spans="3:62" ht="10.5" customHeight="1">
      <c r="C42" s="435">
        <v>14</v>
      </c>
      <c r="D42" s="436"/>
      <c r="E42" s="563" t="s">
        <v>323</v>
      </c>
      <c r="F42" s="564"/>
      <c r="G42" s="564"/>
      <c r="H42" s="564"/>
      <c r="I42" s="564"/>
      <c r="J42" s="565"/>
      <c r="K42" s="566" t="s">
        <v>324</v>
      </c>
      <c r="L42" s="567"/>
      <c r="M42" s="567"/>
      <c r="N42" s="567"/>
      <c r="O42" s="567"/>
      <c r="P42" s="567"/>
      <c r="Q42" s="567"/>
      <c r="R42" s="567"/>
      <c r="S42" s="567"/>
      <c r="T42" s="567"/>
      <c r="U42" s="567"/>
      <c r="V42" s="567"/>
      <c r="W42" s="567"/>
      <c r="X42" s="567"/>
      <c r="Y42" s="567"/>
      <c r="Z42" s="567"/>
      <c r="AA42" s="567"/>
      <c r="AB42" s="567"/>
      <c r="AC42" s="567"/>
      <c r="AD42" s="567"/>
      <c r="AE42" s="567"/>
      <c r="AF42" s="567"/>
      <c r="AG42" s="567"/>
      <c r="AH42" s="567"/>
      <c r="AI42" s="567"/>
      <c r="AJ42" s="567"/>
      <c r="AK42" s="567"/>
      <c r="AL42" s="567"/>
      <c r="AM42" s="567"/>
      <c r="AN42" s="567"/>
      <c r="AO42" s="567"/>
      <c r="AP42" s="567"/>
      <c r="AQ42" s="567"/>
      <c r="AR42" s="567"/>
      <c r="AS42" s="567"/>
      <c r="AT42" s="568"/>
      <c r="AU42" s="590"/>
      <c r="AV42" s="591"/>
      <c r="AW42" s="591"/>
      <c r="AX42" s="591"/>
      <c r="AY42" s="591"/>
      <c r="AZ42" s="591"/>
      <c r="BA42" s="592"/>
      <c r="BB42" s="581"/>
      <c r="BC42" s="582"/>
      <c r="BD42" s="582"/>
      <c r="BE42" s="582"/>
      <c r="BF42" s="582"/>
      <c r="BG42" s="582"/>
      <c r="BH42" s="582"/>
      <c r="BI42" s="582"/>
      <c r="BJ42" s="583"/>
    </row>
    <row r="43" spans="3:62" ht="10.5" customHeight="1">
      <c r="C43" s="386"/>
      <c r="D43" s="387"/>
      <c r="E43" s="468"/>
      <c r="F43" s="469"/>
      <c r="G43" s="469"/>
      <c r="H43" s="469"/>
      <c r="I43" s="469"/>
      <c r="J43" s="470"/>
      <c r="K43" s="569"/>
      <c r="L43" s="570"/>
      <c r="M43" s="570"/>
      <c r="N43" s="570"/>
      <c r="O43" s="570"/>
      <c r="P43" s="570"/>
      <c r="Q43" s="570"/>
      <c r="R43" s="570"/>
      <c r="S43" s="570"/>
      <c r="T43" s="570"/>
      <c r="U43" s="570"/>
      <c r="V43" s="570"/>
      <c r="W43" s="570"/>
      <c r="X43" s="570"/>
      <c r="Y43" s="570"/>
      <c r="Z43" s="570"/>
      <c r="AA43" s="570"/>
      <c r="AB43" s="570"/>
      <c r="AC43" s="570"/>
      <c r="AD43" s="570"/>
      <c r="AE43" s="570"/>
      <c r="AF43" s="570"/>
      <c r="AG43" s="570"/>
      <c r="AH43" s="570"/>
      <c r="AI43" s="570"/>
      <c r="AJ43" s="570"/>
      <c r="AK43" s="570"/>
      <c r="AL43" s="570"/>
      <c r="AM43" s="570"/>
      <c r="AN43" s="570"/>
      <c r="AO43" s="570"/>
      <c r="AP43" s="570"/>
      <c r="AQ43" s="570"/>
      <c r="AR43" s="570"/>
      <c r="AS43" s="570"/>
      <c r="AT43" s="571"/>
      <c r="AU43" s="481"/>
      <c r="AV43" s="482"/>
      <c r="AW43" s="482"/>
      <c r="AX43" s="482"/>
      <c r="AY43" s="482"/>
      <c r="AZ43" s="482"/>
      <c r="BA43" s="483"/>
      <c r="BB43" s="584"/>
      <c r="BC43" s="585"/>
      <c r="BD43" s="585"/>
      <c r="BE43" s="585"/>
      <c r="BF43" s="585"/>
      <c r="BG43" s="585"/>
      <c r="BH43" s="585"/>
      <c r="BI43" s="585"/>
      <c r="BJ43" s="586"/>
    </row>
    <row r="44" spans="3:62" ht="10.5" customHeight="1">
      <c r="C44" s="386">
        <v>15</v>
      </c>
      <c r="D44" s="387"/>
      <c r="E44" s="473" t="s">
        <v>260</v>
      </c>
      <c r="F44" s="474"/>
      <c r="G44" s="474"/>
      <c r="H44" s="474"/>
      <c r="I44" s="474"/>
      <c r="J44" s="475"/>
      <c r="K44" s="575" t="s">
        <v>442</v>
      </c>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6"/>
      <c r="AL44" s="576"/>
      <c r="AM44" s="576"/>
      <c r="AN44" s="576"/>
      <c r="AO44" s="576"/>
      <c r="AP44" s="576"/>
      <c r="AQ44" s="576"/>
      <c r="AR44" s="576"/>
      <c r="AS44" s="576"/>
      <c r="AT44" s="577"/>
      <c r="AU44" s="578"/>
      <c r="AV44" s="579"/>
      <c r="AW44" s="579"/>
      <c r="AX44" s="579"/>
      <c r="AY44" s="579"/>
      <c r="AZ44" s="579"/>
      <c r="BA44" s="580"/>
      <c r="BB44" s="587" t="s">
        <v>476</v>
      </c>
      <c r="BC44" s="588"/>
      <c r="BD44" s="588"/>
      <c r="BE44" s="588"/>
      <c r="BF44" s="588"/>
      <c r="BG44" s="588"/>
      <c r="BH44" s="588"/>
      <c r="BI44" s="588"/>
      <c r="BJ44" s="589"/>
    </row>
    <row r="45" spans="3:62" ht="10.5" customHeight="1">
      <c r="C45" s="386"/>
      <c r="D45" s="387"/>
      <c r="E45" s="473"/>
      <c r="F45" s="474"/>
      <c r="G45" s="474"/>
      <c r="H45" s="474"/>
      <c r="I45" s="474"/>
      <c r="J45" s="475"/>
      <c r="K45" s="569"/>
      <c r="L45" s="570"/>
      <c r="M45" s="570"/>
      <c r="N45" s="570"/>
      <c r="O45" s="570"/>
      <c r="P45" s="570"/>
      <c r="Q45" s="570"/>
      <c r="R45" s="570"/>
      <c r="S45" s="570"/>
      <c r="T45" s="570"/>
      <c r="U45" s="570"/>
      <c r="V45" s="570"/>
      <c r="W45" s="570"/>
      <c r="X45" s="570"/>
      <c r="Y45" s="570"/>
      <c r="Z45" s="570"/>
      <c r="AA45" s="570"/>
      <c r="AB45" s="570"/>
      <c r="AC45" s="570"/>
      <c r="AD45" s="570"/>
      <c r="AE45" s="570"/>
      <c r="AF45" s="570"/>
      <c r="AG45" s="570"/>
      <c r="AH45" s="570"/>
      <c r="AI45" s="570"/>
      <c r="AJ45" s="570"/>
      <c r="AK45" s="570"/>
      <c r="AL45" s="570"/>
      <c r="AM45" s="570"/>
      <c r="AN45" s="570"/>
      <c r="AO45" s="570"/>
      <c r="AP45" s="570"/>
      <c r="AQ45" s="570"/>
      <c r="AR45" s="570"/>
      <c r="AS45" s="570"/>
      <c r="AT45" s="571"/>
      <c r="AU45" s="572"/>
      <c r="AV45" s="573"/>
      <c r="AW45" s="573"/>
      <c r="AX45" s="573"/>
      <c r="AY45" s="573"/>
      <c r="AZ45" s="573"/>
      <c r="BA45" s="574"/>
      <c r="BB45" s="584"/>
      <c r="BC45" s="585"/>
      <c r="BD45" s="585"/>
      <c r="BE45" s="585"/>
      <c r="BF45" s="585"/>
      <c r="BG45" s="585"/>
      <c r="BH45" s="585"/>
      <c r="BI45" s="585"/>
      <c r="BJ45" s="586"/>
    </row>
    <row r="46" spans="3:62" ht="10.5" customHeight="1">
      <c r="C46" s="386">
        <v>16</v>
      </c>
      <c r="D46" s="387"/>
      <c r="E46" s="441" t="s">
        <v>260</v>
      </c>
      <c r="F46" s="442"/>
      <c r="G46" s="442"/>
      <c r="H46" s="442"/>
      <c r="I46" s="442"/>
      <c r="J46" s="443"/>
      <c r="K46" s="555" t="s">
        <v>325</v>
      </c>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c r="AI46" s="556"/>
      <c r="AJ46" s="556"/>
      <c r="AK46" s="556"/>
      <c r="AL46" s="556"/>
      <c r="AM46" s="556"/>
      <c r="AN46" s="556"/>
      <c r="AO46" s="556"/>
      <c r="AP46" s="556"/>
      <c r="AQ46" s="556"/>
      <c r="AR46" s="556"/>
      <c r="AS46" s="556"/>
      <c r="AT46" s="557"/>
      <c r="AU46" s="481"/>
      <c r="AV46" s="482"/>
      <c r="AW46" s="482"/>
      <c r="AX46" s="482"/>
      <c r="AY46" s="482"/>
      <c r="AZ46" s="482"/>
      <c r="BA46" s="483"/>
      <c r="BB46" s="487"/>
      <c r="BC46" s="488"/>
      <c r="BD46" s="488"/>
      <c r="BE46" s="488"/>
      <c r="BF46" s="488"/>
      <c r="BG46" s="488"/>
      <c r="BH46" s="488"/>
      <c r="BI46" s="488"/>
      <c r="BJ46" s="489"/>
    </row>
    <row r="47" spans="3:62" ht="10.5" customHeight="1">
      <c r="C47" s="386"/>
      <c r="D47" s="387"/>
      <c r="E47" s="468"/>
      <c r="F47" s="469"/>
      <c r="G47" s="469"/>
      <c r="H47" s="469"/>
      <c r="I47" s="469"/>
      <c r="J47" s="470"/>
      <c r="K47" s="555"/>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c r="AL47" s="556"/>
      <c r="AM47" s="556"/>
      <c r="AN47" s="556"/>
      <c r="AO47" s="556"/>
      <c r="AP47" s="556"/>
      <c r="AQ47" s="556"/>
      <c r="AR47" s="556"/>
      <c r="AS47" s="556"/>
      <c r="AT47" s="557"/>
      <c r="AU47" s="572"/>
      <c r="AV47" s="573"/>
      <c r="AW47" s="573"/>
      <c r="AX47" s="573"/>
      <c r="AY47" s="573"/>
      <c r="AZ47" s="573"/>
      <c r="BA47" s="574"/>
      <c r="BB47" s="595"/>
      <c r="BC47" s="596"/>
      <c r="BD47" s="596"/>
      <c r="BE47" s="596"/>
      <c r="BF47" s="596"/>
      <c r="BG47" s="596"/>
      <c r="BH47" s="596"/>
      <c r="BI47" s="596"/>
      <c r="BJ47" s="597"/>
    </row>
    <row r="48" spans="3:62" ht="10.5" customHeight="1">
      <c r="C48" s="386">
        <v>17</v>
      </c>
      <c r="D48" s="387"/>
      <c r="E48" s="473" t="s">
        <v>260</v>
      </c>
      <c r="F48" s="474"/>
      <c r="G48" s="474"/>
      <c r="H48" s="474"/>
      <c r="I48" s="474"/>
      <c r="J48" s="475"/>
      <c r="K48" s="575" t="s">
        <v>326</v>
      </c>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6"/>
      <c r="AL48" s="576"/>
      <c r="AM48" s="576"/>
      <c r="AN48" s="576"/>
      <c r="AO48" s="576"/>
      <c r="AP48" s="576"/>
      <c r="AQ48" s="576"/>
      <c r="AR48" s="576"/>
      <c r="AS48" s="576"/>
      <c r="AT48" s="577"/>
      <c r="AU48" s="481"/>
      <c r="AV48" s="482"/>
      <c r="AW48" s="482"/>
      <c r="AX48" s="482"/>
      <c r="AY48" s="482"/>
      <c r="AZ48" s="482"/>
      <c r="BA48" s="483"/>
      <c r="BB48" s="487"/>
      <c r="BC48" s="488"/>
      <c r="BD48" s="488"/>
      <c r="BE48" s="488"/>
      <c r="BF48" s="488"/>
      <c r="BG48" s="488"/>
      <c r="BH48" s="488"/>
      <c r="BI48" s="488"/>
      <c r="BJ48" s="489"/>
    </row>
    <row r="49" spans="3:62" ht="10.5" customHeight="1">
      <c r="C49" s="394"/>
      <c r="D49" s="395"/>
      <c r="E49" s="444"/>
      <c r="F49" s="445"/>
      <c r="G49" s="445"/>
      <c r="H49" s="445"/>
      <c r="I49" s="445"/>
      <c r="J49" s="446"/>
      <c r="K49" s="560"/>
      <c r="L49" s="561"/>
      <c r="M49" s="561"/>
      <c r="N49" s="561"/>
      <c r="O49" s="561"/>
      <c r="P49" s="561"/>
      <c r="Q49" s="561"/>
      <c r="R49" s="561"/>
      <c r="S49" s="561"/>
      <c r="T49" s="561"/>
      <c r="U49" s="561"/>
      <c r="V49" s="561"/>
      <c r="W49" s="561"/>
      <c r="X49" s="561"/>
      <c r="Y49" s="561"/>
      <c r="Z49" s="561"/>
      <c r="AA49" s="561"/>
      <c r="AB49" s="561"/>
      <c r="AC49" s="561"/>
      <c r="AD49" s="561"/>
      <c r="AE49" s="561"/>
      <c r="AF49" s="561"/>
      <c r="AG49" s="561"/>
      <c r="AH49" s="561"/>
      <c r="AI49" s="561"/>
      <c r="AJ49" s="561"/>
      <c r="AK49" s="561"/>
      <c r="AL49" s="561"/>
      <c r="AM49" s="561"/>
      <c r="AN49" s="561"/>
      <c r="AO49" s="561"/>
      <c r="AP49" s="561"/>
      <c r="AQ49" s="561"/>
      <c r="AR49" s="561"/>
      <c r="AS49" s="561"/>
      <c r="AT49" s="562"/>
      <c r="AU49" s="484"/>
      <c r="AV49" s="485"/>
      <c r="AW49" s="485"/>
      <c r="AX49" s="485"/>
      <c r="AY49" s="485"/>
      <c r="AZ49" s="485"/>
      <c r="BA49" s="486"/>
      <c r="BB49" s="490"/>
      <c r="BC49" s="491"/>
      <c r="BD49" s="491"/>
      <c r="BE49" s="491"/>
      <c r="BF49" s="491"/>
      <c r="BG49" s="491"/>
      <c r="BH49" s="491"/>
      <c r="BI49" s="491"/>
      <c r="BJ49" s="492"/>
    </row>
    <row r="50" spans="3:62" ht="10.5" customHeight="1">
      <c r="C50" s="593">
        <v>18</v>
      </c>
      <c r="D50" s="594"/>
      <c r="E50" s="438" t="s">
        <v>264</v>
      </c>
      <c r="F50" s="438"/>
      <c r="G50" s="438"/>
      <c r="H50" s="438"/>
      <c r="I50" s="438"/>
      <c r="J50" s="438"/>
      <c r="K50" s="440" t="s">
        <v>265</v>
      </c>
      <c r="L50" s="440"/>
      <c r="M50" s="440"/>
      <c r="N50" s="440"/>
      <c r="O50" s="440"/>
      <c r="P50" s="440"/>
      <c r="Q50" s="440"/>
      <c r="R50" s="440"/>
      <c r="S50" s="440"/>
      <c r="T50" s="440"/>
      <c r="U50" s="440"/>
      <c r="V50" s="440"/>
      <c r="W50" s="440"/>
      <c r="X50" s="440"/>
      <c r="Y50" s="440"/>
      <c r="Z50" s="440"/>
      <c r="AA50" s="440"/>
      <c r="AB50" s="440"/>
      <c r="AC50" s="440"/>
      <c r="AD50" s="440"/>
      <c r="AE50" s="440"/>
      <c r="AF50" s="440"/>
      <c r="AG50" s="440"/>
      <c r="AH50" s="440"/>
      <c r="AI50" s="440"/>
      <c r="AJ50" s="440"/>
      <c r="AK50" s="440"/>
      <c r="AL50" s="440"/>
      <c r="AM50" s="440"/>
      <c r="AN50" s="440"/>
      <c r="AO50" s="440"/>
      <c r="AP50" s="440"/>
      <c r="AQ50" s="440"/>
      <c r="AR50" s="440"/>
      <c r="AS50" s="440"/>
      <c r="AT50" s="440"/>
      <c r="AU50" s="181"/>
      <c r="AV50" s="182"/>
      <c r="AW50" s="182"/>
      <c r="AX50" s="182"/>
      <c r="AY50" s="182"/>
      <c r="AZ50" s="182"/>
      <c r="BA50" s="183"/>
      <c r="BB50" s="545" t="s">
        <v>290</v>
      </c>
      <c r="BC50" s="458"/>
      <c r="BD50" s="458"/>
      <c r="BE50" s="458"/>
      <c r="BF50" s="458"/>
      <c r="BG50" s="458"/>
      <c r="BH50" s="458"/>
      <c r="BI50" s="458"/>
      <c r="BJ50" s="459"/>
    </row>
    <row r="51" spans="3:62" ht="10.5" customHeight="1">
      <c r="C51" s="386"/>
      <c r="D51" s="387"/>
      <c r="E51" s="439"/>
      <c r="F51" s="439"/>
      <c r="G51" s="439"/>
      <c r="H51" s="439"/>
      <c r="I51" s="439"/>
      <c r="J51" s="439"/>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190"/>
      <c r="AV51" s="191"/>
      <c r="AW51" s="191"/>
      <c r="AX51" s="191"/>
      <c r="AY51" s="191"/>
      <c r="AZ51" s="191"/>
      <c r="BA51" s="192"/>
      <c r="BB51" s="396"/>
      <c r="BC51" s="396"/>
      <c r="BD51" s="396"/>
      <c r="BE51" s="396"/>
      <c r="BF51" s="396"/>
      <c r="BG51" s="396"/>
      <c r="BH51" s="396"/>
      <c r="BI51" s="396"/>
      <c r="BJ51" s="397"/>
    </row>
    <row r="52" spans="3:62" ht="10.5" customHeight="1">
      <c r="C52" s="386">
        <v>19</v>
      </c>
      <c r="D52" s="387"/>
      <c r="E52" s="441" t="s">
        <v>260</v>
      </c>
      <c r="F52" s="442"/>
      <c r="G52" s="442"/>
      <c r="H52" s="442"/>
      <c r="I52" s="442"/>
      <c r="J52" s="443"/>
      <c r="K52" s="404" t="s">
        <v>443</v>
      </c>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184"/>
      <c r="AV52" s="185"/>
      <c r="AW52" s="185"/>
      <c r="AX52" s="185"/>
      <c r="AY52" s="185"/>
      <c r="AZ52" s="185"/>
      <c r="BA52" s="186"/>
      <c r="BB52" s="543" t="s">
        <v>285</v>
      </c>
      <c r="BC52" s="543"/>
      <c r="BD52" s="543"/>
      <c r="BE52" s="543"/>
      <c r="BF52" s="543"/>
      <c r="BG52" s="543"/>
      <c r="BH52" s="543"/>
      <c r="BI52" s="543"/>
      <c r="BJ52" s="544"/>
    </row>
    <row r="53" spans="3:62" ht="10.5" customHeight="1">
      <c r="C53" s="460"/>
      <c r="D53" s="461"/>
      <c r="E53" s="444"/>
      <c r="F53" s="445"/>
      <c r="G53" s="445"/>
      <c r="H53" s="445"/>
      <c r="I53" s="445"/>
      <c r="J53" s="446"/>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187"/>
      <c r="AV53" s="188"/>
      <c r="AW53" s="188"/>
      <c r="AX53" s="188"/>
      <c r="AY53" s="188"/>
      <c r="AZ53" s="188"/>
      <c r="BA53" s="189"/>
      <c r="BB53" s="558"/>
      <c r="BC53" s="558"/>
      <c r="BD53" s="558"/>
      <c r="BE53" s="558"/>
      <c r="BF53" s="558"/>
      <c r="BG53" s="558"/>
      <c r="BH53" s="558"/>
      <c r="BI53" s="558"/>
      <c r="BJ53" s="559"/>
    </row>
    <row r="54" spans="3:62" ht="10.5" customHeight="1">
      <c r="C54" s="435">
        <v>20</v>
      </c>
      <c r="D54" s="436"/>
      <c r="E54" s="438" t="s">
        <v>267</v>
      </c>
      <c r="F54" s="438"/>
      <c r="G54" s="438"/>
      <c r="H54" s="438"/>
      <c r="I54" s="438"/>
      <c r="J54" s="438"/>
      <c r="K54" s="440" t="s">
        <v>180</v>
      </c>
      <c r="L54" s="440"/>
      <c r="M54" s="440"/>
      <c r="N54" s="440"/>
      <c r="O54" s="440"/>
      <c r="P54" s="440"/>
      <c r="Q54" s="440"/>
      <c r="R54" s="440"/>
      <c r="S54" s="440"/>
      <c r="T54" s="440"/>
      <c r="U54" s="440"/>
      <c r="V54" s="440"/>
      <c r="W54" s="440"/>
      <c r="X54" s="440"/>
      <c r="Y54" s="440"/>
      <c r="Z54" s="440"/>
      <c r="AA54" s="440"/>
      <c r="AB54" s="440"/>
      <c r="AC54" s="440"/>
      <c r="AD54" s="440"/>
      <c r="AE54" s="440"/>
      <c r="AF54" s="440"/>
      <c r="AG54" s="440"/>
      <c r="AH54" s="440"/>
      <c r="AI54" s="440"/>
      <c r="AJ54" s="440"/>
      <c r="AK54" s="440"/>
      <c r="AL54" s="440"/>
      <c r="AM54" s="440"/>
      <c r="AN54" s="440"/>
      <c r="AO54" s="440"/>
      <c r="AP54" s="440"/>
      <c r="AQ54" s="440"/>
      <c r="AR54" s="440"/>
      <c r="AS54" s="440"/>
      <c r="AT54" s="440"/>
      <c r="AU54" s="181"/>
      <c r="AV54" s="182"/>
      <c r="AW54" s="182"/>
      <c r="AX54" s="182"/>
      <c r="AY54" s="182"/>
      <c r="AZ54" s="182"/>
      <c r="BA54" s="183"/>
      <c r="BB54" s="458"/>
      <c r="BC54" s="458"/>
      <c r="BD54" s="458"/>
      <c r="BE54" s="458"/>
      <c r="BF54" s="458"/>
      <c r="BG54" s="458"/>
      <c r="BH54" s="458"/>
      <c r="BI54" s="458"/>
      <c r="BJ54" s="459"/>
    </row>
    <row r="55" spans="3:62" ht="10.5" customHeight="1">
      <c r="C55" s="386"/>
      <c r="D55" s="387"/>
      <c r="E55" s="439"/>
      <c r="F55" s="439"/>
      <c r="G55" s="439"/>
      <c r="H55" s="439"/>
      <c r="I55" s="439"/>
      <c r="J55" s="439"/>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404"/>
      <c r="AM55" s="404"/>
      <c r="AN55" s="404"/>
      <c r="AO55" s="404"/>
      <c r="AP55" s="404"/>
      <c r="AQ55" s="404"/>
      <c r="AR55" s="404"/>
      <c r="AS55" s="404"/>
      <c r="AT55" s="404"/>
      <c r="AU55" s="572"/>
      <c r="AV55" s="573"/>
      <c r="AW55" s="573"/>
      <c r="AX55" s="573"/>
      <c r="AY55" s="573"/>
      <c r="AZ55" s="573"/>
      <c r="BA55" s="574"/>
      <c r="BB55" s="396"/>
      <c r="BC55" s="396"/>
      <c r="BD55" s="396"/>
      <c r="BE55" s="396"/>
      <c r="BF55" s="396"/>
      <c r="BG55" s="396"/>
      <c r="BH55" s="396"/>
      <c r="BI55" s="396"/>
      <c r="BJ55" s="397"/>
    </row>
    <row r="56" spans="3:62" ht="10.5" customHeight="1">
      <c r="C56" s="386">
        <v>21</v>
      </c>
      <c r="D56" s="387"/>
      <c r="E56" s="441" t="s">
        <v>260</v>
      </c>
      <c r="F56" s="442"/>
      <c r="G56" s="442"/>
      <c r="H56" s="442"/>
      <c r="I56" s="442"/>
      <c r="J56" s="443"/>
      <c r="K56" s="404" t="s">
        <v>444</v>
      </c>
      <c r="L56" s="404"/>
      <c r="M56" s="404"/>
      <c r="N56" s="404"/>
      <c r="O56" s="404"/>
      <c r="P56" s="404"/>
      <c r="Q56" s="404"/>
      <c r="R56" s="404"/>
      <c r="S56" s="404"/>
      <c r="T56" s="404"/>
      <c r="U56" s="404"/>
      <c r="V56" s="404"/>
      <c r="W56" s="404"/>
      <c r="X56" s="404"/>
      <c r="Y56" s="404"/>
      <c r="Z56" s="404"/>
      <c r="AA56" s="404"/>
      <c r="AB56" s="404"/>
      <c r="AC56" s="404"/>
      <c r="AD56" s="404"/>
      <c r="AE56" s="404"/>
      <c r="AF56" s="404"/>
      <c r="AG56" s="404"/>
      <c r="AH56" s="404"/>
      <c r="AI56" s="404"/>
      <c r="AJ56" s="404"/>
      <c r="AK56" s="404"/>
      <c r="AL56" s="404"/>
      <c r="AM56" s="404"/>
      <c r="AN56" s="404"/>
      <c r="AO56" s="404"/>
      <c r="AP56" s="404"/>
      <c r="AQ56" s="404"/>
      <c r="AR56" s="404"/>
      <c r="AS56" s="404"/>
      <c r="AT56" s="404"/>
      <c r="AU56" s="184"/>
      <c r="AV56" s="185"/>
      <c r="AW56" s="185"/>
      <c r="AX56" s="185"/>
      <c r="AY56" s="185"/>
      <c r="AZ56" s="185"/>
      <c r="BA56" s="186"/>
      <c r="BB56" s="543" t="s">
        <v>285</v>
      </c>
      <c r="BC56" s="543"/>
      <c r="BD56" s="543"/>
      <c r="BE56" s="543"/>
      <c r="BF56" s="543"/>
      <c r="BG56" s="543"/>
      <c r="BH56" s="543"/>
      <c r="BI56" s="543"/>
      <c r="BJ56" s="544"/>
    </row>
    <row r="57" spans="3:62" ht="10.5" customHeight="1">
      <c r="C57" s="386"/>
      <c r="D57" s="387"/>
      <c r="E57" s="468"/>
      <c r="F57" s="469"/>
      <c r="G57" s="469"/>
      <c r="H57" s="469"/>
      <c r="I57" s="469"/>
      <c r="J57" s="470"/>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c r="AN57" s="404"/>
      <c r="AO57" s="404"/>
      <c r="AP57" s="404"/>
      <c r="AQ57" s="404"/>
      <c r="AR57" s="404"/>
      <c r="AS57" s="404"/>
      <c r="AT57" s="404"/>
      <c r="AU57" s="190"/>
      <c r="AV57" s="191"/>
      <c r="AW57" s="191"/>
      <c r="AX57" s="191"/>
      <c r="AY57" s="191"/>
      <c r="AZ57" s="191"/>
      <c r="BA57" s="192"/>
      <c r="BB57" s="543"/>
      <c r="BC57" s="543"/>
      <c r="BD57" s="543"/>
      <c r="BE57" s="543"/>
      <c r="BF57" s="543"/>
      <c r="BG57" s="543"/>
      <c r="BH57" s="543"/>
      <c r="BI57" s="543"/>
      <c r="BJ57" s="544"/>
    </row>
    <row r="58" spans="3:62" ht="10.5" customHeight="1">
      <c r="C58" s="386">
        <v>22</v>
      </c>
      <c r="D58" s="387"/>
      <c r="E58" s="441" t="s">
        <v>260</v>
      </c>
      <c r="F58" s="442"/>
      <c r="G58" s="442"/>
      <c r="H58" s="442"/>
      <c r="I58" s="442"/>
      <c r="J58" s="443"/>
      <c r="K58" s="404" t="s">
        <v>269</v>
      </c>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M58" s="404"/>
      <c r="AN58" s="404"/>
      <c r="AO58" s="404"/>
      <c r="AP58" s="404"/>
      <c r="AQ58" s="404"/>
      <c r="AR58" s="404"/>
      <c r="AS58" s="404"/>
      <c r="AT58" s="404"/>
      <c r="AU58" s="184"/>
      <c r="AV58" s="185"/>
      <c r="AW58" s="185"/>
      <c r="AX58" s="185"/>
      <c r="AY58" s="185"/>
      <c r="AZ58" s="185"/>
      <c r="BA58" s="186"/>
      <c r="BB58" s="396"/>
      <c r="BC58" s="396"/>
      <c r="BD58" s="396"/>
      <c r="BE58" s="396"/>
      <c r="BF58" s="396"/>
      <c r="BG58" s="396"/>
      <c r="BH58" s="396"/>
      <c r="BI58" s="396"/>
      <c r="BJ58" s="397"/>
    </row>
    <row r="59" spans="3:62" ht="10.5" customHeight="1">
      <c r="C59" s="394"/>
      <c r="D59" s="395"/>
      <c r="E59" s="444"/>
      <c r="F59" s="445"/>
      <c r="G59" s="445"/>
      <c r="H59" s="445"/>
      <c r="I59" s="445"/>
      <c r="J59" s="446"/>
      <c r="K59" s="411"/>
      <c r="L59" s="411"/>
      <c r="M59" s="411"/>
      <c r="N59" s="411"/>
      <c r="O59" s="411"/>
      <c r="P59" s="411"/>
      <c r="Q59" s="411"/>
      <c r="R59" s="411"/>
      <c r="S59" s="411"/>
      <c r="T59" s="411"/>
      <c r="U59" s="411"/>
      <c r="V59" s="411"/>
      <c r="W59" s="411"/>
      <c r="X59" s="411"/>
      <c r="Y59" s="411"/>
      <c r="Z59" s="411"/>
      <c r="AA59" s="411"/>
      <c r="AB59" s="411"/>
      <c r="AC59" s="411"/>
      <c r="AD59" s="411"/>
      <c r="AE59" s="411"/>
      <c r="AF59" s="411"/>
      <c r="AG59" s="411"/>
      <c r="AH59" s="411"/>
      <c r="AI59" s="411"/>
      <c r="AJ59" s="411"/>
      <c r="AK59" s="411"/>
      <c r="AL59" s="411"/>
      <c r="AM59" s="411"/>
      <c r="AN59" s="411"/>
      <c r="AO59" s="411"/>
      <c r="AP59" s="411"/>
      <c r="AQ59" s="411"/>
      <c r="AR59" s="411"/>
      <c r="AS59" s="411"/>
      <c r="AT59" s="411"/>
      <c r="AU59" s="187"/>
      <c r="AV59" s="188"/>
      <c r="AW59" s="188"/>
      <c r="AX59" s="188"/>
      <c r="AY59" s="188"/>
      <c r="AZ59" s="188"/>
      <c r="BA59" s="189"/>
      <c r="BB59" s="533"/>
      <c r="BC59" s="533"/>
      <c r="BD59" s="533"/>
      <c r="BE59" s="533"/>
      <c r="BF59" s="533"/>
      <c r="BG59" s="533"/>
      <c r="BH59" s="533"/>
      <c r="BI59" s="533"/>
      <c r="BJ59" s="534"/>
    </row>
    <row r="60" spans="3:62" ht="10.5" customHeight="1">
      <c r="C60" s="435">
        <v>23</v>
      </c>
      <c r="D60" s="436"/>
      <c r="E60" s="438" t="s">
        <v>270</v>
      </c>
      <c r="F60" s="438"/>
      <c r="G60" s="438"/>
      <c r="H60" s="438"/>
      <c r="I60" s="438"/>
      <c r="J60" s="438"/>
      <c r="K60" s="440" t="s">
        <v>391</v>
      </c>
      <c r="L60" s="440"/>
      <c r="M60" s="440"/>
      <c r="N60" s="440"/>
      <c r="O60" s="440"/>
      <c r="P60" s="440"/>
      <c r="Q60" s="440"/>
      <c r="R60" s="440"/>
      <c r="S60" s="440"/>
      <c r="T60" s="440"/>
      <c r="U60" s="440"/>
      <c r="V60" s="440"/>
      <c r="W60" s="440"/>
      <c r="X60" s="440"/>
      <c r="Y60" s="440"/>
      <c r="Z60" s="440"/>
      <c r="AA60" s="440"/>
      <c r="AB60" s="440"/>
      <c r="AC60" s="440"/>
      <c r="AD60" s="440"/>
      <c r="AE60" s="440"/>
      <c r="AF60" s="440"/>
      <c r="AG60" s="440"/>
      <c r="AH60" s="440"/>
      <c r="AI60" s="440"/>
      <c r="AJ60" s="440"/>
      <c r="AK60" s="440"/>
      <c r="AL60" s="440"/>
      <c r="AM60" s="440"/>
      <c r="AN60" s="440"/>
      <c r="AO60" s="440"/>
      <c r="AP60" s="440"/>
      <c r="AQ60" s="440"/>
      <c r="AR60" s="440"/>
      <c r="AS60" s="440"/>
      <c r="AT60" s="440"/>
      <c r="AU60" s="466"/>
      <c r="AV60" s="466"/>
      <c r="AW60" s="466"/>
      <c r="AX60" s="466"/>
      <c r="AY60" s="466"/>
      <c r="AZ60" s="466"/>
      <c r="BA60" s="466"/>
      <c r="BB60" s="458"/>
      <c r="BC60" s="458"/>
      <c r="BD60" s="458"/>
      <c r="BE60" s="458"/>
      <c r="BF60" s="458"/>
      <c r="BG60" s="458"/>
      <c r="BH60" s="458"/>
      <c r="BI60" s="458"/>
      <c r="BJ60" s="459"/>
    </row>
    <row r="61" spans="3:62" ht="10.5" customHeight="1">
      <c r="C61" s="386"/>
      <c r="D61" s="387"/>
      <c r="E61" s="439"/>
      <c r="F61" s="439"/>
      <c r="G61" s="439"/>
      <c r="H61" s="439"/>
      <c r="I61" s="439"/>
      <c r="J61" s="439"/>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c r="AP61" s="404"/>
      <c r="AQ61" s="404"/>
      <c r="AR61" s="404"/>
      <c r="AS61" s="404"/>
      <c r="AT61" s="404"/>
      <c r="AU61" s="467"/>
      <c r="AV61" s="467"/>
      <c r="AW61" s="467"/>
      <c r="AX61" s="467"/>
      <c r="AY61" s="467"/>
      <c r="AZ61" s="467"/>
      <c r="BA61" s="467"/>
      <c r="BB61" s="396"/>
      <c r="BC61" s="396"/>
      <c r="BD61" s="396"/>
      <c r="BE61" s="396"/>
      <c r="BF61" s="396"/>
      <c r="BG61" s="396"/>
      <c r="BH61" s="396"/>
      <c r="BI61" s="396"/>
      <c r="BJ61" s="397"/>
    </row>
    <row r="62" spans="3:62" ht="10.5" customHeight="1">
      <c r="C62" s="386">
        <v>24</v>
      </c>
      <c r="D62" s="387"/>
      <c r="E62" s="441" t="s">
        <v>260</v>
      </c>
      <c r="F62" s="442"/>
      <c r="G62" s="442"/>
      <c r="H62" s="442"/>
      <c r="I62" s="442"/>
      <c r="J62" s="443"/>
      <c r="K62" s="404" t="s">
        <v>271</v>
      </c>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67"/>
      <c r="AV62" s="467"/>
      <c r="AW62" s="467"/>
      <c r="AX62" s="467"/>
      <c r="AY62" s="467"/>
      <c r="AZ62" s="467"/>
      <c r="BA62" s="467"/>
      <c r="BB62" s="396"/>
      <c r="BC62" s="396"/>
      <c r="BD62" s="396"/>
      <c r="BE62" s="396"/>
      <c r="BF62" s="396"/>
      <c r="BG62" s="396"/>
      <c r="BH62" s="396"/>
      <c r="BI62" s="396"/>
      <c r="BJ62" s="397"/>
    </row>
    <row r="63" spans="3:62" ht="10.5" customHeight="1">
      <c r="C63" s="394"/>
      <c r="D63" s="395"/>
      <c r="E63" s="444"/>
      <c r="F63" s="445"/>
      <c r="G63" s="445"/>
      <c r="H63" s="445"/>
      <c r="I63" s="445"/>
      <c r="J63" s="446"/>
      <c r="K63" s="411"/>
      <c r="L63" s="411"/>
      <c r="M63" s="411"/>
      <c r="N63" s="411"/>
      <c r="O63" s="411"/>
      <c r="P63" s="411"/>
      <c r="Q63" s="411"/>
      <c r="R63" s="411"/>
      <c r="S63" s="411"/>
      <c r="T63" s="411"/>
      <c r="U63" s="411"/>
      <c r="V63" s="411"/>
      <c r="W63" s="411"/>
      <c r="X63" s="411"/>
      <c r="Y63" s="411"/>
      <c r="Z63" s="411"/>
      <c r="AA63" s="411"/>
      <c r="AB63" s="411"/>
      <c r="AC63" s="411"/>
      <c r="AD63" s="411"/>
      <c r="AE63" s="411"/>
      <c r="AF63" s="411"/>
      <c r="AG63" s="411"/>
      <c r="AH63" s="411"/>
      <c r="AI63" s="411"/>
      <c r="AJ63" s="411"/>
      <c r="AK63" s="411"/>
      <c r="AL63" s="411"/>
      <c r="AM63" s="411"/>
      <c r="AN63" s="411"/>
      <c r="AO63" s="411"/>
      <c r="AP63" s="411"/>
      <c r="AQ63" s="411"/>
      <c r="AR63" s="411"/>
      <c r="AS63" s="411"/>
      <c r="AT63" s="411"/>
      <c r="AU63" s="521"/>
      <c r="AV63" s="521"/>
      <c r="AW63" s="521"/>
      <c r="AX63" s="521"/>
      <c r="AY63" s="521"/>
      <c r="AZ63" s="521"/>
      <c r="BA63" s="521"/>
      <c r="BB63" s="533"/>
      <c r="BC63" s="533"/>
      <c r="BD63" s="533"/>
      <c r="BE63" s="533"/>
      <c r="BF63" s="533"/>
      <c r="BG63" s="533"/>
      <c r="BH63" s="533"/>
      <c r="BI63" s="533"/>
      <c r="BJ63" s="534"/>
    </row>
    <row r="64" spans="3:62" ht="10.5" customHeight="1">
      <c r="C64" s="435">
        <v>25</v>
      </c>
      <c r="D64" s="436"/>
      <c r="E64" s="438" t="s">
        <v>272</v>
      </c>
      <c r="F64" s="438"/>
      <c r="G64" s="438"/>
      <c r="H64" s="438"/>
      <c r="I64" s="438"/>
      <c r="J64" s="438"/>
      <c r="K64" s="440" t="s">
        <v>393</v>
      </c>
      <c r="L64" s="440"/>
      <c r="M64" s="440"/>
      <c r="N64" s="440"/>
      <c r="O64" s="440"/>
      <c r="P64" s="440"/>
      <c r="Q64" s="440"/>
      <c r="R64" s="440"/>
      <c r="S64" s="440"/>
      <c r="T64" s="440"/>
      <c r="U64" s="440"/>
      <c r="V64" s="440"/>
      <c r="W64" s="440"/>
      <c r="X64" s="440"/>
      <c r="Y64" s="440"/>
      <c r="Z64" s="440"/>
      <c r="AA64" s="440"/>
      <c r="AB64" s="440"/>
      <c r="AC64" s="440"/>
      <c r="AD64" s="440"/>
      <c r="AE64" s="440"/>
      <c r="AF64" s="440"/>
      <c r="AG64" s="440"/>
      <c r="AH64" s="440"/>
      <c r="AI64" s="440"/>
      <c r="AJ64" s="440"/>
      <c r="AK64" s="440"/>
      <c r="AL64" s="440"/>
      <c r="AM64" s="440"/>
      <c r="AN64" s="440"/>
      <c r="AO64" s="440"/>
      <c r="AP64" s="440"/>
      <c r="AQ64" s="440"/>
      <c r="AR64" s="440"/>
      <c r="AS64" s="440"/>
      <c r="AT64" s="440"/>
      <c r="AU64" s="466"/>
      <c r="AV64" s="466"/>
      <c r="AW64" s="466"/>
      <c r="AX64" s="466"/>
      <c r="AY64" s="466"/>
      <c r="AZ64" s="466"/>
      <c r="BA64" s="466"/>
      <c r="BB64" s="458"/>
      <c r="BC64" s="458"/>
      <c r="BD64" s="458"/>
      <c r="BE64" s="458"/>
      <c r="BF64" s="458"/>
      <c r="BG64" s="458"/>
      <c r="BH64" s="458"/>
      <c r="BI64" s="458"/>
      <c r="BJ64" s="459"/>
    </row>
    <row r="65" spans="3:62" ht="9.75" customHeight="1">
      <c r="C65" s="386"/>
      <c r="D65" s="387"/>
      <c r="E65" s="439"/>
      <c r="F65" s="439"/>
      <c r="G65" s="439"/>
      <c r="H65" s="439"/>
      <c r="I65" s="439"/>
      <c r="J65" s="439"/>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404"/>
      <c r="AQ65" s="404"/>
      <c r="AR65" s="404"/>
      <c r="AS65" s="404"/>
      <c r="AT65" s="404"/>
      <c r="AU65" s="467"/>
      <c r="AV65" s="467"/>
      <c r="AW65" s="467"/>
      <c r="AX65" s="467"/>
      <c r="AY65" s="467"/>
      <c r="AZ65" s="467"/>
      <c r="BA65" s="467"/>
      <c r="BB65" s="396"/>
      <c r="BC65" s="396"/>
      <c r="BD65" s="396"/>
      <c r="BE65" s="396"/>
      <c r="BF65" s="396"/>
      <c r="BG65" s="396"/>
      <c r="BH65" s="396"/>
      <c r="BI65" s="396"/>
      <c r="BJ65" s="397"/>
    </row>
    <row r="66" spans="3:62" ht="10.5" customHeight="1">
      <c r="C66" s="386">
        <v>26</v>
      </c>
      <c r="D66" s="387"/>
      <c r="E66" s="441" t="s">
        <v>260</v>
      </c>
      <c r="F66" s="442"/>
      <c r="G66" s="442"/>
      <c r="H66" s="442"/>
      <c r="I66" s="442"/>
      <c r="J66" s="443"/>
      <c r="K66" s="404" t="s">
        <v>394</v>
      </c>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c r="AN66" s="404"/>
      <c r="AO66" s="404"/>
      <c r="AP66" s="404"/>
      <c r="AQ66" s="404"/>
      <c r="AR66" s="404"/>
      <c r="AS66" s="404"/>
      <c r="AT66" s="404"/>
      <c r="AU66" s="467"/>
      <c r="AV66" s="467"/>
      <c r="AW66" s="467"/>
      <c r="AX66" s="467"/>
      <c r="AY66" s="467"/>
      <c r="AZ66" s="467"/>
      <c r="BA66" s="467"/>
      <c r="BB66" s="543"/>
      <c r="BC66" s="543"/>
      <c r="BD66" s="543"/>
      <c r="BE66" s="543"/>
      <c r="BF66" s="543"/>
      <c r="BG66" s="543"/>
      <c r="BH66" s="543"/>
      <c r="BI66" s="543"/>
      <c r="BJ66" s="544"/>
    </row>
    <row r="67" spans="3:62" ht="10.5" customHeight="1">
      <c r="C67" s="394"/>
      <c r="D67" s="395"/>
      <c r="E67" s="444"/>
      <c r="F67" s="445"/>
      <c r="G67" s="445"/>
      <c r="H67" s="445"/>
      <c r="I67" s="445"/>
      <c r="J67" s="446"/>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11"/>
      <c r="AM67" s="411"/>
      <c r="AN67" s="411"/>
      <c r="AO67" s="411"/>
      <c r="AP67" s="411"/>
      <c r="AQ67" s="411"/>
      <c r="AR67" s="411"/>
      <c r="AS67" s="411"/>
      <c r="AT67" s="411"/>
      <c r="AU67" s="551"/>
      <c r="AV67" s="551"/>
      <c r="AW67" s="551"/>
      <c r="AX67" s="551"/>
      <c r="AY67" s="551"/>
      <c r="AZ67" s="551"/>
      <c r="BA67" s="551"/>
      <c r="BB67" s="558"/>
      <c r="BC67" s="558"/>
      <c r="BD67" s="558"/>
      <c r="BE67" s="558"/>
      <c r="BF67" s="558"/>
      <c r="BG67" s="558"/>
      <c r="BH67" s="558"/>
      <c r="BI67" s="558"/>
      <c r="BJ67" s="559"/>
    </row>
    <row r="68" spans="3:62" ht="10.5" customHeight="1">
      <c r="C68" s="471">
        <v>27</v>
      </c>
      <c r="D68" s="472"/>
      <c r="E68" s="473" t="s">
        <v>273</v>
      </c>
      <c r="F68" s="474"/>
      <c r="G68" s="474"/>
      <c r="H68" s="474"/>
      <c r="I68" s="474"/>
      <c r="J68" s="475"/>
      <c r="K68" s="555" t="s">
        <v>274</v>
      </c>
      <c r="L68" s="556"/>
      <c r="M68" s="556"/>
      <c r="N68" s="556"/>
      <c r="O68" s="556"/>
      <c r="P68" s="556"/>
      <c r="Q68" s="556"/>
      <c r="R68" s="556"/>
      <c r="S68" s="556"/>
      <c r="T68" s="556"/>
      <c r="U68" s="556"/>
      <c r="V68" s="556"/>
      <c r="W68" s="556"/>
      <c r="X68" s="556"/>
      <c r="Y68" s="556"/>
      <c r="Z68" s="556"/>
      <c r="AA68" s="556"/>
      <c r="AB68" s="556"/>
      <c r="AC68" s="556"/>
      <c r="AD68" s="556"/>
      <c r="AE68" s="556"/>
      <c r="AF68" s="556"/>
      <c r="AG68" s="556"/>
      <c r="AH68" s="556"/>
      <c r="AI68" s="556"/>
      <c r="AJ68" s="556"/>
      <c r="AK68" s="556"/>
      <c r="AL68" s="556"/>
      <c r="AM68" s="556"/>
      <c r="AN68" s="556"/>
      <c r="AO68" s="556"/>
      <c r="AP68" s="556"/>
      <c r="AQ68" s="556"/>
      <c r="AR68" s="556"/>
      <c r="AS68" s="556"/>
      <c r="AT68" s="557"/>
      <c r="AU68" s="481"/>
      <c r="AV68" s="482"/>
      <c r="AW68" s="482"/>
      <c r="AX68" s="482"/>
      <c r="AY68" s="482"/>
      <c r="AZ68" s="482"/>
      <c r="BA68" s="483"/>
      <c r="BB68" s="537"/>
      <c r="BC68" s="538"/>
      <c r="BD68" s="538"/>
      <c r="BE68" s="538"/>
      <c r="BF68" s="538"/>
      <c r="BG68" s="538"/>
      <c r="BH68" s="538"/>
      <c r="BI68" s="538"/>
      <c r="BJ68" s="539"/>
    </row>
    <row r="69" spans="3:62" ht="10.5" customHeight="1">
      <c r="C69" s="471"/>
      <c r="D69" s="472"/>
      <c r="E69" s="444"/>
      <c r="F69" s="445"/>
      <c r="G69" s="445"/>
      <c r="H69" s="445"/>
      <c r="I69" s="445"/>
      <c r="J69" s="446"/>
      <c r="K69" s="560"/>
      <c r="L69" s="561"/>
      <c r="M69" s="561"/>
      <c r="N69" s="561"/>
      <c r="O69" s="561"/>
      <c r="P69" s="561"/>
      <c r="Q69" s="561"/>
      <c r="R69" s="561"/>
      <c r="S69" s="561"/>
      <c r="T69" s="561"/>
      <c r="U69" s="561"/>
      <c r="V69" s="561"/>
      <c r="W69" s="561"/>
      <c r="X69" s="561"/>
      <c r="Y69" s="561"/>
      <c r="Z69" s="561"/>
      <c r="AA69" s="561"/>
      <c r="AB69" s="561"/>
      <c r="AC69" s="561"/>
      <c r="AD69" s="561"/>
      <c r="AE69" s="561"/>
      <c r="AF69" s="561"/>
      <c r="AG69" s="561"/>
      <c r="AH69" s="561"/>
      <c r="AI69" s="561"/>
      <c r="AJ69" s="561"/>
      <c r="AK69" s="561"/>
      <c r="AL69" s="561"/>
      <c r="AM69" s="561"/>
      <c r="AN69" s="561"/>
      <c r="AO69" s="561"/>
      <c r="AP69" s="561"/>
      <c r="AQ69" s="561"/>
      <c r="AR69" s="561"/>
      <c r="AS69" s="561"/>
      <c r="AT69" s="562"/>
      <c r="AU69" s="484"/>
      <c r="AV69" s="485"/>
      <c r="AW69" s="485"/>
      <c r="AX69" s="485"/>
      <c r="AY69" s="485"/>
      <c r="AZ69" s="485"/>
      <c r="BA69" s="486"/>
      <c r="BB69" s="540"/>
      <c r="BC69" s="541"/>
      <c r="BD69" s="541"/>
      <c r="BE69" s="541"/>
      <c r="BF69" s="541"/>
      <c r="BG69" s="541"/>
      <c r="BH69" s="541"/>
      <c r="BI69" s="541"/>
      <c r="BJ69" s="542"/>
    </row>
    <row r="70" spans="3:62" ht="10.5" customHeight="1">
      <c r="C70" s="471">
        <v>28</v>
      </c>
      <c r="D70" s="472"/>
      <c r="E70" s="438" t="s">
        <v>275</v>
      </c>
      <c r="F70" s="438"/>
      <c r="G70" s="438"/>
      <c r="H70" s="438"/>
      <c r="I70" s="438"/>
      <c r="J70" s="438"/>
      <c r="K70" s="440" t="s">
        <v>276</v>
      </c>
      <c r="L70" s="440"/>
      <c r="M70" s="440"/>
      <c r="N70" s="440"/>
      <c r="O70" s="440"/>
      <c r="P70" s="440"/>
      <c r="Q70" s="440"/>
      <c r="R70" s="440"/>
      <c r="S70" s="440"/>
      <c r="T70" s="440"/>
      <c r="U70" s="440"/>
      <c r="V70" s="440"/>
      <c r="W70" s="440"/>
      <c r="X70" s="440"/>
      <c r="Y70" s="440"/>
      <c r="Z70" s="440"/>
      <c r="AA70" s="440"/>
      <c r="AB70" s="440"/>
      <c r="AC70" s="440"/>
      <c r="AD70" s="440"/>
      <c r="AE70" s="440"/>
      <c r="AF70" s="440"/>
      <c r="AG70" s="440"/>
      <c r="AH70" s="440"/>
      <c r="AI70" s="440"/>
      <c r="AJ70" s="440"/>
      <c r="AK70" s="440"/>
      <c r="AL70" s="440"/>
      <c r="AM70" s="440"/>
      <c r="AN70" s="440"/>
      <c r="AO70" s="440"/>
      <c r="AP70" s="440"/>
      <c r="AQ70" s="440"/>
      <c r="AR70" s="440"/>
      <c r="AS70" s="440"/>
      <c r="AT70" s="440"/>
      <c r="AU70" s="466"/>
      <c r="AV70" s="466"/>
      <c r="AW70" s="466"/>
      <c r="AX70" s="466"/>
      <c r="AY70" s="466"/>
      <c r="AZ70" s="466"/>
      <c r="BA70" s="466"/>
      <c r="BB70" s="458"/>
      <c r="BC70" s="458"/>
      <c r="BD70" s="458"/>
      <c r="BE70" s="458"/>
      <c r="BF70" s="458"/>
      <c r="BG70" s="458"/>
      <c r="BH70" s="458"/>
      <c r="BI70" s="458"/>
      <c r="BJ70" s="459"/>
    </row>
    <row r="71" spans="3:62" ht="10.5" customHeight="1">
      <c r="C71" s="471"/>
      <c r="D71" s="472"/>
      <c r="E71" s="462"/>
      <c r="F71" s="462"/>
      <c r="G71" s="462"/>
      <c r="H71" s="462"/>
      <c r="I71" s="462"/>
      <c r="J71" s="462"/>
      <c r="K71" s="411"/>
      <c r="L71" s="411"/>
      <c r="M71" s="411"/>
      <c r="N71" s="411"/>
      <c r="O71" s="411"/>
      <c r="P71" s="411"/>
      <c r="Q71" s="411"/>
      <c r="R71" s="411"/>
      <c r="S71" s="411"/>
      <c r="T71" s="411"/>
      <c r="U71" s="411"/>
      <c r="V71" s="411"/>
      <c r="W71" s="411"/>
      <c r="X71" s="411"/>
      <c r="Y71" s="411"/>
      <c r="Z71" s="411"/>
      <c r="AA71" s="411"/>
      <c r="AB71" s="411"/>
      <c r="AC71" s="411"/>
      <c r="AD71" s="411"/>
      <c r="AE71" s="411"/>
      <c r="AF71" s="411"/>
      <c r="AG71" s="411"/>
      <c r="AH71" s="411"/>
      <c r="AI71" s="411"/>
      <c r="AJ71" s="411"/>
      <c r="AK71" s="411"/>
      <c r="AL71" s="411"/>
      <c r="AM71" s="411"/>
      <c r="AN71" s="411"/>
      <c r="AO71" s="411"/>
      <c r="AP71" s="411"/>
      <c r="AQ71" s="411"/>
      <c r="AR71" s="411"/>
      <c r="AS71" s="411"/>
      <c r="AT71" s="411"/>
      <c r="AU71" s="551"/>
      <c r="AV71" s="551"/>
      <c r="AW71" s="551"/>
      <c r="AX71" s="551"/>
      <c r="AY71" s="551"/>
      <c r="AZ71" s="551"/>
      <c r="BA71" s="551"/>
      <c r="BB71" s="533"/>
      <c r="BC71" s="533"/>
      <c r="BD71" s="533"/>
      <c r="BE71" s="533"/>
      <c r="BF71" s="533"/>
      <c r="BG71" s="533"/>
      <c r="BH71" s="533"/>
      <c r="BI71" s="533"/>
      <c r="BJ71" s="534"/>
    </row>
    <row r="72" spans="3:62" ht="10.5" customHeight="1">
      <c r="C72" s="471">
        <v>29</v>
      </c>
      <c r="D72" s="472"/>
      <c r="E72" s="438" t="s">
        <v>277</v>
      </c>
      <c r="F72" s="438"/>
      <c r="G72" s="438"/>
      <c r="H72" s="438"/>
      <c r="I72" s="438"/>
      <c r="J72" s="438"/>
      <c r="K72" s="522" t="s">
        <v>278</v>
      </c>
      <c r="L72" s="522"/>
      <c r="M72" s="522"/>
      <c r="N72" s="522"/>
      <c r="O72" s="522"/>
      <c r="P72" s="522"/>
      <c r="Q72" s="522"/>
      <c r="R72" s="522"/>
      <c r="S72" s="522"/>
      <c r="T72" s="522"/>
      <c r="U72" s="522"/>
      <c r="V72" s="522"/>
      <c r="W72" s="522"/>
      <c r="X72" s="522"/>
      <c r="Y72" s="522"/>
      <c r="Z72" s="522"/>
      <c r="AA72" s="522"/>
      <c r="AB72" s="522"/>
      <c r="AC72" s="522"/>
      <c r="AD72" s="522"/>
      <c r="AE72" s="522"/>
      <c r="AF72" s="522"/>
      <c r="AG72" s="522"/>
      <c r="AH72" s="522"/>
      <c r="AI72" s="522"/>
      <c r="AJ72" s="522"/>
      <c r="AK72" s="522"/>
      <c r="AL72" s="522"/>
      <c r="AM72" s="522"/>
      <c r="AN72" s="522"/>
      <c r="AO72" s="522"/>
      <c r="AP72" s="522"/>
      <c r="AQ72" s="522"/>
      <c r="AR72" s="522"/>
      <c r="AS72" s="522"/>
      <c r="AT72" s="522"/>
      <c r="AU72" s="466"/>
      <c r="AV72" s="466"/>
      <c r="AW72" s="466"/>
      <c r="AX72" s="466"/>
      <c r="AY72" s="466"/>
      <c r="AZ72" s="466"/>
      <c r="BA72" s="466"/>
      <c r="BB72" s="458"/>
      <c r="BC72" s="458"/>
      <c r="BD72" s="458"/>
      <c r="BE72" s="458"/>
      <c r="BF72" s="458"/>
      <c r="BG72" s="458"/>
      <c r="BH72" s="458"/>
      <c r="BI72" s="458"/>
      <c r="BJ72" s="459"/>
    </row>
    <row r="73" spans="3:62" ht="10.5" customHeight="1">
      <c r="C73" s="471"/>
      <c r="D73" s="472"/>
      <c r="E73" s="462"/>
      <c r="F73" s="462"/>
      <c r="G73" s="462"/>
      <c r="H73" s="462"/>
      <c r="I73" s="462"/>
      <c r="J73" s="462"/>
      <c r="K73" s="550"/>
      <c r="L73" s="550"/>
      <c r="M73" s="550"/>
      <c r="N73" s="550"/>
      <c r="O73" s="550"/>
      <c r="P73" s="550"/>
      <c r="Q73" s="550"/>
      <c r="R73" s="550"/>
      <c r="S73" s="550"/>
      <c r="T73" s="550"/>
      <c r="U73" s="550"/>
      <c r="V73" s="550"/>
      <c r="W73" s="550"/>
      <c r="X73" s="550"/>
      <c r="Y73" s="550"/>
      <c r="Z73" s="550"/>
      <c r="AA73" s="550"/>
      <c r="AB73" s="550"/>
      <c r="AC73" s="550"/>
      <c r="AD73" s="550"/>
      <c r="AE73" s="550"/>
      <c r="AF73" s="550"/>
      <c r="AG73" s="550"/>
      <c r="AH73" s="550"/>
      <c r="AI73" s="550"/>
      <c r="AJ73" s="550"/>
      <c r="AK73" s="550"/>
      <c r="AL73" s="550"/>
      <c r="AM73" s="550"/>
      <c r="AN73" s="550"/>
      <c r="AO73" s="550"/>
      <c r="AP73" s="550"/>
      <c r="AQ73" s="550"/>
      <c r="AR73" s="550"/>
      <c r="AS73" s="550"/>
      <c r="AT73" s="550"/>
      <c r="AU73" s="551"/>
      <c r="AV73" s="551"/>
      <c r="AW73" s="551"/>
      <c r="AX73" s="551"/>
      <c r="AY73" s="551"/>
      <c r="AZ73" s="551"/>
      <c r="BA73" s="551"/>
      <c r="BB73" s="533"/>
      <c r="BC73" s="533"/>
      <c r="BD73" s="533"/>
      <c r="BE73" s="533"/>
      <c r="BF73" s="533"/>
      <c r="BG73" s="533"/>
      <c r="BH73" s="533"/>
      <c r="BI73" s="533"/>
      <c r="BJ73" s="534"/>
    </row>
    <row r="74" spans="3:62" ht="10.5" customHeight="1">
      <c r="C74" s="471">
        <v>30</v>
      </c>
      <c r="D74" s="472"/>
      <c r="E74" s="438" t="s">
        <v>279</v>
      </c>
      <c r="F74" s="438"/>
      <c r="G74" s="438"/>
      <c r="H74" s="438"/>
      <c r="I74" s="438"/>
      <c r="J74" s="438"/>
      <c r="K74" s="440" t="s">
        <v>280</v>
      </c>
      <c r="L74" s="440"/>
      <c r="M74" s="440"/>
      <c r="N74" s="440"/>
      <c r="O74" s="440"/>
      <c r="P74" s="440"/>
      <c r="Q74" s="440"/>
      <c r="R74" s="440"/>
      <c r="S74" s="440"/>
      <c r="T74" s="440"/>
      <c r="U74" s="440"/>
      <c r="V74" s="440"/>
      <c r="W74" s="440"/>
      <c r="X74" s="440"/>
      <c r="Y74" s="440"/>
      <c r="Z74" s="440"/>
      <c r="AA74" s="440"/>
      <c r="AB74" s="440"/>
      <c r="AC74" s="440"/>
      <c r="AD74" s="440"/>
      <c r="AE74" s="440"/>
      <c r="AF74" s="440"/>
      <c r="AG74" s="440"/>
      <c r="AH74" s="440"/>
      <c r="AI74" s="440"/>
      <c r="AJ74" s="440"/>
      <c r="AK74" s="440"/>
      <c r="AL74" s="440"/>
      <c r="AM74" s="440"/>
      <c r="AN74" s="440"/>
      <c r="AO74" s="440"/>
      <c r="AP74" s="440"/>
      <c r="AQ74" s="440"/>
      <c r="AR74" s="440"/>
      <c r="AS74" s="440"/>
      <c r="AT74" s="440"/>
      <c r="AU74" s="520"/>
      <c r="AV74" s="520"/>
      <c r="AW74" s="520"/>
      <c r="AX74" s="520"/>
      <c r="AY74" s="520"/>
      <c r="AZ74" s="520"/>
      <c r="BA74" s="520"/>
      <c r="BB74" s="546"/>
      <c r="BC74" s="546"/>
      <c r="BD74" s="546"/>
      <c r="BE74" s="546"/>
      <c r="BF74" s="546"/>
      <c r="BG74" s="546"/>
      <c r="BH74" s="546"/>
      <c r="BI74" s="546"/>
      <c r="BJ74" s="547"/>
    </row>
    <row r="75" spans="3:62" ht="10.5" customHeight="1">
      <c r="C75" s="471"/>
      <c r="D75" s="472"/>
      <c r="E75" s="462"/>
      <c r="F75" s="462"/>
      <c r="G75" s="462"/>
      <c r="H75" s="462"/>
      <c r="I75" s="462"/>
      <c r="J75" s="462"/>
      <c r="K75" s="411"/>
      <c r="L75" s="411"/>
      <c r="M75" s="411"/>
      <c r="N75" s="411"/>
      <c r="O75" s="411"/>
      <c r="P75" s="411"/>
      <c r="Q75" s="411"/>
      <c r="R75" s="411"/>
      <c r="S75" s="411"/>
      <c r="T75" s="411"/>
      <c r="U75" s="411"/>
      <c r="V75" s="411"/>
      <c r="W75" s="411"/>
      <c r="X75" s="411"/>
      <c r="Y75" s="411"/>
      <c r="Z75" s="411"/>
      <c r="AA75" s="411"/>
      <c r="AB75" s="411"/>
      <c r="AC75" s="411"/>
      <c r="AD75" s="411"/>
      <c r="AE75" s="411"/>
      <c r="AF75" s="411"/>
      <c r="AG75" s="411"/>
      <c r="AH75" s="411"/>
      <c r="AI75" s="411"/>
      <c r="AJ75" s="411"/>
      <c r="AK75" s="411"/>
      <c r="AL75" s="411"/>
      <c r="AM75" s="411"/>
      <c r="AN75" s="411"/>
      <c r="AO75" s="411"/>
      <c r="AP75" s="411"/>
      <c r="AQ75" s="411"/>
      <c r="AR75" s="411"/>
      <c r="AS75" s="411"/>
      <c r="AT75" s="411"/>
      <c r="AU75" s="521"/>
      <c r="AV75" s="521"/>
      <c r="AW75" s="521"/>
      <c r="AX75" s="521"/>
      <c r="AY75" s="521"/>
      <c r="AZ75" s="521"/>
      <c r="BA75" s="521"/>
      <c r="BB75" s="548"/>
      <c r="BC75" s="548"/>
      <c r="BD75" s="548"/>
      <c r="BE75" s="548"/>
      <c r="BF75" s="548"/>
      <c r="BG75" s="548"/>
      <c r="BH75" s="548"/>
      <c r="BI75" s="548"/>
      <c r="BJ75" s="549"/>
    </row>
    <row r="76" spans="3:62" ht="10.5" customHeight="1">
      <c r="C76" s="435">
        <v>31</v>
      </c>
      <c r="D76" s="436"/>
      <c r="E76" s="532" t="s">
        <v>281</v>
      </c>
      <c r="F76" s="532"/>
      <c r="G76" s="532"/>
      <c r="H76" s="532"/>
      <c r="I76" s="532"/>
      <c r="J76" s="532"/>
      <c r="K76" s="522" t="s">
        <v>320</v>
      </c>
      <c r="L76" s="522"/>
      <c r="M76" s="522"/>
      <c r="N76" s="522"/>
      <c r="O76" s="522"/>
      <c r="P76" s="522"/>
      <c r="Q76" s="522"/>
      <c r="R76" s="522"/>
      <c r="S76" s="522"/>
      <c r="T76" s="522"/>
      <c r="U76" s="522"/>
      <c r="V76" s="522"/>
      <c r="W76" s="522"/>
      <c r="X76" s="522"/>
      <c r="Y76" s="522"/>
      <c r="Z76" s="522"/>
      <c r="AA76" s="522"/>
      <c r="AB76" s="522"/>
      <c r="AC76" s="522"/>
      <c r="AD76" s="522"/>
      <c r="AE76" s="522"/>
      <c r="AF76" s="522"/>
      <c r="AG76" s="522"/>
      <c r="AH76" s="522"/>
      <c r="AI76" s="522"/>
      <c r="AJ76" s="522"/>
      <c r="AK76" s="522"/>
      <c r="AL76" s="522"/>
      <c r="AM76" s="522"/>
      <c r="AN76" s="522"/>
      <c r="AO76" s="522"/>
      <c r="AP76" s="522"/>
      <c r="AQ76" s="522"/>
      <c r="AR76" s="522"/>
      <c r="AS76" s="522"/>
      <c r="AT76" s="522"/>
      <c r="AU76" s="466"/>
      <c r="AV76" s="466"/>
      <c r="AW76" s="466"/>
      <c r="AX76" s="466"/>
      <c r="AY76" s="466"/>
      <c r="AZ76" s="466"/>
      <c r="BA76" s="466"/>
      <c r="BB76" s="458"/>
      <c r="BC76" s="458"/>
      <c r="BD76" s="458"/>
      <c r="BE76" s="458"/>
      <c r="BF76" s="458"/>
      <c r="BG76" s="458"/>
      <c r="BH76" s="458"/>
      <c r="BI76" s="458"/>
      <c r="BJ76" s="459"/>
    </row>
    <row r="77" spans="3:62" ht="10.5" customHeight="1">
      <c r="C77" s="386"/>
      <c r="D77" s="387"/>
      <c r="E77" s="439"/>
      <c r="F77" s="439"/>
      <c r="G77" s="439"/>
      <c r="H77" s="439"/>
      <c r="I77" s="439"/>
      <c r="J77" s="439"/>
      <c r="K77" s="404"/>
      <c r="L77" s="404"/>
      <c r="M77" s="404"/>
      <c r="N77" s="404"/>
      <c r="O77" s="404"/>
      <c r="P77" s="404"/>
      <c r="Q77" s="404"/>
      <c r="R77" s="404"/>
      <c r="S77" s="404"/>
      <c r="T77" s="404"/>
      <c r="U77" s="404"/>
      <c r="V77" s="404"/>
      <c r="W77" s="404"/>
      <c r="X77" s="404"/>
      <c r="Y77" s="404"/>
      <c r="Z77" s="404"/>
      <c r="AA77" s="404"/>
      <c r="AB77" s="404"/>
      <c r="AC77" s="404"/>
      <c r="AD77" s="404"/>
      <c r="AE77" s="404"/>
      <c r="AF77" s="404"/>
      <c r="AG77" s="404"/>
      <c r="AH77" s="404"/>
      <c r="AI77" s="404"/>
      <c r="AJ77" s="404"/>
      <c r="AK77" s="404"/>
      <c r="AL77" s="404"/>
      <c r="AM77" s="404"/>
      <c r="AN77" s="404"/>
      <c r="AO77" s="404"/>
      <c r="AP77" s="404"/>
      <c r="AQ77" s="404"/>
      <c r="AR77" s="404"/>
      <c r="AS77" s="404"/>
      <c r="AT77" s="404"/>
      <c r="AU77" s="467"/>
      <c r="AV77" s="467"/>
      <c r="AW77" s="467"/>
      <c r="AX77" s="467"/>
      <c r="AY77" s="467"/>
      <c r="AZ77" s="467"/>
      <c r="BA77" s="467"/>
      <c r="BB77" s="396"/>
      <c r="BC77" s="396"/>
      <c r="BD77" s="396"/>
      <c r="BE77" s="396"/>
      <c r="BF77" s="396"/>
      <c r="BG77" s="396"/>
      <c r="BH77" s="396"/>
      <c r="BI77" s="396"/>
      <c r="BJ77" s="397"/>
    </row>
    <row r="78" spans="3:62" ht="10.5" customHeight="1">
      <c r="C78" s="386">
        <v>32</v>
      </c>
      <c r="D78" s="387"/>
      <c r="E78" s="441" t="s">
        <v>260</v>
      </c>
      <c r="F78" s="442"/>
      <c r="G78" s="442"/>
      <c r="H78" s="442"/>
      <c r="I78" s="442"/>
      <c r="J78" s="443"/>
      <c r="K78" s="404" t="s">
        <v>445</v>
      </c>
      <c r="L78" s="404"/>
      <c r="M78" s="404"/>
      <c r="N78" s="404"/>
      <c r="O78" s="404"/>
      <c r="P78" s="404"/>
      <c r="Q78" s="404"/>
      <c r="R78" s="404"/>
      <c r="S78" s="404"/>
      <c r="T78" s="404"/>
      <c r="U78" s="404"/>
      <c r="V78" s="404"/>
      <c r="W78" s="404"/>
      <c r="X78" s="404"/>
      <c r="Y78" s="404"/>
      <c r="Z78" s="404"/>
      <c r="AA78" s="404"/>
      <c r="AB78" s="404"/>
      <c r="AC78" s="404"/>
      <c r="AD78" s="404"/>
      <c r="AE78" s="404"/>
      <c r="AF78" s="404"/>
      <c r="AG78" s="404"/>
      <c r="AH78" s="404"/>
      <c r="AI78" s="404"/>
      <c r="AJ78" s="404"/>
      <c r="AK78" s="404"/>
      <c r="AL78" s="404"/>
      <c r="AM78" s="404"/>
      <c r="AN78" s="404"/>
      <c r="AO78" s="404"/>
      <c r="AP78" s="404"/>
      <c r="AQ78" s="404"/>
      <c r="AR78" s="404"/>
      <c r="AS78" s="404"/>
      <c r="AT78" s="404"/>
      <c r="AU78" s="467"/>
      <c r="AV78" s="467"/>
      <c r="AW78" s="467"/>
      <c r="AX78" s="467"/>
      <c r="AY78" s="467"/>
      <c r="AZ78" s="467"/>
      <c r="BA78" s="467"/>
      <c r="BB78" s="543" t="s">
        <v>266</v>
      </c>
      <c r="BC78" s="543"/>
      <c r="BD78" s="543"/>
      <c r="BE78" s="543"/>
      <c r="BF78" s="543"/>
      <c r="BG78" s="543"/>
      <c r="BH78" s="543"/>
      <c r="BI78" s="543"/>
      <c r="BJ78" s="544"/>
    </row>
    <row r="79" spans="3:62" ht="10.5" customHeight="1">
      <c r="C79" s="394"/>
      <c r="D79" s="395"/>
      <c r="E79" s="444"/>
      <c r="F79" s="445"/>
      <c r="G79" s="445"/>
      <c r="H79" s="445"/>
      <c r="I79" s="445"/>
      <c r="J79" s="446"/>
      <c r="K79" s="411"/>
      <c r="L79" s="411"/>
      <c r="M79" s="411"/>
      <c r="N79" s="411"/>
      <c r="O79" s="411"/>
      <c r="P79" s="411"/>
      <c r="Q79" s="411"/>
      <c r="R79" s="411"/>
      <c r="S79" s="411"/>
      <c r="T79" s="411"/>
      <c r="U79" s="411"/>
      <c r="V79" s="411"/>
      <c r="W79" s="411"/>
      <c r="X79" s="411"/>
      <c r="Y79" s="411"/>
      <c r="Z79" s="411"/>
      <c r="AA79" s="411"/>
      <c r="AB79" s="411"/>
      <c r="AC79" s="411"/>
      <c r="AD79" s="411"/>
      <c r="AE79" s="411"/>
      <c r="AF79" s="411"/>
      <c r="AG79" s="411"/>
      <c r="AH79" s="411"/>
      <c r="AI79" s="411"/>
      <c r="AJ79" s="411"/>
      <c r="AK79" s="411"/>
      <c r="AL79" s="411"/>
      <c r="AM79" s="411"/>
      <c r="AN79" s="411"/>
      <c r="AO79" s="411"/>
      <c r="AP79" s="411"/>
      <c r="AQ79" s="411"/>
      <c r="AR79" s="411"/>
      <c r="AS79" s="411"/>
      <c r="AT79" s="411"/>
      <c r="AU79" s="551"/>
      <c r="AV79" s="551"/>
      <c r="AW79" s="551"/>
      <c r="AX79" s="551"/>
      <c r="AY79" s="551"/>
      <c r="AZ79" s="551"/>
      <c r="BA79" s="551"/>
      <c r="BB79" s="558"/>
      <c r="BC79" s="558"/>
      <c r="BD79" s="558"/>
      <c r="BE79" s="558"/>
      <c r="BF79" s="558"/>
      <c r="BG79" s="558"/>
      <c r="BH79" s="558"/>
      <c r="BI79" s="558"/>
      <c r="BJ79" s="559"/>
    </row>
    <row r="80" spans="3:62" ht="10.5" customHeight="1">
      <c r="C80" s="435">
        <v>33</v>
      </c>
      <c r="D80" s="436"/>
      <c r="E80" s="438" t="s">
        <v>1</v>
      </c>
      <c r="F80" s="438"/>
      <c r="G80" s="438"/>
      <c r="H80" s="438"/>
      <c r="I80" s="438"/>
      <c r="J80" s="438"/>
      <c r="K80" s="440" t="s">
        <v>2</v>
      </c>
      <c r="L80" s="440"/>
      <c r="M80" s="440"/>
      <c r="N80" s="440"/>
      <c r="O80" s="440"/>
      <c r="P80" s="440"/>
      <c r="Q80" s="440"/>
      <c r="R80" s="440"/>
      <c r="S80" s="440"/>
      <c r="T80" s="440"/>
      <c r="U80" s="440"/>
      <c r="V80" s="440"/>
      <c r="W80" s="440"/>
      <c r="X80" s="440"/>
      <c r="Y80" s="440"/>
      <c r="Z80" s="440"/>
      <c r="AA80" s="440"/>
      <c r="AB80" s="440"/>
      <c r="AC80" s="440"/>
      <c r="AD80" s="440"/>
      <c r="AE80" s="440"/>
      <c r="AF80" s="440"/>
      <c r="AG80" s="440"/>
      <c r="AH80" s="440"/>
      <c r="AI80" s="440"/>
      <c r="AJ80" s="440"/>
      <c r="AK80" s="440"/>
      <c r="AL80" s="440"/>
      <c r="AM80" s="440"/>
      <c r="AN80" s="440"/>
      <c r="AO80" s="440"/>
      <c r="AP80" s="440"/>
      <c r="AQ80" s="440"/>
      <c r="AR80" s="440"/>
      <c r="AS80" s="440"/>
      <c r="AT80" s="440"/>
      <c r="AU80" s="590"/>
      <c r="AV80" s="591"/>
      <c r="AW80" s="591"/>
      <c r="AX80" s="591"/>
      <c r="AY80" s="591"/>
      <c r="AZ80" s="591"/>
      <c r="BA80" s="592"/>
      <c r="BB80" s="426" t="s">
        <v>14</v>
      </c>
      <c r="BC80" s="427"/>
      <c r="BD80" s="427"/>
      <c r="BE80" s="427"/>
      <c r="BF80" s="427"/>
      <c r="BG80" s="427"/>
      <c r="BH80" s="427"/>
      <c r="BI80" s="427"/>
      <c r="BJ80" s="428"/>
    </row>
    <row r="81" spans="3:62" ht="10.5" customHeight="1">
      <c r="C81" s="386"/>
      <c r="D81" s="387"/>
      <c r="E81" s="439"/>
      <c r="F81" s="439"/>
      <c r="G81" s="439"/>
      <c r="H81" s="439"/>
      <c r="I81" s="439"/>
      <c r="J81" s="439"/>
      <c r="K81" s="404"/>
      <c r="L81" s="404"/>
      <c r="M81" s="404"/>
      <c r="N81" s="404"/>
      <c r="O81" s="404"/>
      <c r="P81" s="404"/>
      <c r="Q81" s="404"/>
      <c r="R81" s="404"/>
      <c r="S81" s="404"/>
      <c r="T81" s="404"/>
      <c r="U81" s="404"/>
      <c r="V81" s="404"/>
      <c r="W81" s="404"/>
      <c r="X81" s="404"/>
      <c r="Y81" s="404"/>
      <c r="Z81" s="404"/>
      <c r="AA81" s="404"/>
      <c r="AB81" s="404"/>
      <c r="AC81" s="404"/>
      <c r="AD81" s="404"/>
      <c r="AE81" s="404"/>
      <c r="AF81" s="404"/>
      <c r="AG81" s="404"/>
      <c r="AH81" s="404"/>
      <c r="AI81" s="404"/>
      <c r="AJ81" s="404"/>
      <c r="AK81" s="404"/>
      <c r="AL81" s="404"/>
      <c r="AM81" s="404"/>
      <c r="AN81" s="404"/>
      <c r="AO81" s="404"/>
      <c r="AP81" s="404"/>
      <c r="AQ81" s="404"/>
      <c r="AR81" s="404"/>
      <c r="AS81" s="404"/>
      <c r="AT81" s="404"/>
      <c r="AU81" s="572"/>
      <c r="AV81" s="573"/>
      <c r="AW81" s="573"/>
      <c r="AX81" s="573"/>
      <c r="AY81" s="573"/>
      <c r="AZ81" s="573"/>
      <c r="BA81" s="574"/>
      <c r="BB81" s="429"/>
      <c r="BC81" s="430"/>
      <c r="BD81" s="430"/>
      <c r="BE81" s="430"/>
      <c r="BF81" s="430"/>
      <c r="BG81" s="430"/>
      <c r="BH81" s="430"/>
      <c r="BI81" s="430"/>
      <c r="BJ81" s="431"/>
    </row>
    <row r="82" spans="3:62" ht="10.5" customHeight="1">
      <c r="C82" s="386">
        <v>34</v>
      </c>
      <c r="D82" s="387"/>
      <c r="E82" s="441" t="s">
        <v>260</v>
      </c>
      <c r="F82" s="442"/>
      <c r="G82" s="442"/>
      <c r="H82" s="442"/>
      <c r="I82" s="442"/>
      <c r="J82" s="443"/>
      <c r="K82" s="404" t="s">
        <v>446</v>
      </c>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404"/>
      <c r="AL82" s="404"/>
      <c r="AM82" s="404"/>
      <c r="AN82" s="404"/>
      <c r="AO82" s="404"/>
      <c r="AP82" s="404"/>
      <c r="AQ82" s="404"/>
      <c r="AR82" s="404"/>
      <c r="AS82" s="404"/>
      <c r="AT82" s="404"/>
      <c r="AU82" s="578"/>
      <c r="AV82" s="579"/>
      <c r="AW82" s="579"/>
      <c r="AX82" s="579"/>
      <c r="AY82" s="579"/>
      <c r="AZ82" s="579"/>
      <c r="BA82" s="580"/>
      <c r="BB82" s="429"/>
      <c r="BC82" s="430"/>
      <c r="BD82" s="430"/>
      <c r="BE82" s="430"/>
      <c r="BF82" s="430"/>
      <c r="BG82" s="430"/>
      <c r="BH82" s="430"/>
      <c r="BI82" s="430"/>
      <c r="BJ82" s="431"/>
    </row>
    <row r="83" spans="3:62" ht="10.5" customHeight="1">
      <c r="C83" s="386"/>
      <c r="D83" s="387"/>
      <c r="E83" s="468"/>
      <c r="F83" s="469"/>
      <c r="G83" s="469"/>
      <c r="H83" s="469"/>
      <c r="I83" s="469"/>
      <c r="J83" s="470"/>
      <c r="K83" s="404"/>
      <c r="L83" s="404"/>
      <c r="M83" s="404"/>
      <c r="N83" s="404"/>
      <c r="O83" s="404"/>
      <c r="P83" s="404"/>
      <c r="Q83" s="404"/>
      <c r="R83" s="404"/>
      <c r="S83" s="404"/>
      <c r="T83" s="404"/>
      <c r="U83" s="404"/>
      <c r="V83" s="404"/>
      <c r="W83" s="404"/>
      <c r="X83" s="404"/>
      <c r="Y83" s="404"/>
      <c r="Z83" s="404"/>
      <c r="AA83" s="404"/>
      <c r="AB83" s="404"/>
      <c r="AC83" s="404"/>
      <c r="AD83" s="404"/>
      <c r="AE83" s="404"/>
      <c r="AF83" s="404"/>
      <c r="AG83" s="404"/>
      <c r="AH83" s="404"/>
      <c r="AI83" s="404"/>
      <c r="AJ83" s="404"/>
      <c r="AK83" s="404"/>
      <c r="AL83" s="404"/>
      <c r="AM83" s="404"/>
      <c r="AN83" s="404"/>
      <c r="AO83" s="404"/>
      <c r="AP83" s="404"/>
      <c r="AQ83" s="404"/>
      <c r="AR83" s="404"/>
      <c r="AS83" s="404"/>
      <c r="AT83" s="404"/>
      <c r="AU83" s="572"/>
      <c r="AV83" s="573"/>
      <c r="AW83" s="573"/>
      <c r="AX83" s="573"/>
      <c r="AY83" s="573"/>
      <c r="AZ83" s="573"/>
      <c r="BA83" s="574"/>
      <c r="BB83" s="429"/>
      <c r="BC83" s="430"/>
      <c r="BD83" s="430"/>
      <c r="BE83" s="430"/>
      <c r="BF83" s="430"/>
      <c r="BG83" s="430"/>
      <c r="BH83" s="430"/>
      <c r="BI83" s="430"/>
      <c r="BJ83" s="431"/>
    </row>
    <row r="84" spans="3:62" ht="10.5" customHeight="1">
      <c r="C84" s="386">
        <v>35</v>
      </c>
      <c r="D84" s="387"/>
      <c r="E84" s="441" t="s">
        <v>260</v>
      </c>
      <c r="F84" s="442"/>
      <c r="G84" s="442"/>
      <c r="H84" s="442"/>
      <c r="I84" s="442"/>
      <c r="J84" s="443"/>
      <c r="K84" s="404" t="s">
        <v>447</v>
      </c>
      <c r="L84" s="404"/>
      <c r="M84" s="404"/>
      <c r="N84" s="404"/>
      <c r="O84" s="404"/>
      <c r="P84" s="404"/>
      <c r="Q84" s="404"/>
      <c r="R84" s="404"/>
      <c r="S84" s="404"/>
      <c r="T84" s="404"/>
      <c r="U84" s="404"/>
      <c r="V84" s="404"/>
      <c r="W84" s="404"/>
      <c r="X84" s="404"/>
      <c r="Y84" s="404"/>
      <c r="Z84" s="404"/>
      <c r="AA84" s="404"/>
      <c r="AB84" s="404"/>
      <c r="AC84" s="404"/>
      <c r="AD84" s="404"/>
      <c r="AE84" s="404"/>
      <c r="AF84" s="404"/>
      <c r="AG84" s="404"/>
      <c r="AH84" s="404"/>
      <c r="AI84" s="404"/>
      <c r="AJ84" s="404"/>
      <c r="AK84" s="404"/>
      <c r="AL84" s="404"/>
      <c r="AM84" s="404"/>
      <c r="AN84" s="404"/>
      <c r="AO84" s="404"/>
      <c r="AP84" s="404"/>
      <c r="AQ84" s="404"/>
      <c r="AR84" s="404"/>
      <c r="AS84" s="404"/>
      <c r="AT84" s="404"/>
      <c r="AU84" s="578"/>
      <c r="AV84" s="579"/>
      <c r="AW84" s="579"/>
      <c r="AX84" s="579"/>
      <c r="AY84" s="579"/>
      <c r="AZ84" s="579"/>
      <c r="BA84" s="580"/>
      <c r="BB84" s="429"/>
      <c r="BC84" s="430"/>
      <c r="BD84" s="430"/>
      <c r="BE84" s="430"/>
      <c r="BF84" s="430"/>
      <c r="BG84" s="430"/>
      <c r="BH84" s="430"/>
      <c r="BI84" s="430"/>
      <c r="BJ84" s="431"/>
    </row>
    <row r="85" spans="3:62" ht="10.5" customHeight="1">
      <c r="C85" s="386"/>
      <c r="D85" s="387"/>
      <c r="E85" s="468"/>
      <c r="F85" s="469"/>
      <c r="G85" s="469"/>
      <c r="H85" s="469"/>
      <c r="I85" s="469"/>
      <c r="J85" s="470"/>
      <c r="K85" s="404"/>
      <c r="L85" s="404"/>
      <c r="M85" s="404"/>
      <c r="N85" s="404"/>
      <c r="O85" s="404"/>
      <c r="P85" s="404"/>
      <c r="Q85" s="404"/>
      <c r="R85" s="404"/>
      <c r="S85" s="404"/>
      <c r="T85" s="404"/>
      <c r="U85" s="404"/>
      <c r="V85" s="404"/>
      <c r="W85" s="404"/>
      <c r="X85" s="404"/>
      <c r="Y85" s="404"/>
      <c r="Z85" s="404"/>
      <c r="AA85" s="404"/>
      <c r="AB85" s="404"/>
      <c r="AC85" s="404"/>
      <c r="AD85" s="404"/>
      <c r="AE85" s="404"/>
      <c r="AF85" s="404"/>
      <c r="AG85" s="404"/>
      <c r="AH85" s="404"/>
      <c r="AI85" s="404"/>
      <c r="AJ85" s="404"/>
      <c r="AK85" s="404"/>
      <c r="AL85" s="404"/>
      <c r="AM85" s="404"/>
      <c r="AN85" s="404"/>
      <c r="AO85" s="404"/>
      <c r="AP85" s="404"/>
      <c r="AQ85" s="404"/>
      <c r="AR85" s="404"/>
      <c r="AS85" s="404"/>
      <c r="AT85" s="404"/>
      <c r="AU85" s="572"/>
      <c r="AV85" s="573"/>
      <c r="AW85" s="573"/>
      <c r="AX85" s="573"/>
      <c r="AY85" s="573"/>
      <c r="AZ85" s="573"/>
      <c r="BA85" s="574"/>
      <c r="BB85" s="429"/>
      <c r="BC85" s="430"/>
      <c r="BD85" s="430"/>
      <c r="BE85" s="430"/>
      <c r="BF85" s="430"/>
      <c r="BG85" s="430"/>
      <c r="BH85" s="430"/>
      <c r="BI85" s="430"/>
      <c r="BJ85" s="431"/>
    </row>
    <row r="86" spans="3:62" ht="10.5" customHeight="1">
      <c r="C86" s="386">
        <v>36</v>
      </c>
      <c r="D86" s="387"/>
      <c r="E86" s="441" t="s">
        <v>260</v>
      </c>
      <c r="F86" s="442"/>
      <c r="G86" s="442"/>
      <c r="H86" s="442"/>
      <c r="I86" s="442"/>
      <c r="J86" s="443"/>
      <c r="K86" s="404" t="s">
        <v>13</v>
      </c>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4"/>
      <c r="AL86" s="404"/>
      <c r="AM86" s="404"/>
      <c r="AN86" s="404"/>
      <c r="AO86" s="404"/>
      <c r="AP86" s="404"/>
      <c r="AQ86" s="404"/>
      <c r="AR86" s="404"/>
      <c r="AS86" s="404"/>
      <c r="AT86" s="404"/>
      <c r="AU86" s="578"/>
      <c r="AV86" s="579"/>
      <c r="AW86" s="579"/>
      <c r="AX86" s="579"/>
      <c r="AY86" s="579"/>
      <c r="AZ86" s="579"/>
      <c r="BA86" s="580"/>
      <c r="BB86" s="429"/>
      <c r="BC86" s="430"/>
      <c r="BD86" s="430"/>
      <c r="BE86" s="430"/>
      <c r="BF86" s="430"/>
      <c r="BG86" s="430"/>
      <c r="BH86" s="430"/>
      <c r="BI86" s="430"/>
      <c r="BJ86" s="431"/>
    </row>
    <row r="87" spans="3:62" ht="10.5" customHeight="1">
      <c r="C87" s="386"/>
      <c r="D87" s="387"/>
      <c r="E87" s="468"/>
      <c r="F87" s="469"/>
      <c r="G87" s="469"/>
      <c r="H87" s="469"/>
      <c r="I87" s="469"/>
      <c r="J87" s="470"/>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404"/>
      <c r="AL87" s="404"/>
      <c r="AM87" s="404"/>
      <c r="AN87" s="404"/>
      <c r="AO87" s="404"/>
      <c r="AP87" s="404"/>
      <c r="AQ87" s="404"/>
      <c r="AR87" s="404"/>
      <c r="AS87" s="404"/>
      <c r="AT87" s="404"/>
      <c r="AU87" s="572"/>
      <c r="AV87" s="573"/>
      <c r="AW87" s="573"/>
      <c r="AX87" s="573"/>
      <c r="AY87" s="573"/>
      <c r="AZ87" s="573"/>
      <c r="BA87" s="574"/>
      <c r="BB87" s="429"/>
      <c r="BC87" s="430"/>
      <c r="BD87" s="430"/>
      <c r="BE87" s="430"/>
      <c r="BF87" s="430"/>
      <c r="BG87" s="430"/>
      <c r="BH87" s="430"/>
      <c r="BI87" s="430"/>
      <c r="BJ87" s="431"/>
    </row>
    <row r="88" spans="3:62" ht="10.5" customHeight="1">
      <c r="C88" s="386">
        <v>37</v>
      </c>
      <c r="D88" s="387"/>
      <c r="E88" s="441" t="s">
        <v>260</v>
      </c>
      <c r="F88" s="442"/>
      <c r="G88" s="442"/>
      <c r="H88" s="442"/>
      <c r="I88" s="442"/>
      <c r="J88" s="443"/>
      <c r="K88" s="404" t="s">
        <v>441</v>
      </c>
      <c r="L88" s="404"/>
      <c r="M88" s="404"/>
      <c r="N88" s="404"/>
      <c r="O88" s="404"/>
      <c r="P88" s="404"/>
      <c r="Q88" s="404"/>
      <c r="R88" s="404"/>
      <c r="S88" s="404"/>
      <c r="T88" s="404"/>
      <c r="U88" s="404"/>
      <c r="V88" s="404"/>
      <c r="W88" s="404"/>
      <c r="X88" s="404"/>
      <c r="Y88" s="404"/>
      <c r="Z88" s="404"/>
      <c r="AA88" s="404"/>
      <c r="AB88" s="404"/>
      <c r="AC88" s="404"/>
      <c r="AD88" s="404"/>
      <c r="AE88" s="404"/>
      <c r="AF88" s="404"/>
      <c r="AG88" s="404"/>
      <c r="AH88" s="404"/>
      <c r="AI88" s="404"/>
      <c r="AJ88" s="404"/>
      <c r="AK88" s="404"/>
      <c r="AL88" s="404"/>
      <c r="AM88" s="404"/>
      <c r="AN88" s="404"/>
      <c r="AO88" s="404"/>
      <c r="AP88" s="404"/>
      <c r="AQ88" s="404"/>
      <c r="AR88" s="404"/>
      <c r="AS88" s="404"/>
      <c r="AT88" s="404"/>
      <c r="AU88" s="481"/>
      <c r="AV88" s="482"/>
      <c r="AW88" s="482"/>
      <c r="AX88" s="482"/>
      <c r="AY88" s="482"/>
      <c r="AZ88" s="482"/>
      <c r="BA88" s="483"/>
      <c r="BB88" s="429"/>
      <c r="BC88" s="430"/>
      <c r="BD88" s="430"/>
      <c r="BE88" s="430"/>
      <c r="BF88" s="430"/>
      <c r="BG88" s="430"/>
      <c r="BH88" s="430"/>
      <c r="BI88" s="430"/>
      <c r="BJ88" s="431"/>
    </row>
    <row r="89" spans="3:62" ht="10.5" customHeight="1">
      <c r="C89" s="394"/>
      <c r="D89" s="395"/>
      <c r="E89" s="444"/>
      <c r="F89" s="445"/>
      <c r="G89" s="445"/>
      <c r="H89" s="445"/>
      <c r="I89" s="445"/>
      <c r="J89" s="446"/>
      <c r="K89" s="411"/>
      <c r="L89" s="411"/>
      <c r="M89" s="411"/>
      <c r="N89" s="411"/>
      <c r="O89" s="411"/>
      <c r="P89" s="411"/>
      <c r="Q89" s="411"/>
      <c r="R89" s="411"/>
      <c r="S89" s="411"/>
      <c r="T89" s="411"/>
      <c r="U89" s="411"/>
      <c r="V89" s="411"/>
      <c r="W89" s="411"/>
      <c r="X89" s="411"/>
      <c r="Y89" s="411"/>
      <c r="Z89" s="411"/>
      <c r="AA89" s="411"/>
      <c r="AB89" s="411"/>
      <c r="AC89" s="411"/>
      <c r="AD89" s="411"/>
      <c r="AE89" s="411"/>
      <c r="AF89" s="411"/>
      <c r="AG89" s="411"/>
      <c r="AH89" s="411"/>
      <c r="AI89" s="411"/>
      <c r="AJ89" s="411"/>
      <c r="AK89" s="411"/>
      <c r="AL89" s="411"/>
      <c r="AM89" s="411"/>
      <c r="AN89" s="411"/>
      <c r="AO89" s="411"/>
      <c r="AP89" s="411"/>
      <c r="AQ89" s="411"/>
      <c r="AR89" s="411"/>
      <c r="AS89" s="411"/>
      <c r="AT89" s="411"/>
      <c r="AU89" s="484"/>
      <c r="AV89" s="485"/>
      <c r="AW89" s="485"/>
      <c r="AX89" s="485"/>
      <c r="AY89" s="485"/>
      <c r="AZ89" s="485"/>
      <c r="BA89" s="486"/>
      <c r="BB89" s="432"/>
      <c r="BC89" s="433"/>
      <c r="BD89" s="433"/>
      <c r="BE89" s="433"/>
      <c r="BF89" s="433"/>
      <c r="BG89" s="433"/>
      <c r="BH89" s="433"/>
      <c r="BI89" s="433"/>
      <c r="BJ89" s="434"/>
    </row>
    <row r="90" spans="3:62" ht="10.5" customHeight="1">
      <c r="C90" s="435">
        <v>38</v>
      </c>
      <c r="D90" s="436"/>
      <c r="E90" s="479" t="s">
        <v>3</v>
      </c>
      <c r="F90" s="479"/>
      <c r="G90" s="479"/>
      <c r="H90" s="479"/>
      <c r="I90" s="479"/>
      <c r="J90" s="479"/>
      <c r="K90" s="440" t="s">
        <v>4</v>
      </c>
      <c r="L90" s="440"/>
      <c r="M90" s="440"/>
      <c r="N90" s="440"/>
      <c r="O90" s="440"/>
      <c r="P90" s="440"/>
      <c r="Q90" s="440"/>
      <c r="R90" s="440"/>
      <c r="S90" s="440"/>
      <c r="T90" s="440"/>
      <c r="U90" s="440"/>
      <c r="V90" s="440"/>
      <c r="W90" s="440"/>
      <c r="X90" s="440"/>
      <c r="Y90" s="440"/>
      <c r="Z90" s="440"/>
      <c r="AA90" s="440"/>
      <c r="AB90" s="440"/>
      <c r="AC90" s="440"/>
      <c r="AD90" s="440"/>
      <c r="AE90" s="440"/>
      <c r="AF90" s="440"/>
      <c r="AG90" s="440"/>
      <c r="AH90" s="440"/>
      <c r="AI90" s="440"/>
      <c r="AJ90" s="440"/>
      <c r="AK90" s="440"/>
      <c r="AL90" s="440"/>
      <c r="AM90" s="440"/>
      <c r="AN90" s="440"/>
      <c r="AO90" s="440"/>
      <c r="AP90" s="440"/>
      <c r="AQ90" s="440"/>
      <c r="AR90" s="440"/>
      <c r="AS90" s="440"/>
      <c r="AT90" s="440"/>
      <c r="AU90" s="590"/>
      <c r="AV90" s="591"/>
      <c r="AW90" s="591"/>
      <c r="AX90" s="591"/>
      <c r="AY90" s="591"/>
      <c r="AZ90" s="591"/>
      <c r="BA90" s="592"/>
      <c r="BB90" s="447"/>
      <c r="BC90" s="447"/>
      <c r="BD90" s="447"/>
      <c r="BE90" s="447"/>
      <c r="BF90" s="447"/>
      <c r="BG90" s="447"/>
      <c r="BH90" s="447"/>
      <c r="BI90" s="447"/>
      <c r="BJ90" s="448"/>
    </row>
    <row r="91" spans="3:62" ht="10.5" customHeight="1">
      <c r="C91" s="386"/>
      <c r="D91" s="387"/>
      <c r="E91" s="480"/>
      <c r="F91" s="480"/>
      <c r="G91" s="480"/>
      <c r="H91" s="480"/>
      <c r="I91" s="480"/>
      <c r="J91" s="480"/>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4"/>
      <c r="AL91" s="404"/>
      <c r="AM91" s="404"/>
      <c r="AN91" s="404"/>
      <c r="AO91" s="404"/>
      <c r="AP91" s="404"/>
      <c r="AQ91" s="404"/>
      <c r="AR91" s="404"/>
      <c r="AS91" s="404"/>
      <c r="AT91" s="404"/>
      <c r="AU91" s="572"/>
      <c r="AV91" s="573"/>
      <c r="AW91" s="573"/>
      <c r="AX91" s="573"/>
      <c r="AY91" s="573"/>
      <c r="AZ91" s="573"/>
      <c r="BA91" s="574"/>
      <c r="BB91" s="449"/>
      <c r="BC91" s="449"/>
      <c r="BD91" s="449"/>
      <c r="BE91" s="449"/>
      <c r="BF91" s="449"/>
      <c r="BG91" s="449"/>
      <c r="BH91" s="449"/>
      <c r="BI91" s="449"/>
      <c r="BJ91" s="450"/>
    </row>
    <row r="92" spans="3:62" ht="10.5" customHeight="1">
      <c r="C92" s="386">
        <v>39</v>
      </c>
      <c r="D92" s="387"/>
      <c r="E92" s="480" t="s">
        <v>260</v>
      </c>
      <c r="F92" s="480"/>
      <c r="G92" s="480"/>
      <c r="H92" s="480"/>
      <c r="I92" s="480"/>
      <c r="J92" s="480"/>
      <c r="K92" s="404" t="s">
        <v>5</v>
      </c>
      <c r="L92" s="404"/>
      <c r="M92" s="404"/>
      <c r="N92" s="404"/>
      <c r="O92" s="404"/>
      <c r="P92" s="404"/>
      <c r="Q92" s="404"/>
      <c r="R92" s="404"/>
      <c r="S92" s="404"/>
      <c r="T92" s="404"/>
      <c r="U92" s="404"/>
      <c r="V92" s="404"/>
      <c r="W92" s="404"/>
      <c r="X92" s="404"/>
      <c r="Y92" s="404"/>
      <c r="Z92" s="404"/>
      <c r="AA92" s="404"/>
      <c r="AB92" s="404"/>
      <c r="AC92" s="404"/>
      <c r="AD92" s="404"/>
      <c r="AE92" s="404"/>
      <c r="AF92" s="404"/>
      <c r="AG92" s="404"/>
      <c r="AH92" s="404"/>
      <c r="AI92" s="404"/>
      <c r="AJ92" s="404"/>
      <c r="AK92" s="404"/>
      <c r="AL92" s="404"/>
      <c r="AM92" s="404"/>
      <c r="AN92" s="404"/>
      <c r="AO92" s="404"/>
      <c r="AP92" s="404"/>
      <c r="AQ92" s="404"/>
      <c r="AR92" s="404"/>
      <c r="AS92" s="404"/>
      <c r="AT92" s="404"/>
      <c r="AU92" s="481"/>
      <c r="AV92" s="482"/>
      <c r="AW92" s="482"/>
      <c r="AX92" s="482"/>
      <c r="AY92" s="482"/>
      <c r="AZ92" s="482"/>
      <c r="BA92" s="483"/>
      <c r="BB92" s="449"/>
      <c r="BC92" s="449"/>
      <c r="BD92" s="449"/>
      <c r="BE92" s="449"/>
      <c r="BF92" s="449"/>
      <c r="BG92" s="449"/>
      <c r="BH92" s="449"/>
      <c r="BI92" s="449"/>
      <c r="BJ92" s="450"/>
    </row>
    <row r="93" spans="3:62" ht="10.5" customHeight="1">
      <c r="C93" s="394"/>
      <c r="D93" s="395"/>
      <c r="E93" s="536"/>
      <c r="F93" s="536"/>
      <c r="G93" s="536"/>
      <c r="H93" s="536"/>
      <c r="I93" s="536"/>
      <c r="J93" s="536"/>
      <c r="K93" s="411"/>
      <c r="L93" s="411"/>
      <c r="M93" s="411"/>
      <c r="N93" s="411"/>
      <c r="O93" s="411"/>
      <c r="P93" s="411"/>
      <c r="Q93" s="411"/>
      <c r="R93" s="411"/>
      <c r="S93" s="411"/>
      <c r="T93" s="411"/>
      <c r="U93" s="411"/>
      <c r="V93" s="411"/>
      <c r="W93" s="411"/>
      <c r="X93" s="411"/>
      <c r="Y93" s="411"/>
      <c r="Z93" s="411"/>
      <c r="AA93" s="411"/>
      <c r="AB93" s="411"/>
      <c r="AC93" s="411"/>
      <c r="AD93" s="411"/>
      <c r="AE93" s="411"/>
      <c r="AF93" s="411"/>
      <c r="AG93" s="411"/>
      <c r="AH93" s="411"/>
      <c r="AI93" s="411"/>
      <c r="AJ93" s="411"/>
      <c r="AK93" s="411"/>
      <c r="AL93" s="411"/>
      <c r="AM93" s="411"/>
      <c r="AN93" s="411"/>
      <c r="AO93" s="411"/>
      <c r="AP93" s="411"/>
      <c r="AQ93" s="411"/>
      <c r="AR93" s="411"/>
      <c r="AS93" s="411"/>
      <c r="AT93" s="411"/>
      <c r="AU93" s="484"/>
      <c r="AV93" s="485"/>
      <c r="AW93" s="485"/>
      <c r="AX93" s="485"/>
      <c r="AY93" s="485"/>
      <c r="AZ93" s="485"/>
      <c r="BA93" s="486"/>
      <c r="BB93" s="451"/>
      <c r="BC93" s="451"/>
      <c r="BD93" s="451"/>
      <c r="BE93" s="451"/>
      <c r="BF93" s="451"/>
      <c r="BG93" s="451"/>
      <c r="BH93" s="451"/>
      <c r="BI93" s="451"/>
      <c r="BJ93" s="452"/>
    </row>
    <row r="94" spans="3:62" ht="10.5" customHeight="1">
      <c r="C94" s="435">
        <v>40</v>
      </c>
      <c r="D94" s="436"/>
      <c r="E94" s="398" t="s">
        <v>7</v>
      </c>
      <c r="F94" s="399"/>
      <c r="G94" s="399"/>
      <c r="H94" s="399"/>
      <c r="I94" s="399"/>
      <c r="J94" s="400"/>
      <c r="K94" s="404" t="s">
        <v>8</v>
      </c>
      <c r="L94" s="404"/>
      <c r="M94" s="404"/>
      <c r="N94" s="404"/>
      <c r="O94" s="404"/>
      <c r="P94" s="404"/>
      <c r="Q94" s="404"/>
      <c r="R94" s="404"/>
      <c r="S94" s="404"/>
      <c r="T94" s="404"/>
      <c r="U94" s="404"/>
      <c r="V94" s="404"/>
      <c r="W94" s="404"/>
      <c r="X94" s="404"/>
      <c r="Y94" s="404"/>
      <c r="Z94" s="404"/>
      <c r="AA94" s="404"/>
      <c r="AB94" s="404"/>
      <c r="AC94" s="404"/>
      <c r="AD94" s="404"/>
      <c r="AE94" s="404"/>
      <c r="AF94" s="404"/>
      <c r="AG94" s="404"/>
      <c r="AH94" s="404"/>
      <c r="AI94" s="404"/>
      <c r="AJ94" s="404"/>
      <c r="AK94" s="404"/>
      <c r="AL94" s="404"/>
      <c r="AM94" s="404"/>
      <c r="AN94" s="404"/>
      <c r="AO94" s="404"/>
      <c r="AP94" s="404"/>
      <c r="AQ94" s="404"/>
      <c r="AR94" s="404"/>
      <c r="AS94" s="404"/>
      <c r="AT94" s="404"/>
      <c r="AU94" s="388"/>
      <c r="AV94" s="389"/>
      <c r="AW94" s="389"/>
      <c r="AX94" s="389"/>
      <c r="AY94" s="389"/>
      <c r="AZ94" s="389"/>
      <c r="BA94" s="390"/>
      <c r="BB94" s="396" t="s">
        <v>256</v>
      </c>
      <c r="BC94" s="396"/>
      <c r="BD94" s="396"/>
      <c r="BE94" s="396"/>
      <c r="BF94" s="396"/>
      <c r="BG94" s="396"/>
      <c r="BH94" s="396"/>
      <c r="BI94" s="396"/>
      <c r="BJ94" s="397"/>
    </row>
    <row r="95" spans="3:62" ht="10.5" customHeight="1">
      <c r="C95" s="386"/>
      <c r="D95" s="387"/>
      <c r="E95" s="401"/>
      <c r="F95" s="402"/>
      <c r="G95" s="402"/>
      <c r="H95" s="402"/>
      <c r="I95" s="402"/>
      <c r="J95" s="403"/>
      <c r="K95" s="404"/>
      <c r="L95" s="404"/>
      <c r="M95" s="404"/>
      <c r="N95" s="404"/>
      <c r="O95" s="404"/>
      <c r="P95" s="404"/>
      <c r="Q95" s="404"/>
      <c r="R95" s="404"/>
      <c r="S95" s="404"/>
      <c r="T95" s="404"/>
      <c r="U95" s="404"/>
      <c r="V95" s="404"/>
      <c r="W95" s="404"/>
      <c r="X95" s="404"/>
      <c r="Y95" s="404"/>
      <c r="Z95" s="404"/>
      <c r="AA95" s="404"/>
      <c r="AB95" s="404"/>
      <c r="AC95" s="404"/>
      <c r="AD95" s="404"/>
      <c r="AE95" s="404"/>
      <c r="AF95" s="404"/>
      <c r="AG95" s="404"/>
      <c r="AH95" s="404"/>
      <c r="AI95" s="404"/>
      <c r="AJ95" s="404"/>
      <c r="AK95" s="404"/>
      <c r="AL95" s="404"/>
      <c r="AM95" s="404"/>
      <c r="AN95" s="404"/>
      <c r="AO95" s="404"/>
      <c r="AP95" s="404"/>
      <c r="AQ95" s="404"/>
      <c r="AR95" s="404"/>
      <c r="AS95" s="404"/>
      <c r="AT95" s="404"/>
      <c r="AU95" s="388"/>
      <c r="AV95" s="389"/>
      <c r="AW95" s="389"/>
      <c r="AX95" s="389"/>
      <c r="AY95" s="389"/>
      <c r="AZ95" s="389"/>
      <c r="BA95" s="390"/>
      <c r="BB95" s="396"/>
      <c r="BC95" s="396"/>
      <c r="BD95" s="396"/>
      <c r="BE95" s="396"/>
      <c r="BF95" s="396"/>
      <c r="BG95" s="396"/>
      <c r="BH95" s="396"/>
      <c r="BI95" s="396"/>
      <c r="BJ95" s="397"/>
    </row>
    <row r="96" spans="3:62" ht="10.5" customHeight="1">
      <c r="C96" s="386">
        <v>41</v>
      </c>
      <c r="D96" s="387"/>
      <c r="E96" s="398" t="s">
        <v>7</v>
      </c>
      <c r="F96" s="399"/>
      <c r="G96" s="399"/>
      <c r="H96" s="399"/>
      <c r="I96" s="399"/>
      <c r="J96" s="400"/>
      <c r="K96" s="404" t="s">
        <v>9</v>
      </c>
      <c r="L96" s="404"/>
      <c r="M96" s="404"/>
      <c r="N96" s="404"/>
      <c r="O96" s="404"/>
      <c r="P96" s="404"/>
      <c r="Q96" s="404"/>
      <c r="R96" s="404"/>
      <c r="S96" s="404"/>
      <c r="T96" s="404"/>
      <c r="U96" s="404"/>
      <c r="V96" s="404"/>
      <c r="W96" s="404"/>
      <c r="X96" s="404"/>
      <c r="Y96" s="404"/>
      <c r="Z96" s="404"/>
      <c r="AA96" s="404"/>
      <c r="AB96" s="404"/>
      <c r="AC96" s="404"/>
      <c r="AD96" s="404"/>
      <c r="AE96" s="404"/>
      <c r="AF96" s="404"/>
      <c r="AG96" s="404"/>
      <c r="AH96" s="404"/>
      <c r="AI96" s="404"/>
      <c r="AJ96" s="404"/>
      <c r="AK96" s="404"/>
      <c r="AL96" s="404"/>
      <c r="AM96" s="404"/>
      <c r="AN96" s="404"/>
      <c r="AO96" s="404"/>
      <c r="AP96" s="404"/>
      <c r="AQ96" s="404"/>
      <c r="AR96" s="404"/>
      <c r="AS96" s="404"/>
      <c r="AT96" s="404"/>
      <c r="AU96" s="388"/>
      <c r="AV96" s="389"/>
      <c r="AW96" s="389"/>
      <c r="AX96" s="389"/>
      <c r="AY96" s="389"/>
      <c r="AZ96" s="389"/>
      <c r="BA96" s="390"/>
      <c r="BB96" s="396" t="s">
        <v>256</v>
      </c>
      <c r="BC96" s="396"/>
      <c r="BD96" s="396"/>
      <c r="BE96" s="396"/>
      <c r="BF96" s="396"/>
      <c r="BG96" s="396"/>
      <c r="BH96" s="396"/>
      <c r="BI96" s="396"/>
      <c r="BJ96" s="397"/>
    </row>
    <row r="97" spans="3:62" ht="10.5" customHeight="1">
      <c r="C97" s="386"/>
      <c r="D97" s="387"/>
      <c r="E97" s="401"/>
      <c r="F97" s="402"/>
      <c r="G97" s="402"/>
      <c r="H97" s="402"/>
      <c r="I97" s="402"/>
      <c r="J97" s="403"/>
      <c r="K97" s="404"/>
      <c r="L97" s="404"/>
      <c r="M97" s="404"/>
      <c r="N97" s="404"/>
      <c r="O97" s="404"/>
      <c r="P97" s="404"/>
      <c r="Q97" s="404"/>
      <c r="R97" s="404"/>
      <c r="S97" s="404"/>
      <c r="T97" s="404"/>
      <c r="U97" s="404"/>
      <c r="V97" s="404"/>
      <c r="W97" s="404"/>
      <c r="X97" s="404"/>
      <c r="Y97" s="404"/>
      <c r="Z97" s="404"/>
      <c r="AA97" s="404"/>
      <c r="AB97" s="404"/>
      <c r="AC97" s="404"/>
      <c r="AD97" s="404"/>
      <c r="AE97" s="404"/>
      <c r="AF97" s="404"/>
      <c r="AG97" s="404"/>
      <c r="AH97" s="404"/>
      <c r="AI97" s="404"/>
      <c r="AJ97" s="404"/>
      <c r="AK97" s="404"/>
      <c r="AL97" s="404"/>
      <c r="AM97" s="404"/>
      <c r="AN97" s="404"/>
      <c r="AO97" s="404"/>
      <c r="AP97" s="404"/>
      <c r="AQ97" s="404"/>
      <c r="AR97" s="404"/>
      <c r="AS97" s="404"/>
      <c r="AT97" s="404"/>
      <c r="AU97" s="388"/>
      <c r="AV97" s="389"/>
      <c r="AW97" s="389"/>
      <c r="AX97" s="389"/>
      <c r="AY97" s="389"/>
      <c r="AZ97" s="389"/>
      <c r="BA97" s="390"/>
      <c r="BB97" s="396"/>
      <c r="BC97" s="396"/>
      <c r="BD97" s="396"/>
      <c r="BE97" s="396"/>
      <c r="BF97" s="396"/>
      <c r="BG97" s="396"/>
      <c r="BH97" s="396"/>
      <c r="BI97" s="396"/>
      <c r="BJ97" s="397"/>
    </row>
    <row r="98" spans="3:62" ht="10.5" customHeight="1">
      <c r="C98" s="386">
        <v>42</v>
      </c>
      <c r="D98" s="387"/>
      <c r="E98" s="398" t="s">
        <v>7</v>
      </c>
      <c r="F98" s="399"/>
      <c r="G98" s="399"/>
      <c r="H98" s="399"/>
      <c r="I98" s="399"/>
      <c r="J98" s="400"/>
      <c r="K98" s="404" t="s">
        <v>283</v>
      </c>
      <c r="L98" s="404"/>
      <c r="M98" s="404"/>
      <c r="N98" s="404"/>
      <c r="O98" s="404"/>
      <c r="P98" s="404"/>
      <c r="Q98" s="404"/>
      <c r="R98" s="404"/>
      <c r="S98" s="404"/>
      <c r="T98" s="404"/>
      <c r="U98" s="404"/>
      <c r="V98" s="404"/>
      <c r="W98" s="404"/>
      <c r="X98" s="404"/>
      <c r="Y98" s="404"/>
      <c r="Z98" s="404"/>
      <c r="AA98" s="404"/>
      <c r="AB98" s="404"/>
      <c r="AC98" s="404"/>
      <c r="AD98" s="404"/>
      <c r="AE98" s="404"/>
      <c r="AF98" s="404"/>
      <c r="AG98" s="404"/>
      <c r="AH98" s="404"/>
      <c r="AI98" s="404"/>
      <c r="AJ98" s="404"/>
      <c r="AK98" s="404"/>
      <c r="AL98" s="404"/>
      <c r="AM98" s="404"/>
      <c r="AN98" s="404"/>
      <c r="AO98" s="404"/>
      <c r="AP98" s="404"/>
      <c r="AQ98" s="404"/>
      <c r="AR98" s="404"/>
      <c r="AS98" s="404"/>
      <c r="AT98" s="404"/>
      <c r="AU98" s="388"/>
      <c r="AV98" s="389"/>
      <c r="AW98" s="389"/>
      <c r="AX98" s="389"/>
      <c r="AY98" s="389"/>
      <c r="AZ98" s="389"/>
      <c r="BA98" s="390"/>
      <c r="BB98" s="396" t="s">
        <v>256</v>
      </c>
      <c r="BC98" s="396"/>
      <c r="BD98" s="396"/>
      <c r="BE98" s="396"/>
      <c r="BF98" s="396"/>
      <c r="BG98" s="396"/>
      <c r="BH98" s="396"/>
      <c r="BI98" s="396"/>
      <c r="BJ98" s="397"/>
    </row>
    <row r="99" spans="3:62" ht="10.5" customHeight="1">
      <c r="C99" s="386"/>
      <c r="D99" s="387"/>
      <c r="E99" s="401"/>
      <c r="F99" s="402"/>
      <c r="G99" s="402"/>
      <c r="H99" s="402"/>
      <c r="I99" s="402"/>
      <c r="J99" s="403"/>
      <c r="K99" s="404"/>
      <c r="L99" s="404"/>
      <c r="M99" s="404"/>
      <c r="N99" s="404"/>
      <c r="O99" s="404"/>
      <c r="P99" s="404"/>
      <c r="Q99" s="404"/>
      <c r="R99" s="404"/>
      <c r="S99" s="404"/>
      <c r="T99" s="404"/>
      <c r="U99" s="404"/>
      <c r="V99" s="404"/>
      <c r="W99" s="404"/>
      <c r="X99" s="404"/>
      <c r="Y99" s="404"/>
      <c r="Z99" s="404"/>
      <c r="AA99" s="404"/>
      <c r="AB99" s="404"/>
      <c r="AC99" s="404"/>
      <c r="AD99" s="404"/>
      <c r="AE99" s="404"/>
      <c r="AF99" s="404"/>
      <c r="AG99" s="404"/>
      <c r="AH99" s="404"/>
      <c r="AI99" s="404"/>
      <c r="AJ99" s="404"/>
      <c r="AK99" s="404"/>
      <c r="AL99" s="404"/>
      <c r="AM99" s="404"/>
      <c r="AN99" s="404"/>
      <c r="AO99" s="404"/>
      <c r="AP99" s="404"/>
      <c r="AQ99" s="404"/>
      <c r="AR99" s="404"/>
      <c r="AS99" s="404"/>
      <c r="AT99" s="404"/>
      <c r="AU99" s="391"/>
      <c r="AV99" s="392"/>
      <c r="AW99" s="392"/>
      <c r="AX99" s="392"/>
      <c r="AY99" s="392"/>
      <c r="AZ99" s="392"/>
      <c r="BA99" s="393"/>
      <c r="BB99" s="396"/>
      <c r="BC99" s="396"/>
      <c r="BD99" s="396"/>
      <c r="BE99" s="396"/>
      <c r="BF99" s="396"/>
      <c r="BG99" s="396"/>
      <c r="BH99" s="396"/>
      <c r="BI99" s="396"/>
      <c r="BJ99" s="397"/>
    </row>
    <row r="100" spans="3:62" ht="10.5" customHeight="1">
      <c r="C100" s="386">
        <v>43</v>
      </c>
      <c r="D100" s="387"/>
      <c r="E100" s="398" t="s">
        <v>7</v>
      </c>
      <c r="F100" s="399"/>
      <c r="G100" s="399"/>
      <c r="H100" s="399"/>
      <c r="I100" s="399"/>
      <c r="J100" s="400"/>
      <c r="K100" s="404" t="s">
        <v>366</v>
      </c>
      <c r="L100" s="404"/>
      <c r="M100" s="404"/>
      <c r="N100" s="404"/>
      <c r="O100" s="404"/>
      <c r="P100" s="404"/>
      <c r="Q100" s="404"/>
      <c r="R100" s="404"/>
      <c r="S100" s="404"/>
      <c r="T100" s="404"/>
      <c r="U100" s="404"/>
      <c r="V100" s="404"/>
      <c r="W100" s="404"/>
      <c r="X100" s="404"/>
      <c r="Y100" s="404"/>
      <c r="Z100" s="404"/>
      <c r="AA100" s="404"/>
      <c r="AB100" s="404"/>
      <c r="AC100" s="404"/>
      <c r="AD100" s="404"/>
      <c r="AE100" s="404"/>
      <c r="AF100" s="404"/>
      <c r="AG100" s="404"/>
      <c r="AH100" s="404"/>
      <c r="AI100" s="404"/>
      <c r="AJ100" s="404"/>
      <c r="AK100" s="404"/>
      <c r="AL100" s="404"/>
      <c r="AM100" s="404"/>
      <c r="AN100" s="404"/>
      <c r="AO100" s="404"/>
      <c r="AP100" s="404"/>
      <c r="AQ100" s="404"/>
      <c r="AR100" s="404"/>
      <c r="AS100" s="404"/>
      <c r="AT100" s="404"/>
      <c r="AU100" s="467"/>
      <c r="AV100" s="467"/>
      <c r="AW100" s="467"/>
      <c r="AX100" s="467"/>
      <c r="AY100" s="467"/>
      <c r="AZ100" s="467"/>
      <c r="BA100" s="467"/>
      <c r="BB100" s="406" t="s">
        <v>300</v>
      </c>
      <c r="BC100" s="406"/>
      <c r="BD100" s="406"/>
      <c r="BE100" s="406"/>
      <c r="BF100" s="406"/>
      <c r="BG100" s="406"/>
      <c r="BH100" s="406"/>
      <c r="BI100" s="406"/>
      <c r="BJ100" s="407"/>
    </row>
    <row r="101" spans="3:62" ht="10.5" customHeight="1">
      <c r="C101" s="386"/>
      <c r="D101" s="387"/>
      <c r="E101" s="401"/>
      <c r="F101" s="402"/>
      <c r="G101" s="402"/>
      <c r="H101" s="402"/>
      <c r="I101" s="402"/>
      <c r="J101" s="403"/>
      <c r="K101" s="404"/>
      <c r="L101" s="404"/>
      <c r="M101" s="404"/>
      <c r="N101" s="404"/>
      <c r="O101" s="404"/>
      <c r="P101" s="404"/>
      <c r="Q101" s="404"/>
      <c r="R101" s="404"/>
      <c r="S101" s="404"/>
      <c r="T101" s="404"/>
      <c r="U101" s="404"/>
      <c r="V101" s="404"/>
      <c r="W101" s="404"/>
      <c r="X101" s="404"/>
      <c r="Y101" s="404"/>
      <c r="Z101" s="404"/>
      <c r="AA101" s="404"/>
      <c r="AB101" s="404"/>
      <c r="AC101" s="404"/>
      <c r="AD101" s="404"/>
      <c r="AE101" s="404"/>
      <c r="AF101" s="404"/>
      <c r="AG101" s="404"/>
      <c r="AH101" s="404"/>
      <c r="AI101" s="404"/>
      <c r="AJ101" s="404"/>
      <c r="AK101" s="404"/>
      <c r="AL101" s="404"/>
      <c r="AM101" s="404"/>
      <c r="AN101" s="404"/>
      <c r="AO101" s="404"/>
      <c r="AP101" s="404"/>
      <c r="AQ101" s="404"/>
      <c r="AR101" s="404"/>
      <c r="AS101" s="404"/>
      <c r="AT101" s="404"/>
      <c r="AU101" s="467"/>
      <c r="AV101" s="467"/>
      <c r="AW101" s="467"/>
      <c r="AX101" s="467"/>
      <c r="AY101" s="467"/>
      <c r="AZ101" s="467"/>
      <c r="BA101" s="467"/>
      <c r="BB101" s="406"/>
      <c r="BC101" s="406"/>
      <c r="BD101" s="406"/>
      <c r="BE101" s="406"/>
      <c r="BF101" s="406"/>
      <c r="BG101" s="406"/>
      <c r="BH101" s="406"/>
      <c r="BI101" s="406"/>
      <c r="BJ101" s="407"/>
    </row>
    <row r="102" spans="3:62" ht="10.5" customHeight="1">
      <c r="C102" s="386">
        <v>44</v>
      </c>
      <c r="D102" s="387"/>
      <c r="E102" s="398" t="s">
        <v>7</v>
      </c>
      <c r="F102" s="399"/>
      <c r="G102" s="399"/>
      <c r="H102" s="399"/>
      <c r="I102" s="399"/>
      <c r="J102" s="400"/>
      <c r="K102" s="404" t="s">
        <v>367</v>
      </c>
      <c r="L102" s="404"/>
      <c r="M102" s="404"/>
      <c r="N102" s="404"/>
      <c r="O102" s="404"/>
      <c r="P102" s="404"/>
      <c r="Q102" s="404"/>
      <c r="R102" s="404"/>
      <c r="S102" s="404"/>
      <c r="T102" s="404"/>
      <c r="U102" s="404"/>
      <c r="V102" s="404"/>
      <c r="W102" s="404"/>
      <c r="X102" s="404"/>
      <c r="Y102" s="404"/>
      <c r="Z102" s="404"/>
      <c r="AA102" s="404"/>
      <c r="AB102" s="404"/>
      <c r="AC102" s="404"/>
      <c r="AD102" s="404"/>
      <c r="AE102" s="404"/>
      <c r="AF102" s="404"/>
      <c r="AG102" s="404"/>
      <c r="AH102" s="404"/>
      <c r="AI102" s="404"/>
      <c r="AJ102" s="404"/>
      <c r="AK102" s="404"/>
      <c r="AL102" s="404"/>
      <c r="AM102" s="404"/>
      <c r="AN102" s="404"/>
      <c r="AO102" s="404"/>
      <c r="AP102" s="404"/>
      <c r="AQ102" s="404"/>
      <c r="AR102" s="404"/>
      <c r="AS102" s="404"/>
      <c r="AT102" s="404"/>
      <c r="AU102" s="578"/>
      <c r="AV102" s="579"/>
      <c r="AW102" s="579"/>
      <c r="AX102" s="579"/>
      <c r="AY102" s="579"/>
      <c r="AZ102" s="579"/>
      <c r="BA102" s="616"/>
      <c r="BB102" s="405" t="s">
        <v>321</v>
      </c>
      <c r="BC102" s="406"/>
      <c r="BD102" s="406"/>
      <c r="BE102" s="406"/>
      <c r="BF102" s="406"/>
      <c r="BG102" s="406"/>
      <c r="BH102" s="406"/>
      <c r="BI102" s="406"/>
      <c r="BJ102" s="407"/>
    </row>
    <row r="103" spans="3:62" ht="10.5" customHeight="1">
      <c r="C103" s="394"/>
      <c r="D103" s="395"/>
      <c r="E103" s="607"/>
      <c r="F103" s="608"/>
      <c r="G103" s="608"/>
      <c r="H103" s="608"/>
      <c r="I103" s="608"/>
      <c r="J103" s="609"/>
      <c r="K103" s="411"/>
      <c r="L103" s="411"/>
      <c r="M103" s="411"/>
      <c r="N103" s="411"/>
      <c r="O103" s="411"/>
      <c r="P103" s="411"/>
      <c r="Q103" s="411"/>
      <c r="R103" s="411"/>
      <c r="S103" s="411"/>
      <c r="T103" s="411"/>
      <c r="U103" s="411"/>
      <c r="V103" s="411"/>
      <c r="W103" s="411"/>
      <c r="X103" s="411"/>
      <c r="Y103" s="411"/>
      <c r="Z103" s="411"/>
      <c r="AA103" s="411"/>
      <c r="AB103" s="411"/>
      <c r="AC103" s="411"/>
      <c r="AD103" s="411"/>
      <c r="AE103" s="411"/>
      <c r="AF103" s="411"/>
      <c r="AG103" s="411"/>
      <c r="AH103" s="411"/>
      <c r="AI103" s="411"/>
      <c r="AJ103" s="411"/>
      <c r="AK103" s="411"/>
      <c r="AL103" s="411"/>
      <c r="AM103" s="411"/>
      <c r="AN103" s="411"/>
      <c r="AO103" s="411"/>
      <c r="AP103" s="411"/>
      <c r="AQ103" s="411"/>
      <c r="AR103" s="411"/>
      <c r="AS103" s="411"/>
      <c r="AT103" s="411"/>
      <c r="AU103" s="484"/>
      <c r="AV103" s="485"/>
      <c r="AW103" s="485"/>
      <c r="AX103" s="485"/>
      <c r="AY103" s="485"/>
      <c r="AZ103" s="485"/>
      <c r="BA103" s="617"/>
      <c r="BB103" s="408"/>
      <c r="BC103" s="409"/>
      <c r="BD103" s="409"/>
      <c r="BE103" s="409"/>
      <c r="BF103" s="409"/>
      <c r="BG103" s="409"/>
      <c r="BH103" s="409"/>
      <c r="BI103" s="409"/>
      <c r="BJ103" s="410"/>
    </row>
    <row r="104" spans="3:62" ht="10.5" customHeight="1">
      <c r="C104" s="435">
        <v>45</v>
      </c>
      <c r="D104" s="436"/>
      <c r="E104" s="604" t="s">
        <v>7</v>
      </c>
      <c r="F104" s="605"/>
      <c r="G104" s="605"/>
      <c r="H104" s="605"/>
      <c r="I104" s="605"/>
      <c r="J104" s="606"/>
      <c r="K104" s="555" t="s">
        <v>348</v>
      </c>
      <c r="L104" s="556"/>
      <c r="M104" s="556"/>
      <c r="N104" s="556"/>
      <c r="O104" s="556"/>
      <c r="P104" s="556"/>
      <c r="Q104" s="556"/>
      <c r="R104" s="556"/>
      <c r="S104" s="556"/>
      <c r="T104" s="556"/>
      <c r="U104" s="556"/>
      <c r="V104" s="556"/>
      <c r="W104" s="556"/>
      <c r="X104" s="556"/>
      <c r="Y104" s="556"/>
      <c r="Z104" s="556"/>
      <c r="AA104" s="556"/>
      <c r="AB104" s="556"/>
      <c r="AC104" s="556"/>
      <c r="AD104" s="556"/>
      <c r="AE104" s="556"/>
      <c r="AF104" s="556"/>
      <c r="AG104" s="556"/>
      <c r="AH104" s="556"/>
      <c r="AI104" s="556"/>
      <c r="AJ104" s="556"/>
      <c r="AK104" s="556"/>
      <c r="AL104" s="556"/>
      <c r="AM104" s="556"/>
      <c r="AN104" s="556"/>
      <c r="AO104" s="556"/>
      <c r="AP104" s="556"/>
      <c r="AQ104" s="556"/>
      <c r="AR104" s="556"/>
      <c r="AS104" s="556"/>
      <c r="AT104" s="557"/>
      <c r="AU104" s="388"/>
      <c r="AV104" s="389"/>
      <c r="AW104" s="389"/>
      <c r="AX104" s="389"/>
      <c r="AY104" s="389"/>
      <c r="AZ104" s="389"/>
      <c r="BA104" s="390"/>
      <c r="BB104" s="598" t="s">
        <v>256</v>
      </c>
      <c r="BC104" s="599"/>
      <c r="BD104" s="599"/>
      <c r="BE104" s="599"/>
      <c r="BF104" s="599"/>
      <c r="BG104" s="599"/>
      <c r="BH104" s="599"/>
      <c r="BI104" s="599"/>
      <c r="BJ104" s="600"/>
    </row>
    <row r="105" spans="3:62" ht="10.5" customHeight="1">
      <c r="C105" s="386"/>
      <c r="D105" s="387"/>
      <c r="E105" s="401"/>
      <c r="F105" s="402"/>
      <c r="G105" s="402"/>
      <c r="H105" s="402"/>
      <c r="I105" s="402"/>
      <c r="J105" s="403"/>
      <c r="K105" s="569"/>
      <c r="L105" s="570"/>
      <c r="M105" s="570"/>
      <c r="N105" s="570"/>
      <c r="O105" s="570"/>
      <c r="P105" s="570"/>
      <c r="Q105" s="570"/>
      <c r="R105" s="570"/>
      <c r="S105" s="570"/>
      <c r="T105" s="570"/>
      <c r="U105" s="570"/>
      <c r="V105" s="570"/>
      <c r="W105" s="570"/>
      <c r="X105" s="570"/>
      <c r="Y105" s="570"/>
      <c r="Z105" s="570"/>
      <c r="AA105" s="570"/>
      <c r="AB105" s="570"/>
      <c r="AC105" s="570"/>
      <c r="AD105" s="570"/>
      <c r="AE105" s="570"/>
      <c r="AF105" s="570"/>
      <c r="AG105" s="570"/>
      <c r="AH105" s="570"/>
      <c r="AI105" s="570"/>
      <c r="AJ105" s="570"/>
      <c r="AK105" s="570"/>
      <c r="AL105" s="570"/>
      <c r="AM105" s="570"/>
      <c r="AN105" s="570"/>
      <c r="AO105" s="570"/>
      <c r="AP105" s="570"/>
      <c r="AQ105" s="570"/>
      <c r="AR105" s="570"/>
      <c r="AS105" s="570"/>
      <c r="AT105" s="571"/>
      <c r="AU105" s="388"/>
      <c r="AV105" s="389"/>
      <c r="AW105" s="389"/>
      <c r="AX105" s="389"/>
      <c r="AY105" s="389"/>
      <c r="AZ105" s="389"/>
      <c r="BA105" s="390"/>
      <c r="BB105" s="601"/>
      <c r="BC105" s="602"/>
      <c r="BD105" s="602"/>
      <c r="BE105" s="602"/>
      <c r="BF105" s="602"/>
      <c r="BG105" s="602"/>
      <c r="BH105" s="602"/>
      <c r="BI105" s="602"/>
      <c r="BJ105" s="603"/>
    </row>
    <row r="106" spans="3:62" ht="10.5" customHeight="1">
      <c r="C106" s="386">
        <v>46</v>
      </c>
      <c r="D106" s="387"/>
      <c r="E106" s="412" t="s">
        <v>6</v>
      </c>
      <c r="F106" s="413"/>
      <c r="G106" s="413"/>
      <c r="H106" s="413"/>
      <c r="I106" s="413"/>
      <c r="J106" s="414"/>
      <c r="K106" s="404" t="s">
        <v>297</v>
      </c>
      <c r="L106" s="404"/>
      <c r="M106" s="404"/>
      <c r="N106" s="404"/>
      <c r="O106" s="404"/>
      <c r="P106" s="404"/>
      <c r="Q106" s="404"/>
      <c r="R106" s="404"/>
      <c r="S106" s="404"/>
      <c r="T106" s="404"/>
      <c r="U106" s="404"/>
      <c r="V106" s="404"/>
      <c r="W106" s="404"/>
      <c r="X106" s="404"/>
      <c r="Y106" s="404"/>
      <c r="Z106" s="404"/>
      <c r="AA106" s="404"/>
      <c r="AB106" s="404"/>
      <c r="AC106" s="404"/>
      <c r="AD106" s="404"/>
      <c r="AE106" s="404"/>
      <c r="AF106" s="404"/>
      <c r="AG106" s="404"/>
      <c r="AH106" s="404"/>
      <c r="AI106" s="404"/>
      <c r="AJ106" s="404"/>
      <c r="AK106" s="404"/>
      <c r="AL106" s="404"/>
      <c r="AM106" s="404"/>
      <c r="AN106" s="404"/>
      <c r="AO106" s="404"/>
      <c r="AP106" s="404"/>
      <c r="AQ106" s="404"/>
      <c r="AR106" s="404"/>
      <c r="AS106" s="404"/>
      <c r="AT106" s="404"/>
      <c r="AU106" s="388"/>
      <c r="AV106" s="389"/>
      <c r="AW106" s="389"/>
      <c r="AX106" s="389"/>
      <c r="AY106" s="389"/>
      <c r="AZ106" s="389"/>
      <c r="BA106" s="390"/>
      <c r="BB106" s="396" t="s">
        <v>256</v>
      </c>
      <c r="BC106" s="396"/>
      <c r="BD106" s="396"/>
      <c r="BE106" s="396"/>
      <c r="BF106" s="396"/>
      <c r="BG106" s="396"/>
      <c r="BH106" s="396"/>
      <c r="BI106" s="396"/>
      <c r="BJ106" s="397"/>
    </row>
    <row r="107" spans="3:62" ht="10.5" customHeight="1">
      <c r="C107" s="386"/>
      <c r="D107" s="387"/>
      <c r="E107" s="415"/>
      <c r="F107" s="416"/>
      <c r="G107" s="416"/>
      <c r="H107" s="416"/>
      <c r="I107" s="416"/>
      <c r="J107" s="417"/>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8"/>
      <c r="AV107" s="389"/>
      <c r="AW107" s="389"/>
      <c r="AX107" s="389"/>
      <c r="AY107" s="389"/>
      <c r="AZ107" s="389"/>
      <c r="BA107" s="390"/>
      <c r="BB107" s="396"/>
      <c r="BC107" s="396"/>
      <c r="BD107" s="396"/>
      <c r="BE107" s="396"/>
      <c r="BF107" s="396"/>
      <c r="BG107" s="396"/>
      <c r="BH107" s="396"/>
      <c r="BI107" s="396"/>
      <c r="BJ107" s="397"/>
    </row>
    <row r="108" spans="3:62" ht="10.5" customHeight="1">
      <c r="C108" s="386">
        <v>47</v>
      </c>
      <c r="D108" s="387"/>
      <c r="E108" s="398" t="s">
        <v>7</v>
      </c>
      <c r="F108" s="399"/>
      <c r="G108" s="399"/>
      <c r="H108" s="399"/>
      <c r="I108" s="399"/>
      <c r="J108" s="400"/>
      <c r="K108" s="575" t="s">
        <v>412</v>
      </c>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6"/>
      <c r="AL108" s="576"/>
      <c r="AM108" s="576"/>
      <c r="AN108" s="576"/>
      <c r="AO108" s="576"/>
      <c r="AP108" s="576"/>
      <c r="AQ108" s="576"/>
      <c r="AR108" s="576"/>
      <c r="AS108" s="576"/>
      <c r="AT108" s="577"/>
      <c r="AU108" s="388"/>
      <c r="AV108" s="389"/>
      <c r="AW108" s="389"/>
      <c r="AX108" s="389"/>
      <c r="AY108" s="389"/>
      <c r="AZ108" s="389"/>
      <c r="BA108" s="390"/>
      <c r="BB108" s="610" t="s">
        <v>10</v>
      </c>
      <c r="BC108" s="611"/>
      <c r="BD108" s="611"/>
      <c r="BE108" s="611"/>
      <c r="BF108" s="611"/>
      <c r="BG108" s="611"/>
      <c r="BH108" s="611"/>
      <c r="BI108" s="611"/>
      <c r="BJ108" s="612"/>
    </row>
    <row r="109" spans="3:62" ht="10.5" customHeight="1">
      <c r="C109" s="394"/>
      <c r="D109" s="395"/>
      <c r="E109" s="607"/>
      <c r="F109" s="608"/>
      <c r="G109" s="608"/>
      <c r="H109" s="608"/>
      <c r="I109" s="608"/>
      <c r="J109" s="609"/>
      <c r="K109" s="560"/>
      <c r="L109" s="561"/>
      <c r="M109" s="561"/>
      <c r="N109" s="561"/>
      <c r="O109" s="561"/>
      <c r="P109" s="561"/>
      <c r="Q109" s="561"/>
      <c r="R109" s="561"/>
      <c r="S109" s="561"/>
      <c r="T109" s="561"/>
      <c r="U109" s="561"/>
      <c r="V109" s="561"/>
      <c r="W109" s="561"/>
      <c r="X109" s="561"/>
      <c r="Y109" s="561"/>
      <c r="Z109" s="561"/>
      <c r="AA109" s="561"/>
      <c r="AB109" s="561"/>
      <c r="AC109" s="561"/>
      <c r="AD109" s="561"/>
      <c r="AE109" s="561"/>
      <c r="AF109" s="561"/>
      <c r="AG109" s="561"/>
      <c r="AH109" s="561"/>
      <c r="AI109" s="561"/>
      <c r="AJ109" s="561"/>
      <c r="AK109" s="561"/>
      <c r="AL109" s="561"/>
      <c r="AM109" s="561"/>
      <c r="AN109" s="561"/>
      <c r="AO109" s="561"/>
      <c r="AP109" s="561"/>
      <c r="AQ109" s="561"/>
      <c r="AR109" s="561"/>
      <c r="AS109" s="561"/>
      <c r="AT109" s="562"/>
      <c r="AU109" s="552"/>
      <c r="AV109" s="553"/>
      <c r="AW109" s="553"/>
      <c r="AX109" s="553"/>
      <c r="AY109" s="553"/>
      <c r="AZ109" s="553"/>
      <c r="BA109" s="554"/>
      <c r="BB109" s="613"/>
      <c r="BC109" s="614"/>
      <c r="BD109" s="614"/>
      <c r="BE109" s="614"/>
      <c r="BF109" s="614"/>
      <c r="BG109" s="614"/>
      <c r="BH109" s="614"/>
      <c r="BI109" s="614"/>
      <c r="BJ109" s="615"/>
    </row>
    <row r="110" ht="12">
      <c r="AY110" s="21" t="s">
        <v>399</v>
      </c>
    </row>
  </sheetData>
  <sheetProtection/>
  <mergeCells count="237">
    <mergeCell ref="E108:J109"/>
    <mergeCell ref="C108:D109"/>
    <mergeCell ref="C82:D83"/>
    <mergeCell ref="E82:J83"/>
    <mergeCell ref="K82:AT83"/>
    <mergeCell ref="AU82:BA83"/>
    <mergeCell ref="AU90:BA91"/>
    <mergeCell ref="AU92:BA93"/>
    <mergeCell ref="C100:D101"/>
    <mergeCell ref="E100:J101"/>
    <mergeCell ref="AU30:BA31"/>
    <mergeCell ref="AU32:BA33"/>
    <mergeCell ref="AU34:BA35"/>
    <mergeCell ref="AU38:BA39"/>
    <mergeCell ref="AU40:BA41"/>
    <mergeCell ref="BB36:BJ37"/>
    <mergeCell ref="AU36:BA37"/>
    <mergeCell ref="BB38:BJ39"/>
    <mergeCell ref="BB30:BJ31"/>
    <mergeCell ref="BB52:BJ53"/>
    <mergeCell ref="AU84:BA85"/>
    <mergeCell ref="AU86:BA87"/>
    <mergeCell ref="AU88:BA89"/>
    <mergeCell ref="BB108:BJ109"/>
    <mergeCell ref="K108:AT109"/>
    <mergeCell ref="AU80:BA81"/>
    <mergeCell ref="AU102:BA103"/>
    <mergeCell ref="AU100:BA101"/>
    <mergeCell ref="K100:AT101"/>
    <mergeCell ref="BB46:BJ47"/>
    <mergeCell ref="C48:D49"/>
    <mergeCell ref="E48:J49"/>
    <mergeCell ref="K48:AT49"/>
    <mergeCell ref="C46:D47"/>
    <mergeCell ref="BB104:BJ105"/>
    <mergeCell ref="K104:AT105"/>
    <mergeCell ref="C104:D105"/>
    <mergeCell ref="E104:J105"/>
    <mergeCell ref="E102:J103"/>
    <mergeCell ref="BB42:BJ43"/>
    <mergeCell ref="C44:D45"/>
    <mergeCell ref="BB66:BJ67"/>
    <mergeCell ref="BB44:BJ45"/>
    <mergeCell ref="E46:J47"/>
    <mergeCell ref="AU42:BA43"/>
    <mergeCell ref="E66:J67"/>
    <mergeCell ref="C50:D51"/>
    <mergeCell ref="E50:J51"/>
    <mergeCell ref="K50:AT51"/>
    <mergeCell ref="C42:D43"/>
    <mergeCell ref="E42:J43"/>
    <mergeCell ref="K42:AT43"/>
    <mergeCell ref="C52:D53"/>
    <mergeCell ref="AU55:BA55"/>
    <mergeCell ref="AU46:BA47"/>
    <mergeCell ref="E44:J45"/>
    <mergeCell ref="K44:AT45"/>
    <mergeCell ref="AU44:BA45"/>
    <mergeCell ref="AU48:BA49"/>
    <mergeCell ref="K88:AT89"/>
    <mergeCell ref="K68:AT69"/>
    <mergeCell ref="E54:J55"/>
    <mergeCell ref="K66:AT67"/>
    <mergeCell ref="K54:AT55"/>
    <mergeCell ref="AU66:BA67"/>
    <mergeCell ref="AU64:BA65"/>
    <mergeCell ref="AU70:BA71"/>
    <mergeCell ref="AU62:BA63"/>
    <mergeCell ref="K106:AT107"/>
    <mergeCell ref="K98:AT99"/>
    <mergeCell ref="AU104:BA109"/>
    <mergeCell ref="K46:AT47"/>
    <mergeCell ref="BB58:BJ59"/>
    <mergeCell ref="BB100:BJ101"/>
    <mergeCell ref="BB78:BJ79"/>
    <mergeCell ref="BB76:BJ77"/>
    <mergeCell ref="BB56:BJ57"/>
    <mergeCell ref="BB72:BJ73"/>
    <mergeCell ref="BB74:BJ75"/>
    <mergeCell ref="E96:J97"/>
    <mergeCell ref="K96:AT97"/>
    <mergeCell ref="K92:AT93"/>
    <mergeCell ref="K72:AT73"/>
    <mergeCell ref="AU72:BA73"/>
    <mergeCell ref="BB94:BJ95"/>
    <mergeCell ref="K86:AT87"/>
    <mergeCell ref="K78:AT79"/>
    <mergeCell ref="AU78:BA79"/>
    <mergeCell ref="C80:D81"/>
    <mergeCell ref="C86:D87"/>
    <mergeCell ref="C88:D89"/>
    <mergeCell ref="E88:J89"/>
    <mergeCell ref="BB40:BJ41"/>
    <mergeCell ref="BB54:BJ55"/>
    <mergeCell ref="C84:D85"/>
    <mergeCell ref="E84:J85"/>
    <mergeCell ref="E72:J73"/>
    <mergeCell ref="C78:D79"/>
    <mergeCell ref="BB18:BJ19"/>
    <mergeCell ref="BB20:BJ21"/>
    <mergeCell ref="C92:D93"/>
    <mergeCell ref="E92:J93"/>
    <mergeCell ref="BB32:BJ33"/>
    <mergeCell ref="BB68:BJ69"/>
    <mergeCell ref="BB70:BJ71"/>
    <mergeCell ref="BB28:BJ29"/>
    <mergeCell ref="C90:D91"/>
    <mergeCell ref="BB50:BJ51"/>
    <mergeCell ref="AY5:BC7"/>
    <mergeCell ref="BD5:BJ7"/>
    <mergeCell ref="AY1:BK2"/>
    <mergeCell ref="BB26:BJ27"/>
    <mergeCell ref="BB34:BJ35"/>
    <mergeCell ref="E76:J77"/>
    <mergeCell ref="BB60:BJ61"/>
    <mergeCell ref="BB62:BJ63"/>
    <mergeCell ref="BB64:BJ65"/>
    <mergeCell ref="M2:AX3"/>
    <mergeCell ref="E5:H7"/>
    <mergeCell ref="I5:I7"/>
    <mergeCell ref="J5:Q7"/>
    <mergeCell ref="R5:Z7"/>
    <mergeCell ref="AA5:AX7"/>
    <mergeCell ref="K84:AT85"/>
    <mergeCell ref="K80:AT81"/>
    <mergeCell ref="AU74:BA75"/>
    <mergeCell ref="K76:AT77"/>
    <mergeCell ref="AU76:BA77"/>
    <mergeCell ref="BB22:BJ23"/>
    <mergeCell ref="BB24:BJ25"/>
    <mergeCell ref="E90:J91"/>
    <mergeCell ref="K90:AT91"/>
    <mergeCell ref="E86:J87"/>
    <mergeCell ref="AU68:BA69"/>
    <mergeCell ref="E64:J65"/>
    <mergeCell ref="E80:J81"/>
    <mergeCell ref="BB48:BJ49"/>
    <mergeCell ref="E78:J79"/>
    <mergeCell ref="C76:D77"/>
    <mergeCell ref="C74:D75"/>
    <mergeCell ref="E74:J75"/>
    <mergeCell ref="K74:AT75"/>
    <mergeCell ref="C72:D73"/>
    <mergeCell ref="C64:D65"/>
    <mergeCell ref="K64:AT65"/>
    <mergeCell ref="C70:D71"/>
    <mergeCell ref="E70:J71"/>
    <mergeCell ref="K70:AT71"/>
    <mergeCell ref="C68:D69"/>
    <mergeCell ref="E68:J69"/>
    <mergeCell ref="C66:D67"/>
    <mergeCell ref="C62:D63"/>
    <mergeCell ref="E62:J63"/>
    <mergeCell ref="K62:AT63"/>
    <mergeCell ref="C60:D61"/>
    <mergeCell ref="E60:J61"/>
    <mergeCell ref="K60:AT61"/>
    <mergeCell ref="AU60:BA61"/>
    <mergeCell ref="C56:D57"/>
    <mergeCell ref="E56:J57"/>
    <mergeCell ref="K56:AT57"/>
    <mergeCell ref="C58:D59"/>
    <mergeCell ref="E58:J59"/>
    <mergeCell ref="K58:AT59"/>
    <mergeCell ref="K34:AT35"/>
    <mergeCell ref="C38:D39"/>
    <mergeCell ref="E38:J39"/>
    <mergeCell ref="K38:AT39"/>
    <mergeCell ref="C32:D33"/>
    <mergeCell ref="E32:J33"/>
    <mergeCell ref="C36:D37"/>
    <mergeCell ref="E36:J37"/>
    <mergeCell ref="K36:AT37"/>
    <mergeCell ref="E34:J35"/>
    <mergeCell ref="E24:J25"/>
    <mergeCell ref="K24:AT25"/>
    <mergeCell ref="AU24:BA25"/>
    <mergeCell ref="C28:D29"/>
    <mergeCell ref="E28:J29"/>
    <mergeCell ref="K28:AT29"/>
    <mergeCell ref="C22:D23"/>
    <mergeCell ref="E22:J23"/>
    <mergeCell ref="K22:AT23"/>
    <mergeCell ref="AU22:BA23"/>
    <mergeCell ref="C24:D25"/>
    <mergeCell ref="AU28:BA29"/>
    <mergeCell ref="C26:D27"/>
    <mergeCell ref="E26:J27"/>
    <mergeCell ref="K26:AT27"/>
    <mergeCell ref="AU26:BA27"/>
    <mergeCell ref="C20:D21"/>
    <mergeCell ref="E20:J21"/>
    <mergeCell ref="K20:AT21"/>
    <mergeCell ref="AU16:BA21"/>
    <mergeCell ref="K16:AT17"/>
    <mergeCell ref="C18:D19"/>
    <mergeCell ref="E18:J19"/>
    <mergeCell ref="K18:AT19"/>
    <mergeCell ref="B9:BJ12"/>
    <mergeCell ref="C14:D15"/>
    <mergeCell ref="E14:J15"/>
    <mergeCell ref="K14:AT15"/>
    <mergeCell ref="AU14:BA15"/>
    <mergeCell ref="C16:D17"/>
    <mergeCell ref="E16:J17"/>
    <mergeCell ref="BB14:BJ15"/>
    <mergeCell ref="BB16:BJ17"/>
    <mergeCell ref="E52:J53"/>
    <mergeCell ref="K52:AT53"/>
    <mergeCell ref="C54:D55"/>
    <mergeCell ref="BB90:BJ91"/>
    <mergeCell ref="BB92:BJ93"/>
    <mergeCell ref="K32:AT33"/>
    <mergeCell ref="C40:D41"/>
    <mergeCell ref="E40:J41"/>
    <mergeCell ref="K40:AT41"/>
    <mergeCell ref="C34:D35"/>
    <mergeCell ref="C106:D107"/>
    <mergeCell ref="E106:J107"/>
    <mergeCell ref="BB106:BJ107"/>
    <mergeCell ref="A5:D7"/>
    <mergeCell ref="BB80:BJ89"/>
    <mergeCell ref="C30:D31"/>
    <mergeCell ref="E30:J31"/>
    <mergeCell ref="K30:AT31"/>
    <mergeCell ref="BB96:BJ97"/>
    <mergeCell ref="C94:D95"/>
    <mergeCell ref="C96:D97"/>
    <mergeCell ref="AU94:BA99"/>
    <mergeCell ref="C102:D103"/>
    <mergeCell ref="BB98:BJ99"/>
    <mergeCell ref="C98:D99"/>
    <mergeCell ref="E98:J99"/>
    <mergeCell ref="E94:J95"/>
    <mergeCell ref="K94:AT95"/>
    <mergeCell ref="BB102:BJ103"/>
    <mergeCell ref="K102:AT103"/>
  </mergeCells>
  <dataValidations count="5">
    <dataValidation type="list" allowBlank="1" showInputMessage="1" showErrorMessage="1" sqref="BK10:BL10">
      <formula1>"知事許可,大臣本店,大臣支店,任意"</formula1>
    </dataValidation>
    <dataValidation type="list" allowBlank="1" showInputMessage="1" showErrorMessage="1" sqref="BD5:BJ7">
      <formula1>"知事許可,大臣本店"</formula1>
    </dataValidation>
    <dataValidation type="list" allowBlank="1" showInputMessage="1" showErrorMessage="1" sqref="AU44 AU46 AU48 AU104 AU38 AU42 AV50:BA53 AU50:AU54 AU32 AU34 AU40 AV60:BA79 AU84 AU86 AU88 AU90 AU92 AU22:AU30 AV22:BA29 AU60:AU80 AU82 AU36">
      <formula1>"○,×"</formula1>
    </dataValidation>
    <dataValidation type="list" allowBlank="1" showInputMessage="1" showErrorMessage="1" sqref="E5:H7">
      <formula1>"'００,'４５"</formula1>
    </dataValidation>
    <dataValidation type="list" allowBlank="1" showInputMessage="1" showErrorMessage="1" sqref="AU100:BA103">
      <formula1>"○,×,適用除外"</formula1>
    </dataValidation>
  </dataValidations>
  <printOptions/>
  <pageMargins left="0.6692913385826772" right="0.2362204724409449" top="0.5118110236220472" bottom="0.5118110236220472" header="0.5118110236220472" footer="0.5118110236220472"/>
  <pageSetup fitToHeight="1"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sheetPr>
    <tabColor theme="8" tint="0.7999799847602844"/>
    <pageSetUpPr fitToPage="1"/>
  </sheetPr>
  <dimension ref="A1:BV100"/>
  <sheetViews>
    <sheetView showGridLines="0" view="pageBreakPreview" zoomScale="85" zoomScaleSheetLayoutView="85" zoomScalePageLayoutView="0" workbookViewId="0" topLeftCell="A50">
      <selection activeCell="AV72" sqref="AV72:AX74"/>
    </sheetView>
  </sheetViews>
  <sheetFormatPr defaultColWidth="2.375" defaultRowHeight="12.75"/>
  <cols>
    <col min="1" max="1" width="2.375" style="21" customWidth="1"/>
    <col min="2" max="2" width="3.375" style="21" customWidth="1"/>
    <col min="3" max="8" width="3.00390625" style="21" customWidth="1"/>
    <col min="9" max="15" width="2.375" style="21" customWidth="1"/>
    <col min="16" max="19" width="2.625" style="21" customWidth="1"/>
    <col min="20" max="22" width="2.375" style="21" customWidth="1"/>
    <col min="23" max="28" width="2.50390625" style="21" customWidth="1"/>
    <col min="29" max="47" width="2.375" style="21" customWidth="1"/>
    <col min="48" max="62" width="1.875" style="21" customWidth="1"/>
    <col min="63" max="65" width="1.625" style="21" customWidth="1"/>
    <col min="66" max="66" width="8.625" style="21" hidden="1" customWidth="1"/>
    <col min="67" max="71" width="4.50390625" style="21" hidden="1" customWidth="1"/>
    <col min="72" max="72" width="1.00390625" style="21" hidden="1" customWidth="1"/>
    <col min="73" max="73" width="2.875" style="21" hidden="1" customWidth="1"/>
    <col min="74" max="74" width="4.50390625" style="21" hidden="1" customWidth="1"/>
    <col min="75" max="75" width="7.125" style="21" hidden="1" customWidth="1"/>
    <col min="76" max="76" width="2.375" style="21" customWidth="1"/>
    <col min="77" max="16384" width="2.375" style="21" customWidth="1"/>
  </cols>
  <sheetData>
    <row r="1" spans="51:63" ht="12" customHeight="1">
      <c r="AY1" s="789" t="s">
        <v>245</v>
      </c>
      <c r="AZ1" s="789"/>
      <c r="BA1" s="789"/>
      <c r="BB1" s="789"/>
      <c r="BC1" s="789"/>
      <c r="BD1" s="789"/>
      <c r="BE1" s="789"/>
      <c r="BF1" s="789"/>
      <c r="BG1" s="789"/>
      <c r="BH1" s="789"/>
      <c r="BI1" s="789"/>
      <c r="BJ1" s="789"/>
      <c r="BK1" s="789"/>
    </row>
    <row r="2" spans="5:63" ht="18.75">
      <c r="E2" s="52"/>
      <c r="F2" s="52"/>
      <c r="G2" s="52"/>
      <c r="H2" s="52"/>
      <c r="I2" s="52"/>
      <c r="J2" s="52"/>
      <c r="K2" s="52"/>
      <c r="L2" s="52"/>
      <c r="M2" s="535" t="s">
        <v>413</v>
      </c>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c r="AM2" s="535"/>
      <c r="AN2" s="535"/>
      <c r="AO2" s="535"/>
      <c r="AP2" s="535"/>
      <c r="AQ2" s="535"/>
      <c r="AR2" s="535"/>
      <c r="AS2" s="535"/>
      <c r="AT2" s="535"/>
      <c r="AU2" s="535"/>
      <c r="AV2" s="535"/>
      <c r="AW2" s="535"/>
      <c r="AX2" s="535"/>
      <c r="AY2" s="789"/>
      <c r="AZ2" s="789"/>
      <c r="BA2" s="789"/>
      <c r="BB2" s="789"/>
      <c r="BC2" s="789"/>
      <c r="BD2" s="789"/>
      <c r="BE2" s="789"/>
      <c r="BF2" s="789"/>
      <c r="BG2" s="789"/>
      <c r="BH2" s="789"/>
      <c r="BI2" s="789"/>
      <c r="BJ2" s="789"/>
      <c r="BK2" s="789"/>
    </row>
    <row r="3" spans="5:60" ht="18.75">
      <c r="E3" s="52"/>
      <c r="F3" s="52"/>
      <c r="G3" s="52"/>
      <c r="H3" s="52"/>
      <c r="I3" s="52"/>
      <c r="J3" s="52"/>
      <c r="K3" s="52"/>
      <c r="L3" s="52"/>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c r="AO3" s="535"/>
      <c r="AP3" s="535"/>
      <c r="AQ3" s="535"/>
      <c r="AR3" s="535"/>
      <c r="AS3" s="535"/>
      <c r="AT3" s="535"/>
      <c r="AU3" s="535"/>
      <c r="AV3" s="535"/>
      <c r="AW3" s="535"/>
      <c r="AX3" s="535"/>
      <c r="AY3" s="52"/>
      <c r="AZ3" s="52"/>
      <c r="BA3" s="52"/>
      <c r="BB3" s="52"/>
      <c r="BC3" s="52"/>
      <c r="BD3" s="52"/>
      <c r="BE3" s="52"/>
      <c r="BF3" s="52"/>
      <c r="BG3" s="52"/>
      <c r="BH3" s="52"/>
    </row>
    <row r="4" spans="2:65" s="108" customFormat="1" ht="12">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row>
    <row r="5" spans="1:65" s="108" customFormat="1" ht="12" customHeight="1">
      <c r="A5" s="418" t="s">
        <v>145</v>
      </c>
      <c r="B5" s="503"/>
      <c r="C5" s="503"/>
      <c r="D5" s="504"/>
      <c r="E5" s="798"/>
      <c r="F5" s="790"/>
      <c r="G5" s="790"/>
      <c r="H5" s="790"/>
      <c r="I5" s="770" t="s">
        <v>241</v>
      </c>
      <c r="J5" s="790">
        <f>IF(ISBLANK('①申請書'!AN31),"",'①申請書'!AN31)</f>
      </c>
      <c r="K5" s="790"/>
      <c r="L5" s="790"/>
      <c r="M5" s="790"/>
      <c r="N5" s="790"/>
      <c r="O5" s="790"/>
      <c r="P5" s="790"/>
      <c r="Q5" s="791"/>
      <c r="R5" s="502" t="s">
        <v>182</v>
      </c>
      <c r="S5" s="503"/>
      <c r="T5" s="503"/>
      <c r="U5" s="503"/>
      <c r="V5" s="503"/>
      <c r="W5" s="503"/>
      <c r="X5" s="503"/>
      <c r="Y5" s="503"/>
      <c r="Z5" s="504"/>
      <c r="AA5" s="663">
        <f>IF('①申請書'!AE58="","",'①申請書'!AE58)</f>
      </c>
      <c r="AB5" s="664"/>
      <c r="AC5" s="664"/>
      <c r="AD5" s="664"/>
      <c r="AE5" s="664"/>
      <c r="AF5" s="664"/>
      <c r="AG5" s="664"/>
      <c r="AH5" s="664"/>
      <c r="AI5" s="664"/>
      <c r="AJ5" s="664"/>
      <c r="AK5" s="664"/>
      <c r="AL5" s="664"/>
      <c r="AM5" s="664"/>
      <c r="AN5" s="664"/>
      <c r="AO5" s="664"/>
      <c r="AP5" s="664"/>
      <c r="AQ5" s="664"/>
      <c r="AR5" s="664"/>
      <c r="AS5" s="664"/>
      <c r="AT5" s="664"/>
      <c r="AU5" s="664"/>
      <c r="AV5" s="664"/>
      <c r="AW5" s="664"/>
      <c r="AX5" s="679"/>
      <c r="AY5" s="418" t="s">
        <v>18</v>
      </c>
      <c r="AZ5" s="523"/>
      <c r="BA5" s="523"/>
      <c r="BB5" s="523"/>
      <c r="BC5" s="524"/>
      <c r="BD5" s="663"/>
      <c r="BE5" s="664"/>
      <c r="BF5" s="664"/>
      <c r="BG5" s="664"/>
      <c r="BH5" s="664"/>
      <c r="BI5" s="664"/>
      <c r="BJ5" s="664"/>
      <c r="BK5" s="679"/>
      <c r="BM5" s="18"/>
    </row>
    <row r="6" spans="1:65" s="108" customFormat="1" ht="12">
      <c r="A6" s="505"/>
      <c r="B6" s="506"/>
      <c r="C6" s="506"/>
      <c r="D6" s="507"/>
      <c r="E6" s="799"/>
      <c r="F6" s="792"/>
      <c r="G6" s="792"/>
      <c r="H6" s="792"/>
      <c r="I6" s="309"/>
      <c r="J6" s="792"/>
      <c r="K6" s="792"/>
      <c r="L6" s="792"/>
      <c r="M6" s="792"/>
      <c r="N6" s="792"/>
      <c r="O6" s="792"/>
      <c r="P6" s="792"/>
      <c r="Q6" s="793"/>
      <c r="R6" s="505"/>
      <c r="S6" s="506"/>
      <c r="T6" s="506"/>
      <c r="U6" s="506"/>
      <c r="V6" s="506"/>
      <c r="W6" s="506"/>
      <c r="X6" s="506"/>
      <c r="Y6" s="506"/>
      <c r="Z6" s="507"/>
      <c r="AA6" s="665"/>
      <c r="AB6" s="666"/>
      <c r="AC6" s="666"/>
      <c r="AD6" s="666"/>
      <c r="AE6" s="666"/>
      <c r="AF6" s="666"/>
      <c r="AG6" s="666"/>
      <c r="AH6" s="666"/>
      <c r="AI6" s="666"/>
      <c r="AJ6" s="666"/>
      <c r="AK6" s="666"/>
      <c r="AL6" s="666"/>
      <c r="AM6" s="666"/>
      <c r="AN6" s="666"/>
      <c r="AO6" s="666"/>
      <c r="AP6" s="666"/>
      <c r="AQ6" s="666"/>
      <c r="AR6" s="666"/>
      <c r="AS6" s="666"/>
      <c r="AT6" s="666"/>
      <c r="AU6" s="666"/>
      <c r="AV6" s="666"/>
      <c r="AW6" s="666"/>
      <c r="AX6" s="680"/>
      <c r="AY6" s="525"/>
      <c r="AZ6" s="526"/>
      <c r="BA6" s="526"/>
      <c r="BB6" s="526"/>
      <c r="BC6" s="527"/>
      <c r="BD6" s="665"/>
      <c r="BE6" s="666"/>
      <c r="BF6" s="666"/>
      <c r="BG6" s="666"/>
      <c r="BH6" s="666"/>
      <c r="BI6" s="666"/>
      <c r="BJ6" s="666"/>
      <c r="BK6" s="680"/>
      <c r="BM6" s="18"/>
    </row>
    <row r="7" spans="1:65" ht="12">
      <c r="A7" s="508"/>
      <c r="B7" s="509"/>
      <c r="C7" s="509"/>
      <c r="D7" s="510"/>
      <c r="E7" s="800"/>
      <c r="F7" s="794"/>
      <c r="G7" s="794"/>
      <c r="H7" s="794"/>
      <c r="I7" s="771"/>
      <c r="J7" s="794"/>
      <c r="K7" s="794"/>
      <c r="L7" s="794"/>
      <c r="M7" s="794"/>
      <c r="N7" s="794"/>
      <c r="O7" s="794"/>
      <c r="P7" s="794"/>
      <c r="Q7" s="795"/>
      <c r="R7" s="508"/>
      <c r="S7" s="509"/>
      <c r="T7" s="509"/>
      <c r="U7" s="509"/>
      <c r="V7" s="509"/>
      <c r="W7" s="509"/>
      <c r="X7" s="509"/>
      <c r="Y7" s="509"/>
      <c r="Z7" s="510"/>
      <c r="AA7" s="667"/>
      <c r="AB7" s="668"/>
      <c r="AC7" s="668"/>
      <c r="AD7" s="668"/>
      <c r="AE7" s="668"/>
      <c r="AF7" s="668"/>
      <c r="AG7" s="668"/>
      <c r="AH7" s="668"/>
      <c r="AI7" s="668"/>
      <c r="AJ7" s="668"/>
      <c r="AK7" s="668"/>
      <c r="AL7" s="668"/>
      <c r="AM7" s="668"/>
      <c r="AN7" s="668"/>
      <c r="AO7" s="668"/>
      <c r="AP7" s="668"/>
      <c r="AQ7" s="668"/>
      <c r="AR7" s="668"/>
      <c r="AS7" s="668"/>
      <c r="AT7" s="668"/>
      <c r="AU7" s="668"/>
      <c r="AV7" s="668"/>
      <c r="AW7" s="668"/>
      <c r="AX7" s="681"/>
      <c r="AY7" s="528"/>
      <c r="AZ7" s="529"/>
      <c r="BA7" s="529"/>
      <c r="BB7" s="529"/>
      <c r="BC7" s="530"/>
      <c r="BD7" s="667"/>
      <c r="BE7" s="668"/>
      <c r="BF7" s="668"/>
      <c r="BG7" s="668"/>
      <c r="BH7" s="668"/>
      <c r="BI7" s="668"/>
      <c r="BJ7" s="668"/>
      <c r="BK7" s="681"/>
      <c r="BM7" s="18"/>
    </row>
    <row r="8" spans="1:65" ht="12">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75"/>
      <c r="AZ8" s="75"/>
      <c r="BA8" s="75"/>
      <c r="BB8" s="75"/>
      <c r="BC8" s="75"/>
      <c r="BD8" s="62"/>
      <c r="BE8" s="62"/>
      <c r="BF8" s="62"/>
      <c r="BG8" s="62"/>
      <c r="BH8" s="62"/>
      <c r="BI8" s="62"/>
      <c r="BJ8" s="62"/>
      <c r="BK8" s="62"/>
      <c r="BM8" s="18"/>
    </row>
    <row r="9" spans="1:65" ht="12">
      <c r="A9" s="6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75"/>
      <c r="AZ9" s="75"/>
      <c r="BA9" s="75"/>
      <c r="BB9" s="75"/>
      <c r="BC9" s="75"/>
      <c r="BD9" s="62"/>
      <c r="BE9" s="62"/>
      <c r="BF9" s="62"/>
      <c r="BG9" s="62"/>
      <c r="BH9" s="62"/>
      <c r="BI9" s="62"/>
      <c r="BJ9" s="62"/>
      <c r="BK9" s="62"/>
      <c r="BM9" s="18"/>
    </row>
    <row r="10" spans="1:65" ht="12">
      <c r="A10" s="686" t="s">
        <v>200</v>
      </c>
      <c r="B10" s="796"/>
      <c r="C10" s="796"/>
      <c r="D10" s="796"/>
      <c r="E10" s="796"/>
      <c r="F10" s="796"/>
      <c r="G10" s="796"/>
      <c r="H10" s="796"/>
      <c r="I10" s="796"/>
      <c r="J10" s="796"/>
      <c r="K10" s="797"/>
      <c r="L10" s="62"/>
      <c r="M10" s="62"/>
      <c r="N10" s="62"/>
      <c r="O10" s="62"/>
      <c r="P10" s="62"/>
      <c r="Q10" s="62"/>
      <c r="R10" s="62"/>
      <c r="S10" s="62"/>
      <c r="T10" s="62"/>
      <c r="U10" s="62"/>
      <c r="V10" s="62"/>
      <c r="W10" s="62"/>
      <c r="X10" s="62"/>
      <c r="Y10" s="62"/>
      <c r="Z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18"/>
    </row>
    <row r="11" spans="2:65" ht="12">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18"/>
    </row>
    <row r="12" spans="2:65" ht="12" customHeight="1">
      <c r="B12" s="674" t="s">
        <v>19</v>
      </c>
      <c r="C12" s="674"/>
      <c r="D12" s="674"/>
      <c r="E12" s="674"/>
      <c r="F12" s="674"/>
      <c r="G12" s="674"/>
      <c r="H12" s="674"/>
      <c r="I12" s="782" t="s">
        <v>183</v>
      </c>
      <c r="J12" s="782"/>
      <c r="K12" s="782"/>
      <c r="L12" s="782"/>
      <c r="M12" s="782"/>
      <c r="N12" s="782"/>
      <c r="O12" s="782"/>
      <c r="P12" s="782" t="s">
        <v>184</v>
      </c>
      <c r="Q12" s="782"/>
      <c r="R12" s="782"/>
      <c r="S12" s="782"/>
      <c r="T12" s="782"/>
      <c r="U12" s="782"/>
      <c r="V12" s="782"/>
      <c r="W12" s="782" t="s">
        <v>185</v>
      </c>
      <c r="X12" s="782"/>
      <c r="Y12" s="782"/>
      <c r="Z12" s="782"/>
      <c r="AA12" s="782"/>
      <c r="AB12" s="782"/>
      <c r="AC12" s="782"/>
      <c r="AD12" s="782" t="s">
        <v>186</v>
      </c>
      <c r="AE12" s="782"/>
      <c r="AF12" s="782"/>
      <c r="AG12" s="782"/>
      <c r="AH12" s="782"/>
      <c r="AI12" s="782"/>
      <c r="AJ12" s="782"/>
      <c r="AK12" s="782" t="s">
        <v>350</v>
      </c>
      <c r="AL12" s="782"/>
      <c r="AM12" s="782"/>
      <c r="AN12" s="782"/>
      <c r="AO12" s="782"/>
      <c r="AP12" s="782"/>
      <c r="AQ12" s="782"/>
      <c r="AR12" s="18"/>
      <c r="AS12" s="18"/>
      <c r="AT12" s="18"/>
      <c r="AU12" s="18"/>
      <c r="AV12" s="784" t="s">
        <v>187</v>
      </c>
      <c r="AW12" s="784"/>
      <c r="AX12" s="784"/>
      <c r="AY12" s="784"/>
      <c r="AZ12" s="784"/>
      <c r="BA12" s="784"/>
      <c r="BB12" s="784"/>
      <c r="BC12" s="784"/>
      <c r="BD12" s="784"/>
      <c r="BE12" s="784"/>
      <c r="BF12" s="784"/>
      <c r="BG12" s="784"/>
      <c r="BH12" s="784"/>
      <c r="BI12" s="784"/>
      <c r="BJ12" s="784"/>
      <c r="BK12" s="18"/>
      <c r="BL12" s="18"/>
      <c r="BM12" s="18"/>
    </row>
    <row r="13" spans="2:65" ht="12">
      <c r="B13" s="674"/>
      <c r="C13" s="674"/>
      <c r="D13" s="674"/>
      <c r="E13" s="674"/>
      <c r="F13" s="674"/>
      <c r="G13" s="674"/>
      <c r="H13" s="674"/>
      <c r="I13" s="783"/>
      <c r="J13" s="783"/>
      <c r="K13" s="783"/>
      <c r="L13" s="783"/>
      <c r="M13" s="783"/>
      <c r="N13" s="783"/>
      <c r="O13" s="783"/>
      <c r="P13" s="783"/>
      <c r="Q13" s="783"/>
      <c r="R13" s="783"/>
      <c r="S13" s="783"/>
      <c r="T13" s="783"/>
      <c r="U13" s="783"/>
      <c r="V13" s="783"/>
      <c r="W13" s="783"/>
      <c r="X13" s="783"/>
      <c r="Y13" s="783"/>
      <c r="Z13" s="783"/>
      <c r="AA13" s="783"/>
      <c r="AB13" s="783"/>
      <c r="AC13" s="783"/>
      <c r="AD13" s="783"/>
      <c r="AE13" s="783"/>
      <c r="AF13" s="783"/>
      <c r="AG13" s="783"/>
      <c r="AH13" s="783"/>
      <c r="AI13" s="783"/>
      <c r="AJ13" s="783"/>
      <c r="AK13" s="783"/>
      <c r="AL13" s="783"/>
      <c r="AM13" s="783"/>
      <c r="AN13" s="783"/>
      <c r="AO13" s="783"/>
      <c r="AP13" s="783"/>
      <c r="AQ13" s="783"/>
      <c r="AR13" s="18"/>
      <c r="AS13" s="18"/>
      <c r="AT13" s="18"/>
      <c r="AU13" s="18"/>
      <c r="AV13" s="784"/>
      <c r="AW13" s="784"/>
      <c r="AX13" s="784"/>
      <c r="AY13" s="784"/>
      <c r="AZ13" s="784"/>
      <c r="BA13" s="784"/>
      <c r="BB13" s="784"/>
      <c r="BC13" s="784"/>
      <c r="BD13" s="784"/>
      <c r="BE13" s="784"/>
      <c r="BF13" s="784"/>
      <c r="BG13" s="784"/>
      <c r="BH13" s="784"/>
      <c r="BI13" s="784"/>
      <c r="BJ13" s="784"/>
      <c r="BK13" s="18"/>
      <c r="BL13" s="18"/>
      <c r="BM13" s="18"/>
    </row>
    <row r="14" spans="2:65" ht="12" customHeight="1">
      <c r="B14" s="674"/>
      <c r="C14" s="674"/>
      <c r="D14" s="674"/>
      <c r="E14" s="674"/>
      <c r="F14" s="674"/>
      <c r="G14" s="674"/>
      <c r="H14" s="674"/>
      <c r="I14" s="665"/>
      <c r="J14" s="666"/>
      <c r="K14" s="666"/>
      <c r="L14" s="666"/>
      <c r="M14" s="666"/>
      <c r="N14" s="666"/>
      <c r="O14" s="680"/>
      <c r="P14" s="665"/>
      <c r="Q14" s="666"/>
      <c r="R14" s="666"/>
      <c r="S14" s="666"/>
      <c r="T14" s="666"/>
      <c r="U14" s="666"/>
      <c r="V14" s="680"/>
      <c r="W14" s="665"/>
      <c r="X14" s="666"/>
      <c r="Y14" s="666"/>
      <c r="Z14" s="666"/>
      <c r="AA14" s="666"/>
      <c r="AB14" s="666"/>
      <c r="AC14" s="680"/>
      <c r="AD14" s="665"/>
      <c r="AE14" s="666"/>
      <c r="AF14" s="666"/>
      <c r="AG14" s="666"/>
      <c r="AH14" s="666"/>
      <c r="AI14" s="666"/>
      <c r="AJ14" s="680"/>
      <c r="AK14" s="665"/>
      <c r="AL14" s="666"/>
      <c r="AM14" s="666"/>
      <c r="AN14" s="666"/>
      <c r="AO14" s="666"/>
      <c r="AP14" s="666"/>
      <c r="AQ14" s="680"/>
      <c r="AR14" s="18"/>
      <c r="AS14" s="18"/>
      <c r="AT14" s="18"/>
      <c r="AU14" s="18"/>
      <c r="AV14" s="784" t="s">
        <v>179</v>
      </c>
      <c r="AW14" s="784"/>
      <c r="AX14" s="784"/>
      <c r="AY14" s="784" t="s">
        <v>86</v>
      </c>
      <c r="AZ14" s="784"/>
      <c r="BA14" s="784"/>
      <c r="BB14" s="784" t="s">
        <v>87</v>
      </c>
      <c r="BC14" s="784"/>
      <c r="BD14" s="784"/>
      <c r="BE14" s="784" t="s">
        <v>85</v>
      </c>
      <c r="BF14" s="784"/>
      <c r="BG14" s="784"/>
      <c r="BH14" s="784" t="s">
        <v>351</v>
      </c>
      <c r="BI14" s="784"/>
      <c r="BJ14" s="784"/>
      <c r="BK14" s="18"/>
      <c r="BL14" s="18"/>
      <c r="BM14" s="18"/>
    </row>
    <row r="15" spans="2:65" ht="12">
      <c r="B15" s="674"/>
      <c r="C15" s="674"/>
      <c r="D15" s="674"/>
      <c r="E15" s="674"/>
      <c r="F15" s="674"/>
      <c r="G15" s="674"/>
      <c r="H15" s="674"/>
      <c r="I15" s="665"/>
      <c r="J15" s="666"/>
      <c r="K15" s="666"/>
      <c r="L15" s="666"/>
      <c r="M15" s="666"/>
      <c r="N15" s="666"/>
      <c r="O15" s="680"/>
      <c r="P15" s="665"/>
      <c r="Q15" s="666"/>
      <c r="R15" s="666"/>
      <c r="S15" s="666"/>
      <c r="T15" s="666"/>
      <c r="U15" s="666"/>
      <c r="V15" s="680"/>
      <c r="W15" s="665"/>
      <c r="X15" s="666"/>
      <c r="Y15" s="666"/>
      <c r="Z15" s="666"/>
      <c r="AA15" s="666"/>
      <c r="AB15" s="666"/>
      <c r="AC15" s="680"/>
      <c r="AD15" s="665"/>
      <c r="AE15" s="666"/>
      <c r="AF15" s="666"/>
      <c r="AG15" s="666"/>
      <c r="AH15" s="666"/>
      <c r="AI15" s="666"/>
      <c r="AJ15" s="680"/>
      <c r="AK15" s="665"/>
      <c r="AL15" s="666"/>
      <c r="AM15" s="666"/>
      <c r="AN15" s="666"/>
      <c r="AO15" s="666"/>
      <c r="AP15" s="666"/>
      <c r="AQ15" s="680"/>
      <c r="AR15" s="18"/>
      <c r="AS15" s="18"/>
      <c r="AT15" s="18"/>
      <c r="AU15" s="18"/>
      <c r="AV15" s="784"/>
      <c r="AW15" s="784"/>
      <c r="AX15" s="784"/>
      <c r="AY15" s="784"/>
      <c r="AZ15" s="784"/>
      <c r="BA15" s="784"/>
      <c r="BB15" s="784"/>
      <c r="BC15" s="784"/>
      <c r="BD15" s="784"/>
      <c r="BE15" s="784"/>
      <c r="BF15" s="784"/>
      <c r="BG15" s="784"/>
      <c r="BH15" s="784"/>
      <c r="BI15" s="784"/>
      <c r="BJ15" s="784"/>
      <c r="BK15" s="18"/>
      <c r="BL15" s="18"/>
      <c r="BM15" s="18"/>
    </row>
    <row r="16" spans="2:65" ht="12" thickBot="1">
      <c r="B16" s="781"/>
      <c r="C16" s="781"/>
      <c r="D16" s="781"/>
      <c r="E16" s="781"/>
      <c r="F16" s="781"/>
      <c r="G16" s="781"/>
      <c r="H16" s="781"/>
      <c r="I16" s="665"/>
      <c r="J16" s="666"/>
      <c r="K16" s="666"/>
      <c r="L16" s="666"/>
      <c r="M16" s="666"/>
      <c r="N16" s="666"/>
      <c r="O16" s="680"/>
      <c r="P16" s="665"/>
      <c r="Q16" s="666"/>
      <c r="R16" s="666"/>
      <c r="S16" s="666"/>
      <c r="T16" s="666"/>
      <c r="U16" s="666"/>
      <c r="V16" s="680"/>
      <c r="W16" s="665"/>
      <c r="X16" s="666"/>
      <c r="Y16" s="666"/>
      <c r="Z16" s="666"/>
      <c r="AA16" s="666"/>
      <c r="AB16" s="666"/>
      <c r="AC16" s="680"/>
      <c r="AD16" s="665"/>
      <c r="AE16" s="666"/>
      <c r="AF16" s="666"/>
      <c r="AG16" s="666"/>
      <c r="AH16" s="666"/>
      <c r="AI16" s="666"/>
      <c r="AJ16" s="680"/>
      <c r="AK16" s="665"/>
      <c r="AL16" s="666"/>
      <c r="AM16" s="666"/>
      <c r="AN16" s="666"/>
      <c r="AO16" s="666"/>
      <c r="AP16" s="666"/>
      <c r="AQ16" s="680"/>
      <c r="AR16" s="18"/>
      <c r="AS16" s="18"/>
      <c r="AT16" s="18"/>
      <c r="AU16" s="18"/>
      <c r="AV16" s="788"/>
      <c r="AW16" s="788"/>
      <c r="AX16" s="788"/>
      <c r="AY16" s="788"/>
      <c r="AZ16" s="788"/>
      <c r="BA16" s="788"/>
      <c r="BB16" s="788"/>
      <c r="BC16" s="788"/>
      <c r="BD16" s="788"/>
      <c r="BE16" s="788"/>
      <c r="BF16" s="788"/>
      <c r="BG16" s="788"/>
      <c r="BH16" s="788"/>
      <c r="BI16" s="788"/>
      <c r="BJ16" s="788"/>
      <c r="BK16" s="18"/>
      <c r="BL16" s="18"/>
      <c r="BM16" s="18"/>
    </row>
    <row r="17" spans="2:65" ht="12" customHeight="1" thickTop="1">
      <c r="B17" s="760" t="s">
        <v>20</v>
      </c>
      <c r="C17" s="761"/>
      <c r="D17" s="761"/>
      <c r="E17" s="761"/>
      <c r="F17" s="761"/>
      <c r="G17" s="761"/>
      <c r="H17" s="762"/>
      <c r="I17" s="777"/>
      <c r="J17" s="777"/>
      <c r="K17" s="777"/>
      <c r="L17" s="777"/>
      <c r="M17" s="777"/>
      <c r="N17" s="777"/>
      <c r="O17" s="777"/>
      <c r="P17" s="777"/>
      <c r="Q17" s="777"/>
      <c r="R17" s="777"/>
      <c r="S17" s="777"/>
      <c r="T17" s="777"/>
      <c r="U17" s="777"/>
      <c r="V17" s="777"/>
      <c r="W17" s="777"/>
      <c r="X17" s="777"/>
      <c r="Y17" s="777"/>
      <c r="Z17" s="777"/>
      <c r="AA17" s="777"/>
      <c r="AB17" s="777"/>
      <c r="AC17" s="777"/>
      <c r="AD17" s="777"/>
      <c r="AE17" s="777"/>
      <c r="AF17" s="777"/>
      <c r="AG17" s="777"/>
      <c r="AH17" s="777"/>
      <c r="AI17" s="777"/>
      <c r="AJ17" s="777"/>
      <c r="AK17" s="777"/>
      <c r="AL17" s="777"/>
      <c r="AM17" s="777"/>
      <c r="AN17" s="777"/>
      <c r="AO17" s="777"/>
      <c r="AP17" s="777"/>
      <c r="AQ17" s="817"/>
      <c r="AR17" s="18"/>
      <c r="AS17" s="18"/>
      <c r="AT17" s="651" t="s">
        <v>202</v>
      </c>
      <c r="AU17" s="657"/>
      <c r="AV17" s="772"/>
      <c r="AW17" s="754"/>
      <c r="AX17" s="754"/>
      <c r="AY17" s="754"/>
      <c r="AZ17" s="754"/>
      <c r="BA17" s="754"/>
      <c r="BB17" s="754"/>
      <c r="BC17" s="754"/>
      <c r="BD17" s="754"/>
      <c r="BE17" s="754"/>
      <c r="BF17" s="754"/>
      <c r="BG17" s="754"/>
      <c r="BH17" s="754"/>
      <c r="BI17" s="754"/>
      <c r="BJ17" s="785"/>
      <c r="BK17" s="18"/>
      <c r="BL17" s="18"/>
      <c r="BM17" s="18"/>
    </row>
    <row r="18" spans="2:65" ht="12">
      <c r="B18" s="763"/>
      <c r="C18" s="526"/>
      <c r="D18" s="526"/>
      <c r="E18" s="526"/>
      <c r="F18" s="526"/>
      <c r="G18" s="526"/>
      <c r="H18" s="527"/>
      <c r="I18" s="778"/>
      <c r="J18" s="778"/>
      <c r="K18" s="778"/>
      <c r="L18" s="778"/>
      <c r="M18" s="778"/>
      <c r="N18" s="778"/>
      <c r="O18" s="778"/>
      <c r="P18" s="778"/>
      <c r="Q18" s="778"/>
      <c r="R18" s="778"/>
      <c r="S18" s="778"/>
      <c r="T18" s="778"/>
      <c r="U18" s="778"/>
      <c r="V18" s="778"/>
      <c r="W18" s="778"/>
      <c r="X18" s="778"/>
      <c r="Y18" s="778"/>
      <c r="Z18" s="778"/>
      <c r="AA18" s="778"/>
      <c r="AB18" s="778"/>
      <c r="AC18" s="778"/>
      <c r="AD18" s="778"/>
      <c r="AE18" s="778"/>
      <c r="AF18" s="778"/>
      <c r="AG18" s="778"/>
      <c r="AH18" s="778"/>
      <c r="AI18" s="778"/>
      <c r="AJ18" s="778"/>
      <c r="AK18" s="778"/>
      <c r="AL18" s="778"/>
      <c r="AM18" s="778"/>
      <c r="AN18" s="778"/>
      <c r="AO18" s="778"/>
      <c r="AP18" s="778"/>
      <c r="AQ18" s="818"/>
      <c r="AR18" s="18"/>
      <c r="AS18" s="18"/>
      <c r="AT18" s="653"/>
      <c r="AU18" s="658"/>
      <c r="AV18" s="773"/>
      <c r="AW18" s="621"/>
      <c r="AX18" s="621"/>
      <c r="AY18" s="621"/>
      <c r="AZ18" s="621"/>
      <c r="BA18" s="621"/>
      <c r="BB18" s="621"/>
      <c r="BC18" s="621"/>
      <c r="BD18" s="621"/>
      <c r="BE18" s="621"/>
      <c r="BF18" s="621"/>
      <c r="BG18" s="621"/>
      <c r="BH18" s="621"/>
      <c r="BI18" s="621"/>
      <c r="BJ18" s="786"/>
      <c r="BK18" s="18"/>
      <c r="BL18" s="18"/>
      <c r="BM18" s="18"/>
    </row>
    <row r="19" spans="2:65" ht="12" thickBot="1">
      <c r="B19" s="764"/>
      <c r="C19" s="765"/>
      <c r="D19" s="765"/>
      <c r="E19" s="765"/>
      <c r="F19" s="765"/>
      <c r="G19" s="765"/>
      <c r="H19" s="766"/>
      <c r="I19" s="779"/>
      <c r="J19" s="779"/>
      <c r="K19" s="779"/>
      <c r="L19" s="779"/>
      <c r="M19" s="779"/>
      <c r="N19" s="779"/>
      <c r="O19" s="779"/>
      <c r="P19" s="779"/>
      <c r="Q19" s="779"/>
      <c r="R19" s="779"/>
      <c r="S19" s="779"/>
      <c r="T19" s="779"/>
      <c r="U19" s="779"/>
      <c r="V19" s="779"/>
      <c r="W19" s="779"/>
      <c r="X19" s="779"/>
      <c r="Y19" s="779"/>
      <c r="Z19" s="779"/>
      <c r="AA19" s="779"/>
      <c r="AB19" s="779"/>
      <c r="AC19" s="779"/>
      <c r="AD19" s="779"/>
      <c r="AE19" s="779"/>
      <c r="AF19" s="779"/>
      <c r="AG19" s="779"/>
      <c r="AH19" s="779"/>
      <c r="AI19" s="779"/>
      <c r="AJ19" s="779"/>
      <c r="AK19" s="779"/>
      <c r="AL19" s="779"/>
      <c r="AM19" s="779"/>
      <c r="AN19" s="779"/>
      <c r="AO19" s="779"/>
      <c r="AP19" s="779"/>
      <c r="AQ19" s="819"/>
      <c r="AR19" s="18"/>
      <c r="AS19" s="18" t="s">
        <v>357</v>
      </c>
      <c r="AT19" s="655"/>
      <c r="AU19" s="659"/>
      <c r="AV19" s="774"/>
      <c r="AW19" s="755"/>
      <c r="AX19" s="755"/>
      <c r="AY19" s="755"/>
      <c r="AZ19" s="755"/>
      <c r="BA19" s="755"/>
      <c r="BB19" s="755"/>
      <c r="BC19" s="755"/>
      <c r="BD19" s="755"/>
      <c r="BE19" s="755"/>
      <c r="BF19" s="755"/>
      <c r="BG19" s="755"/>
      <c r="BH19" s="755"/>
      <c r="BI19" s="755"/>
      <c r="BJ19" s="787"/>
      <c r="BK19" s="18"/>
      <c r="BL19" s="18"/>
      <c r="BM19" s="18"/>
    </row>
    <row r="20" spans="2:72" ht="12" customHeight="1" thickTop="1">
      <c r="B20" s="813" t="s">
        <v>363</v>
      </c>
      <c r="C20" s="813"/>
      <c r="D20" s="807" t="s">
        <v>361</v>
      </c>
      <c r="E20" s="808"/>
      <c r="F20" s="808"/>
      <c r="G20" s="808"/>
      <c r="H20" s="809"/>
      <c r="I20" s="756"/>
      <c r="J20" s="756"/>
      <c r="K20" s="756"/>
      <c r="L20" s="756"/>
      <c r="M20" s="756"/>
      <c r="N20" s="756"/>
      <c r="O20" s="756"/>
      <c r="P20" s="756"/>
      <c r="Q20" s="756"/>
      <c r="R20" s="756"/>
      <c r="S20" s="756"/>
      <c r="T20" s="756"/>
      <c r="U20" s="756"/>
      <c r="V20" s="756"/>
      <c r="W20" s="756"/>
      <c r="X20" s="756"/>
      <c r="Y20" s="756"/>
      <c r="Z20" s="756"/>
      <c r="AA20" s="756"/>
      <c r="AB20" s="756"/>
      <c r="AC20" s="756"/>
      <c r="AD20" s="756"/>
      <c r="AE20" s="756"/>
      <c r="AF20" s="756"/>
      <c r="AG20" s="756"/>
      <c r="AH20" s="756"/>
      <c r="AI20" s="756"/>
      <c r="AJ20" s="756"/>
      <c r="AK20" s="757"/>
      <c r="AL20" s="757"/>
      <c r="AM20" s="757"/>
      <c r="AN20" s="757"/>
      <c r="AO20" s="757"/>
      <c r="AP20" s="757"/>
      <c r="AQ20" s="757"/>
      <c r="AR20" s="18"/>
      <c r="AS20" s="18"/>
      <c r="AT20" s="18"/>
      <c r="AU20" s="18"/>
      <c r="AV20" s="71"/>
      <c r="AW20" s="71"/>
      <c r="AX20" s="71"/>
      <c r="AY20" s="71"/>
      <c r="AZ20" s="71"/>
      <c r="BA20" s="71"/>
      <c r="BB20" s="71"/>
      <c r="BC20" s="71"/>
      <c r="BD20" s="71"/>
      <c r="BE20" s="71"/>
      <c r="BF20" s="71"/>
      <c r="BG20" s="71"/>
      <c r="BH20" s="71"/>
      <c r="BI20" s="71"/>
      <c r="BJ20" s="71"/>
      <c r="BK20" s="18"/>
      <c r="BL20" s="18"/>
      <c r="BM20" s="18"/>
      <c r="BO20" s="109" t="s">
        <v>188</v>
      </c>
      <c r="BP20" s="109">
        <f>I20*8</f>
        <v>0</v>
      </c>
      <c r="BQ20" s="109">
        <f>P20*8</f>
        <v>0</v>
      </c>
      <c r="BR20" s="109">
        <f>W20*8</f>
        <v>0</v>
      </c>
      <c r="BS20" s="109">
        <f>AD20*8</f>
        <v>0</v>
      </c>
      <c r="BT20" s="109"/>
    </row>
    <row r="21" spans="2:72" ht="14.25">
      <c r="B21" s="674"/>
      <c r="C21" s="674"/>
      <c r="D21" s="807"/>
      <c r="E21" s="808"/>
      <c r="F21" s="808"/>
      <c r="G21" s="808"/>
      <c r="H21" s="809"/>
      <c r="I21" s="708"/>
      <c r="J21" s="708"/>
      <c r="K21" s="708"/>
      <c r="L21" s="708"/>
      <c r="M21" s="708"/>
      <c r="N21" s="708"/>
      <c r="O21" s="708"/>
      <c r="P21" s="708"/>
      <c r="Q21" s="708"/>
      <c r="R21" s="708"/>
      <c r="S21" s="708"/>
      <c r="T21" s="708"/>
      <c r="U21" s="708"/>
      <c r="V21" s="708"/>
      <c r="W21" s="708"/>
      <c r="X21" s="708"/>
      <c r="Y21" s="708"/>
      <c r="Z21" s="708"/>
      <c r="AA21" s="708"/>
      <c r="AB21" s="708"/>
      <c r="AC21" s="708"/>
      <c r="AD21" s="708"/>
      <c r="AE21" s="708"/>
      <c r="AF21" s="708"/>
      <c r="AG21" s="708"/>
      <c r="AH21" s="708"/>
      <c r="AI21" s="708"/>
      <c r="AJ21" s="708"/>
      <c r="AK21" s="758"/>
      <c r="AL21" s="758"/>
      <c r="AM21" s="758"/>
      <c r="AN21" s="758"/>
      <c r="AO21" s="758"/>
      <c r="AP21" s="758"/>
      <c r="AQ21" s="758"/>
      <c r="AR21" s="18"/>
      <c r="AS21" s="18"/>
      <c r="AT21" s="18"/>
      <c r="AU21" s="18"/>
      <c r="AV21" s="71"/>
      <c r="AW21" s="71"/>
      <c r="AX21" s="71"/>
      <c r="AY21" s="71"/>
      <c r="AZ21" s="71"/>
      <c r="BA21" s="71"/>
      <c r="BB21" s="71"/>
      <c r="BC21" s="71"/>
      <c r="BD21" s="71"/>
      <c r="BE21" s="71"/>
      <c r="BF21" s="71"/>
      <c r="BG21" s="71"/>
      <c r="BH21" s="71"/>
      <c r="BI21" s="71"/>
      <c r="BJ21" s="71"/>
      <c r="BK21" s="18"/>
      <c r="BL21" s="18"/>
      <c r="BM21" s="18"/>
      <c r="BO21" s="109">
        <v>1</v>
      </c>
      <c r="BP21" s="109">
        <f>I23*7</f>
        <v>0</v>
      </c>
      <c r="BQ21" s="109">
        <f>P23*7</f>
        <v>0</v>
      </c>
      <c r="BR21" s="109">
        <f>W23*7</f>
        <v>0</v>
      </c>
      <c r="BS21" s="109">
        <f>AD23*7</f>
        <v>0</v>
      </c>
      <c r="BT21" s="109">
        <f>AK23*7</f>
        <v>0</v>
      </c>
    </row>
    <row r="22" spans="2:72" ht="14.25">
      <c r="B22" s="674"/>
      <c r="C22" s="674"/>
      <c r="D22" s="810"/>
      <c r="E22" s="811"/>
      <c r="F22" s="811"/>
      <c r="G22" s="811"/>
      <c r="H22" s="812"/>
      <c r="I22" s="708"/>
      <c r="J22" s="708"/>
      <c r="K22" s="708"/>
      <c r="L22" s="708"/>
      <c r="M22" s="708"/>
      <c r="N22" s="708"/>
      <c r="O22" s="708"/>
      <c r="P22" s="708"/>
      <c r="Q22" s="708"/>
      <c r="R22" s="708"/>
      <c r="S22" s="708"/>
      <c r="T22" s="708"/>
      <c r="U22" s="708"/>
      <c r="V22" s="708"/>
      <c r="W22" s="708"/>
      <c r="X22" s="708"/>
      <c r="Y22" s="708"/>
      <c r="Z22" s="708"/>
      <c r="AA22" s="708"/>
      <c r="AB22" s="708"/>
      <c r="AC22" s="708"/>
      <c r="AD22" s="708"/>
      <c r="AE22" s="708"/>
      <c r="AF22" s="708"/>
      <c r="AG22" s="708"/>
      <c r="AH22" s="708"/>
      <c r="AI22" s="708"/>
      <c r="AJ22" s="708"/>
      <c r="AK22" s="758"/>
      <c r="AL22" s="758"/>
      <c r="AM22" s="758"/>
      <c r="AN22" s="758"/>
      <c r="AO22" s="758"/>
      <c r="AP22" s="758"/>
      <c r="AQ22" s="758"/>
      <c r="AR22" s="18"/>
      <c r="AS22" s="18"/>
      <c r="AT22" s="18"/>
      <c r="AU22" s="18"/>
      <c r="AV22" s="71"/>
      <c r="AW22" s="71"/>
      <c r="AX22" s="71"/>
      <c r="AY22" s="71"/>
      <c r="AZ22" s="71"/>
      <c r="BA22" s="71"/>
      <c r="BB22" s="71"/>
      <c r="BC22" s="71"/>
      <c r="BD22" s="71"/>
      <c r="BE22" s="71"/>
      <c r="BF22" s="71"/>
      <c r="BG22" s="71"/>
      <c r="BH22" s="71"/>
      <c r="BI22" s="71"/>
      <c r="BJ22" s="71"/>
      <c r="BK22" s="18"/>
      <c r="BL22" s="18"/>
      <c r="BM22" s="18"/>
      <c r="BO22" s="109">
        <v>2</v>
      </c>
      <c r="BP22" s="109">
        <f>I26*5</f>
        <v>0</v>
      </c>
      <c r="BQ22" s="109">
        <f>P26*5</f>
        <v>0</v>
      </c>
      <c r="BR22" s="109">
        <f>W26*5</f>
        <v>0</v>
      </c>
      <c r="BS22" s="109">
        <f>AD26*5</f>
        <v>0</v>
      </c>
      <c r="BT22" s="109"/>
    </row>
    <row r="23" spans="2:72" ht="12" customHeight="1">
      <c r="B23" s="674"/>
      <c r="C23" s="674"/>
      <c r="D23" s="814" t="s">
        <v>364</v>
      </c>
      <c r="E23" s="815"/>
      <c r="F23" s="815"/>
      <c r="G23" s="815"/>
      <c r="H23" s="815"/>
      <c r="I23" s="708"/>
      <c r="J23" s="708"/>
      <c r="K23" s="708"/>
      <c r="L23" s="708"/>
      <c r="M23" s="708"/>
      <c r="N23" s="708"/>
      <c r="O23" s="708"/>
      <c r="P23" s="708"/>
      <c r="Q23" s="708"/>
      <c r="R23" s="708"/>
      <c r="S23" s="708"/>
      <c r="T23" s="708"/>
      <c r="U23" s="708"/>
      <c r="V23" s="708"/>
      <c r="W23" s="708"/>
      <c r="X23" s="708"/>
      <c r="Y23" s="708"/>
      <c r="Z23" s="708"/>
      <c r="AA23" s="708"/>
      <c r="AB23" s="708"/>
      <c r="AC23" s="708"/>
      <c r="AD23" s="708"/>
      <c r="AE23" s="708"/>
      <c r="AF23" s="708"/>
      <c r="AG23" s="708"/>
      <c r="AH23" s="708"/>
      <c r="AI23" s="708"/>
      <c r="AJ23" s="708"/>
      <c r="AK23" s="708"/>
      <c r="AL23" s="708"/>
      <c r="AM23" s="708"/>
      <c r="AN23" s="708"/>
      <c r="AO23" s="708"/>
      <c r="AP23" s="708"/>
      <c r="AQ23" s="708"/>
      <c r="AR23" s="18"/>
      <c r="AS23" s="18"/>
      <c r="AT23" s="648" t="s">
        <v>203</v>
      </c>
      <c r="AU23" s="816"/>
      <c r="AV23" s="621">
        <f>IF(BP24=0,"",BP24)</f>
      </c>
      <c r="AW23" s="621"/>
      <c r="AX23" s="621"/>
      <c r="AY23" s="621">
        <f>IF(BQ24=0,"",BQ24)</f>
      </c>
      <c r="AZ23" s="621"/>
      <c r="BA23" s="621"/>
      <c r="BB23" s="621">
        <f>IF(BR24=0,"",BR24)</f>
      </c>
      <c r="BC23" s="621"/>
      <c r="BD23" s="621"/>
      <c r="BE23" s="621">
        <f>IF(BS24=0,"",BS24)</f>
      </c>
      <c r="BF23" s="621"/>
      <c r="BG23" s="621"/>
      <c r="BH23" s="621">
        <f>IF(BT24=0,"",BT24)</f>
      </c>
      <c r="BI23" s="621"/>
      <c r="BJ23" s="621"/>
      <c r="BK23" s="18"/>
      <c r="BL23" s="18"/>
      <c r="BM23" s="18"/>
      <c r="BO23" s="109">
        <v>3</v>
      </c>
      <c r="BP23" s="109">
        <f>I29*3</f>
        <v>0</v>
      </c>
      <c r="BQ23" s="109">
        <f>P29*3</f>
        <v>0</v>
      </c>
      <c r="BR23" s="109">
        <f>W29*3</f>
        <v>0</v>
      </c>
      <c r="BS23" s="109">
        <f>AD29*3</f>
        <v>0</v>
      </c>
      <c r="BT23" s="109">
        <f>AK29*3</f>
        <v>0</v>
      </c>
    </row>
    <row r="24" spans="2:72" ht="12" customHeight="1">
      <c r="B24" s="674"/>
      <c r="C24" s="674"/>
      <c r="D24" s="815"/>
      <c r="E24" s="815"/>
      <c r="F24" s="815"/>
      <c r="G24" s="815"/>
      <c r="H24" s="815"/>
      <c r="I24" s="708"/>
      <c r="J24" s="708"/>
      <c r="K24" s="708"/>
      <c r="L24" s="708"/>
      <c r="M24" s="708"/>
      <c r="N24" s="708"/>
      <c r="O24" s="708"/>
      <c r="P24" s="708"/>
      <c r="Q24" s="708"/>
      <c r="R24" s="708"/>
      <c r="S24" s="708"/>
      <c r="T24" s="708"/>
      <c r="U24" s="708"/>
      <c r="V24" s="708"/>
      <c r="W24" s="708"/>
      <c r="X24" s="708"/>
      <c r="Y24" s="708"/>
      <c r="Z24" s="708"/>
      <c r="AA24" s="708"/>
      <c r="AB24" s="708"/>
      <c r="AC24" s="708"/>
      <c r="AD24" s="708"/>
      <c r="AE24" s="708"/>
      <c r="AF24" s="708"/>
      <c r="AG24" s="708"/>
      <c r="AH24" s="708"/>
      <c r="AI24" s="708"/>
      <c r="AJ24" s="708"/>
      <c r="AK24" s="708"/>
      <c r="AL24" s="708"/>
      <c r="AM24" s="708"/>
      <c r="AN24" s="708"/>
      <c r="AO24" s="708"/>
      <c r="AP24" s="708"/>
      <c r="AQ24" s="708"/>
      <c r="AR24" s="18"/>
      <c r="AS24" s="18"/>
      <c r="AT24" s="648"/>
      <c r="AU24" s="816"/>
      <c r="AV24" s="621"/>
      <c r="AW24" s="621"/>
      <c r="AX24" s="621"/>
      <c r="AY24" s="621"/>
      <c r="AZ24" s="621"/>
      <c r="BA24" s="621"/>
      <c r="BB24" s="621"/>
      <c r="BC24" s="621"/>
      <c r="BD24" s="621"/>
      <c r="BE24" s="621"/>
      <c r="BF24" s="621"/>
      <c r="BG24" s="621"/>
      <c r="BH24" s="621"/>
      <c r="BI24" s="621"/>
      <c r="BJ24" s="621"/>
      <c r="BK24" s="18"/>
      <c r="BL24" s="18"/>
      <c r="BM24" s="18"/>
      <c r="BO24" s="21" t="s">
        <v>189</v>
      </c>
      <c r="BP24" s="21">
        <f>IF(SUM(BP20:BP23)&lt;130,SUM(BP20:BP23),130)</f>
        <v>0</v>
      </c>
      <c r="BQ24" s="21">
        <f>IF(SUM(BQ20:BQ23)&lt;130,SUM(BQ20:BQ23),130)</f>
        <v>0</v>
      </c>
      <c r="BR24" s="21">
        <f>IF(SUM(BR20:BR23)&lt;130,SUM(BR20:BR23),130)</f>
        <v>0</v>
      </c>
      <c r="BS24" s="21">
        <f>IF(SUM(BS20:BS23)&lt;130,SUM(BS20:BS23),130)</f>
        <v>0</v>
      </c>
      <c r="BT24" s="21">
        <f>IF(SUM(BT20:BT23)&lt;130,SUM(BT20:BT23),130)</f>
        <v>0</v>
      </c>
    </row>
    <row r="25" spans="2:65" ht="12" customHeight="1">
      <c r="B25" s="674"/>
      <c r="C25" s="674"/>
      <c r="D25" s="815"/>
      <c r="E25" s="815"/>
      <c r="F25" s="815"/>
      <c r="G25" s="815"/>
      <c r="H25" s="815"/>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18"/>
      <c r="AS25" s="18" t="s">
        <v>357</v>
      </c>
      <c r="AT25" s="648"/>
      <c r="AU25" s="816"/>
      <c r="AV25" s="621"/>
      <c r="AW25" s="621"/>
      <c r="AX25" s="621"/>
      <c r="AY25" s="621"/>
      <c r="AZ25" s="621"/>
      <c r="BA25" s="621"/>
      <c r="BB25" s="621"/>
      <c r="BC25" s="621"/>
      <c r="BD25" s="621"/>
      <c r="BE25" s="621"/>
      <c r="BF25" s="621"/>
      <c r="BG25" s="621"/>
      <c r="BH25" s="621"/>
      <c r="BI25" s="621"/>
      <c r="BJ25" s="621"/>
      <c r="BK25" s="18"/>
      <c r="BL25" s="18"/>
      <c r="BM25" s="18"/>
    </row>
    <row r="26" spans="2:65" ht="12" customHeight="1">
      <c r="B26" s="674"/>
      <c r="C26" s="674"/>
      <c r="D26" s="814" t="s">
        <v>396</v>
      </c>
      <c r="E26" s="814"/>
      <c r="F26" s="814"/>
      <c r="G26" s="814"/>
      <c r="H26" s="814"/>
      <c r="I26" s="708"/>
      <c r="J26" s="708"/>
      <c r="K26" s="708"/>
      <c r="L26" s="708"/>
      <c r="M26" s="708"/>
      <c r="N26" s="708"/>
      <c r="O26" s="708"/>
      <c r="P26" s="708"/>
      <c r="Q26" s="708"/>
      <c r="R26" s="708"/>
      <c r="S26" s="708"/>
      <c r="T26" s="708"/>
      <c r="U26" s="708"/>
      <c r="V26" s="708"/>
      <c r="W26" s="708"/>
      <c r="X26" s="708"/>
      <c r="Y26" s="708"/>
      <c r="Z26" s="708"/>
      <c r="AA26" s="708"/>
      <c r="AB26" s="708"/>
      <c r="AC26" s="708"/>
      <c r="AD26" s="708"/>
      <c r="AE26" s="708"/>
      <c r="AF26" s="708"/>
      <c r="AG26" s="708"/>
      <c r="AH26" s="708"/>
      <c r="AI26" s="708"/>
      <c r="AJ26" s="708"/>
      <c r="AK26" s="708"/>
      <c r="AL26" s="708"/>
      <c r="AM26" s="708"/>
      <c r="AN26" s="708"/>
      <c r="AO26" s="708"/>
      <c r="AP26" s="708"/>
      <c r="AQ26" s="708"/>
      <c r="AR26" s="18"/>
      <c r="AS26" s="18"/>
      <c r="AT26" s="156"/>
      <c r="AU26" s="156"/>
      <c r="AV26" s="66"/>
      <c r="AW26" s="66"/>
      <c r="AX26" s="66"/>
      <c r="AY26" s="66"/>
      <c r="AZ26" s="66"/>
      <c r="BA26" s="66"/>
      <c r="BB26" s="66"/>
      <c r="BC26" s="66"/>
      <c r="BD26" s="66"/>
      <c r="BE26" s="66"/>
      <c r="BF26" s="66"/>
      <c r="BG26" s="66"/>
      <c r="BH26" s="66"/>
      <c r="BI26" s="66"/>
      <c r="BJ26" s="66"/>
      <c r="BK26" s="18"/>
      <c r="BL26" s="18"/>
      <c r="BM26" s="18"/>
    </row>
    <row r="27" spans="2:65" ht="12" customHeight="1">
      <c r="B27" s="674"/>
      <c r="C27" s="674"/>
      <c r="D27" s="814"/>
      <c r="E27" s="814"/>
      <c r="F27" s="814"/>
      <c r="G27" s="814"/>
      <c r="H27" s="814"/>
      <c r="I27" s="708"/>
      <c r="J27" s="708"/>
      <c r="K27" s="708"/>
      <c r="L27" s="708"/>
      <c r="M27" s="708"/>
      <c r="N27" s="708"/>
      <c r="O27" s="708"/>
      <c r="P27" s="708"/>
      <c r="Q27" s="708"/>
      <c r="R27" s="708"/>
      <c r="S27" s="708"/>
      <c r="T27" s="708"/>
      <c r="U27" s="708"/>
      <c r="V27" s="708"/>
      <c r="W27" s="708"/>
      <c r="X27" s="708"/>
      <c r="Y27" s="708"/>
      <c r="Z27" s="708"/>
      <c r="AA27" s="708"/>
      <c r="AB27" s="708"/>
      <c r="AC27" s="708"/>
      <c r="AD27" s="708"/>
      <c r="AE27" s="708"/>
      <c r="AF27" s="708"/>
      <c r="AG27" s="708"/>
      <c r="AH27" s="708"/>
      <c r="AI27" s="708"/>
      <c r="AJ27" s="708"/>
      <c r="AK27" s="708"/>
      <c r="AL27" s="708"/>
      <c r="AM27" s="708"/>
      <c r="AN27" s="708"/>
      <c r="AO27" s="708"/>
      <c r="AP27" s="708"/>
      <c r="AQ27" s="708"/>
      <c r="AR27" s="18"/>
      <c r="AS27" s="18"/>
      <c r="AT27" s="156"/>
      <c r="AU27" s="156"/>
      <c r="AV27" s="66"/>
      <c r="AW27" s="66"/>
      <c r="AX27" s="66"/>
      <c r="AY27" s="66"/>
      <c r="AZ27" s="66"/>
      <c r="BA27" s="66"/>
      <c r="BB27" s="66"/>
      <c r="BC27" s="66"/>
      <c r="BD27" s="66"/>
      <c r="BE27" s="66"/>
      <c r="BF27" s="66"/>
      <c r="BG27" s="66"/>
      <c r="BH27" s="66"/>
      <c r="BI27" s="66"/>
      <c r="BJ27" s="66"/>
      <c r="BK27" s="18"/>
      <c r="BL27" s="18"/>
      <c r="BM27" s="18"/>
    </row>
    <row r="28" spans="2:65" ht="12" customHeight="1">
      <c r="B28" s="674"/>
      <c r="C28" s="674"/>
      <c r="D28" s="814"/>
      <c r="E28" s="814"/>
      <c r="F28" s="814"/>
      <c r="G28" s="814"/>
      <c r="H28" s="814"/>
      <c r="I28" s="708"/>
      <c r="J28" s="708"/>
      <c r="K28" s="708"/>
      <c r="L28" s="708"/>
      <c r="M28" s="708"/>
      <c r="N28" s="708"/>
      <c r="O28" s="708"/>
      <c r="P28" s="708"/>
      <c r="Q28" s="708"/>
      <c r="R28" s="708"/>
      <c r="S28" s="708"/>
      <c r="T28" s="708"/>
      <c r="U28" s="708"/>
      <c r="V28" s="708"/>
      <c r="W28" s="708"/>
      <c r="X28" s="708"/>
      <c r="Y28" s="708"/>
      <c r="Z28" s="708"/>
      <c r="AA28" s="708"/>
      <c r="AB28" s="708"/>
      <c r="AC28" s="708"/>
      <c r="AD28" s="708"/>
      <c r="AE28" s="708"/>
      <c r="AF28" s="708"/>
      <c r="AG28" s="708"/>
      <c r="AH28" s="708"/>
      <c r="AI28" s="708"/>
      <c r="AJ28" s="708"/>
      <c r="AK28" s="708"/>
      <c r="AL28" s="708"/>
      <c r="AM28" s="708"/>
      <c r="AN28" s="708"/>
      <c r="AO28" s="708"/>
      <c r="AP28" s="708"/>
      <c r="AQ28" s="708"/>
      <c r="AR28" s="18"/>
      <c r="AS28" s="18"/>
      <c r="AT28" s="156"/>
      <c r="AU28" s="156"/>
      <c r="AV28" s="66"/>
      <c r="AW28" s="66"/>
      <c r="AX28" s="66"/>
      <c r="AY28" s="66"/>
      <c r="AZ28" s="66"/>
      <c r="BA28" s="66"/>
      <c r="BB28" s="66"/>
      <c r="BC28" s="66"/>
      <c r="BD28" s="66"/>
      <c r="BE28" s="66"/>
      <c r="BF28" s="66"/>
      <c r="BG28" s="66"/>
      <c r="BH28" s="66"/>
      <c r="BI28" s="66"/>
      <c r="BJ28" s="66"/>
      <c r="BK28" s="18"/>
      <c r="BL28" s="18"/>
      <c r="BM28" s="18"/>
    </row>
    <row r="29" spans="2:65" ht="12" customHeight="1">
      <c r="B29" s="674"/>
      <c r="C29" s="674"/>
      <c r="D29" s="815" t="s">
        <v>381</v>
      </c>
      <c r="E29" s="815"/>
      <c r="F29" s="815"/>
      <c r="G29" s="815"/>
      <c r="H29" s="815"/>
      <c r="I29" s="708"/>
      <c r="J29" s="708"/>
      <c r="K29" s="708"/>
      <c r="L29" s="708"/>
      <c r="M29" s="708"/>
      <c r="N29" s="708"/>
      <c r="O29" s="708"/>
      <c r="P29" s="708"/>
      <c r="Q29" s="708"/>
      <c r="R29" s="708"/>
      <c r="S29" s="708"/>
      <c r="T29" s="708"/>
      <c r="U29" s="708"/>
      <c r="V29" s="708"/>
      <c r="W29" s="708"/>
      <c r="X29" s="708"/>
      <c r="Y29" s="708"/>
      <c r="Z29" s="708"/>
      <c r="AA29" s="708"/>
      <c r="AB29" s="708"/>
      <c r="AC29" s="708"/>
      <c r="AD29" s="708"/>
      <c r="AE29" s="708"/>
      <c r="AF29" s="708"/>
      <c r="AG29" s="708"/>
      <c r="AH29" s="708"/>
      <c r="AI29" s="708"/>
      <c r="AJ29" s="708"/>
      <c r="AK29" s="708"/>
      <c r="AL29" s="708"/>
      <c r="AM29" s="708"/>
      <c r="AN29" s="708"/>
      <c r="AO29" s="708"/>
      <c r="AP29" s="708"/>
      <c r="AQ29" s="708"/>
      <c r="AR29" s="18"/>
      <c r="AS29" s="18"/>
      <c r="AV29" s="113"/>
      <c r="AW29" s="113"/>
      <c r="AX29" s="113"/>
      <c r="AY29" s="113"/>
      <c r="AZ29" s="113"/>
      <c r="BA29" s="113"/>
      <c r="BB29" s="113"/>
      <c r="BC29" s="113"/>
      <c r="BD29" s="113"/>
      <c r="BE29" s="113"/>
      <c r="BF29" s="113"/>
      <c r="BG29" s="113"/>
      <c r="BH29" s="113"/>
      <c r="BI29" s="113"/>
      <c r="BJ29" s="113"/>
      <c r="BK29" s="18"/>
      <c r="BL29" s="18"/>
      <c r="BM29" s="18"/>
    </row>
    <row r="30" spans="2:65" ht="14.25">
      <c r="B30" s="674"/>
      <c r="C30" s="674"/>
      <c r="D30" s="815"/>
      <c r="E30" s="815"/>
      <c r="F30" s="815"/>
      <c r="G30" s="815"/>
      <c r="H30" s="815"/>
      <c r="I30" s="708"/>
      <c r="J30" s="708"/>
      <c r="K30" s="708"/>
      <c r="L30" s="708"/>
      <c r="M30" s="708"/>
      <c r="N30" s="708"/>
      <c r="O30" s="708"/>
      <c r="P30" s="708"/>
      <c r="Q30" s="708"/>
      <c r="R30" s="708"/>
      <c r="S30" s="708"/>
      <c r="T30" s="708"/>
      <c r="U30" s="708"/>
      <c r="V30" s="708"/>
      <c r="W30" s="708"/>
      <c r="X30" s="708"/>
      <c r="Y30" s="708"/>
      <c r="Z30" s="708"/>
      <c r="AA30" s="708"/>
      <c r="AB30" s="708"/>
      <c r="AC30" s="708"/>
      <c r="AD30" s="708"/>
      <c r="AE30" s="708"/>
      <c r="AF30" s="708"/>
      <c r="AG30" s="708"/>
      <c r="AH30" s="708"/>
      <c r="AI30" s="708"/>
      <c r="AJ30" s="708"/>
      <c r="AK30" s="708"/>
      <c r="AL30" s="708"/>
      <c r="AM30" s="708"/>
      <c r="AN30" s="708"/>
      <c r="AO30" s="708"/>
      <c r="AP30" s="708"/>
      <c r="AQ30" s="708"/>
      <c r="AR30" s="18"/>
      <c r="AS30" s="18"/>
      <c r="AV30" s="113"/>
      <c r="AW30" s="113"/>
      <c r="AX30" s="113"/>
      <c r="AY30" s="113"/>
      <c r="AZ30" s="113"/>
      <c r="BA30" s="113"/>
      <c r="BB30" s="113"/>
      <c r="BC30" s="113"/>
      <c r="BD30" s="113"/>
      <c r="BE30" s="113"/>
      <c r="BF30" s="113"/>
      <c r="BG30" s="113"/>
      <c r="BH30" s="113"/>
      <c r="BI30" s="113"/>
      <c r="BJ30" s="113"/>
      <c r="BK30" s="18"/>
      <c r="BL30" s="18"/>
      <c r="BM30" s="18"/>
    </row>
    <row r="31" spans="2:65" ht="14.25">
      <c r="B31" s="674"/>
      <c r="C31" s="674"/>
      <c r="D31" s="815"/>
      <c r="E31" s="815"/>
      <c r="F31" s="815"/>
      <c r="G31" s="815"/>
      <c r="H31" s="815"/>
      <c r="I31" s="708"/>
      <c r="J31" s="708"/>
      <c r="K31" s="708"/>
      <c r="L31" s="708"/>
      <c r="M31" s="708"/>
      <c r="N31" s="708"/>
      <c r="O31" s="708"/>
      <c r="P31" s="708"/>
      <c r="Q31" s="708"/>
      <c r="R31" s="708"/>
      <c r="S31" s="708"/>
      <c r="T31" s="708"/>
      <c r="U31" s="708"/>
      <c r="V31" s="708"/>
      <c r="W31" s="708"/>
      <c r="X31" s="708"/>
      <c r="Y31" s="708"/>
      <c r="Z31" s="708"/>
      <c r="AA31" s="708"/>
      <c r="AB31" s="708"/>
      <c r="AC31" s="708"/>
      <c r="AD31" s="708"/>
      <c r="AE31" s="708"/>
      <c r="AF31" s="708"/>
      <c r="AG31" s="708"/>
      <c r="AH31" s="708"/>
      <c r="AI31" s="708"/>
      <c r="AJ31" s="708"/>
      <c r="AK31" s="708"/>
      <c r="AL31" s="708"/>
      <c r="AM31" s="708"/>
      <c r="AN31" s="708"/>
      <c r="AO31" s="708"/>
      <c r="AP31" s="708"/>
      <c r="AQ31" s="708"/>
      <c r="AR31" s="18"/>
      <c r="AS31" s="18"/>
      <c r="AV31" s="113"/>
      <c r="AW31" s="113"/>
      <c r="AX31" s="113"/>
      <c r="AY31" s="113"/>
      <c r="AZ31" s="113"/>
      <c r="BA31" s="113"/>
      <c r="BB31" s="113"/>
      <c r="BC31" s="113"/>
      <c r="BD31" s="113"/>
      <c r="BE31" s="113"/>
      <c r="BF31" s="113"/>
      <c r="BG31" s="113"/>
      <c r="BH31" s="113"/>
      <c r="BI31" s="113"/>
      <c r="BJ31" s="113"/>
      <c r="BK31" s="18"/>
      <c r="BL31" s="18"/>
      <c r="BM31" s="18"/>
    </row>
    <row r="32" spans="2:71" ht="14.25">
      <c r="B32" s="18"/>
      <c r="C32" s="18"/>
      <c r="D32" s="18"/>
      <c r="E32" s="18"/>
      <c r="F32" s="18"/>
      <c r="G32" s="18"/>
      <c r="H32" s="18"/>
      <c r="I32" s="148"/>
      <c r="J32" s="148"/>
      <c r="K32" s="148"/>
      <c r="L32" s="148"/>
      <c r="M32" s="148"/>
      <c r="N32" s="148"/>
      <c r="O32" s="14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71"/>
      <c r="AW32" s="71"/>
      <c r="AX32" s="71"/>
      <c r="AY32" s="71"/>
      <c r="AZ32" s="71"/>
      <c r="BA32" s="71"/>
      <c r="BB32" s="71"/>
      <c r="BC32" s="71"/>
      <c r="BD32" s="71"/>
      <c r="BE32" s="71"/>
      <c r="BF32" s="71"/>
      <c r="BG32" s="71"/>
      <c r="BH32" s="71"/>
      <c r="BI32" s="71"/>
      <c r="BJ32" s="71"/>
      <c r="BK32" s="18"/>
      <c r="BL32" s="18"/>
      <c r="BM32" s="18"/>
      <c r="BO32" s="21" t="e">
        <f>#REF!*5</f>
        <v>#REF!</v>
      </c>
      <c r="BP32" s="21" t="e">
        <f>#REF!*5</f>
        <v>#REF!</v>
      </c>
      <c r="BQ32" s="21" t="e">
        <f>#REF!*5</f>
        <v>#REF!</v>
      </c>
      <c r="BR32" s="21" t="e">
        <f>#REF!*5</f>
        <v>#REF!</v>
      </c>
      <c r="BS32" s="21" t="e">
        <f>#REF!*5</f>
        <v>#REF!</v>
      </c>
    </row>
    <row r="33" spans="2:65" ht="12" customHeight="1">
      <c r="B33" s="418" t="s">
        <v>362</v>
      </c>
      <c r="C33" s="523"/>
      <c r="D33" s="523"/>
      <c r="E33" s="523"/>
      <c r="F33" s="523"/>
      <c r="G33" s="523"/>
      <c r="H33" s="523"/>
      <c r="I33" s="663"/>
      <c r="J33" s="664"/>
      <c r="K33" s="664"/>
      <c r="L33" s="664"/>
      <c r="M33" s="664"/>
      <c r="N33" s="664"/>
      <c r="O33" s="679"/>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18"/>
      <c r="AS33" s="18"/>
      <c r="AT33" s="633" t="s">
        <v>345</v>
      </c>
      <c r="AU33" s="634"/>
      <c r="AV33" s="621">
        <f>IF($I$33=0,"",IF($BO$36&lt;15,$BO$36,"15"))</f>
      </c>
      <c r="AW33" s="621"/>
      <c r="AX33" s="621"/>
      <c r="AY33" s="621">
        <f>IF($I$33=0,"",IF($BO$36&lt;15,$BO$36,"15"))</f>
      </c>
      <c r="AZ33" s="621"/>
      <c r="BA33" s="621"/>
      <c r="BB33" s="621">
        <f>IF($I$33=0,"",IF($BO$36&lt;15,$BO$36,"15"))</f>
      </c>
      <c r="BC33" s="621"/>
      <c r="BD33" s="621"/>
      <c r="BE33" s="621">
        <f>IF($I$33=0,"",IF($BO$36&lt;15,$BO$36,"15"))</f>
      </c>
      <c r="BF33" s="621"/>
      <c r="BG33" s="621"/>
      <c r="BH33" s="621">
        <f>IF($I$33=0,"",IF($BO$36&lt;15,$BO$36,"15"))</f>
      </c>
      <c r="BI33" s="621"/>
      <c r="BJ33" s="621"/>
      <c r="BK33" s="18"/>
      <c r="BL33" s="18"/>
      <c r="BM33" s="18"/>
    </row>
    <row r="34" spans="2:65" ht="12" customHeight="1">
      <c r="B34" s="525"/>
      <c r="C34" s="526"/>
      <c r="D34" s="526"/>
      <c r="E34" s="526"/>
      <c r="F34" s="526"/>
      <c r="G34" s="526"/>
      <c r="H34" s="526"/>
      <c r="I34" s="665"/>
      <c r="J34" s="666"/>
      <c r="K34" s="666"/>
      <c r="L34" s="666"/>
      <c r="M34" s="666"/>
      <c r="N34" s="666"/>
      <c r="O34" s="680"/>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18"/>
      <c r="AS34" s="18"/>
      <c r="AT34" s="635"/>
      <c r="AU34" s="636"/>
      <c r="AV34" s="621"/>
      <c r="AW34" s="621"/>
      <c r="AX34" s="621"/>
      <c r="AY34" s="621"/>
      <c r="AZ34" s="621"/>
      <c r="BA34" s="621"/>
      <c r="BB34" s="621"/>
      <c r="BC34" s="621"/>
      <c r="BD34" s="621"/>
      <c r="BE34" s="621"/>
      <c r="BF34" s="621"/>
      <c r="BG34" s="621"/>
      <c r="BH34" s="621"/>
      <c r="BI34" s="621"/>
      <c r="BJ34" s="621"/>
      <c r="BK34" s="18"/>
      <c r="BL34" s="18"/>
      <c r="BM34" s="18"/>
    </row>
    <row r="35" spans="2:65" ht="12" customHeight="1">
      <c r="B35" s="528"/>
      <c r="C35" s="529"/>
      <c r="D35" s="529"/>
      <c r="E35" s="529"/>
      <c r="F35" s="529"/>
      <c r="G35" s="529"/>
      <c r="H35" s="529"/>
      <c r="I35" s="667"/>
      <c r="J35" s="668"/>
      <c r="K35" s="668"/>
      <c r="L35" s="668"/>
      <c r="M35" s="668"/>
      <c r="N35" s="668"/>
      <c r="O35" s="68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18"/>
      <c r="AS35" s="18"/>
      <c r="AT35" s="637"/>
      <c r="AU35" s="638"/>
      <c r="AV35" s="621"/>
      <c r="AW35" s="621"/>
      <c r="AX35" s="621"/>
      <c r="AY35" s="621"/>
      <c r="AZ35" s="621"/>
      <c r="BA35" s="621"/>
      <c r="BB35" s="621"/>
      <c r="BC35" s="621"/>
      <c r="BD35" s="621"/>
      <c r="BE35" s="621"/>
      <c r="BF35" s="621"/>
      <c r="BG35" s="621"/>
      <c r="BH35" s="621"/>
      <c r="BI35" s="621"/>
      <c r="BJ35" s="621"/>
      <c r="BK35" s="18"/>
      <c r="BL35" s="18"/>
      <c r="BM35" s="18"/>
    </row>
    <row r="36" spans="2:67" ht="12" customHeight="1">
      <c r="B36" s="418" t="s">
        <v>346</v>
      </c>
      <c r="C36" s="523"/>
      <c r="D36" s="523"/>
      <c r="E36" s="767"/>
      <c r="F36" s="523" t="s">
        <v>347</v>
      </c>
      <c r="G36" s="503"/>
      <c r="H36" s="504"/>
      <c r="I36" s="708"/>
      <c r="J36" s="708"/>
      <c r="K36" s="708"/>
      <c r="L36" s="708"/>
      <c r="M36" s="708"/>
      <c r="N36" s="708"/>
      <c r="O36" s="708"/>
      <c r="P36" s="201"/>
      <c r="Q36" s="201"/>
      <c r="R36" s="201"/>
      <c r="S36" s="201"/>
      <c r="T36" s="201"/>
      <c r="U36" s="201"/>
      <c r="V36" s="201"/>
      <c r="W36" s="202"/>
      <c r="X36" s="202"/>
      <c r="Y36" s="202"/>
      <c r="Z36" s="202"/>
      <c r="AA36" s="202"/>
      <c r="AB36" s="202"/>
      <c r="AC36" s="202"/>
      <c r="AD36" s="202"/>
      <c r="AE36" s="202"/>
      <c r="AF36" s="202"/>
      <c r="AG36" s="202"/>
      <c r="AH36" s="202"/>
      <c r="AI36" s="202"/>
      <c r="AJ36" s="202"/>
      <c r="AK36" s="202"/>
      <c r="AL36" s="202"/>
      <c r="AM36" s="202"/>
      <c r="AN36" s="202"/>
      <c r="AO36" s="202"/>
      <c r="AP36" s="202"/>
      <c r="AQ36" s="202"/>
      <c r="AR36" s="18"/>
      <c r="AS36" s="18"/>
      <c r="AT36" s="801" t="s">
        <v>346</v>
      </c>
      <c r="AU36" s="802"/>
      <c r="AV36" s="621">
        <f>IF(BO39=0,"",BO39)</f>
      </c>
      <c r="AW36" s="621"/>
      <c r="AX36" s="621"/>
      <c r="AY36" s="621">
        <f>IF(BO39=0,"",BO39)</f>
      </c>
      <c r="AZ36" s="621"/>
      <c r="BA36" s="621"/>
      <c r="BB36" s="621">
        <f>IF(BO39=0,"",BO39)</f>
      </c>
      <c r="BC36" s="621"/>
      <c r="BD36" s="621"/>
      <c r="BE36" s="621">
        <f>IF(BO39=0,"",BO39)</f>
      </c>
      <c r="BF36" s="621"/>
      <c r="BG36" s="621"/>
      <c r="BH36" s="621">
        <f>IF(BO39=0,"",BO39)</f>
      </c>
      <c r="BI36" s="621"/>
      <c r="BJ36" s="621"/>
      <c r="BK36" s="18"/>
      <c r="BL36" s="18"/>
      <c r="BM36" s="18"/>
      <c r="BO36" s="21">
        <f>I33*5</f>
        <v>0</v>
      </c>
    </row>
    <row r="37" spans="2:65" ht="12" customHeight="1">
      <c r="B37" s="525"/>
      <c r="C37" s="526"/>
      <c r="D37" s="526"/>
      <c r="E37" s="768"/>
      <c r="F37" s="506"/>
      <c r="G37" s="506"/>
      <c r="H37" s="507"/>
      <c r="I37" s="708"/>
      <c r="J37" s="708"/>
      <c r="K37" s="708"/>
      <c r="L37" s="708"/>
      <c r="M37" s="708"/>
      <c r="N37" s="708"/>
      <c r="O37" s="708"/>
      <c r="P37" s="201"/>
      <c r="Q37" s="201"/>
      <c r="R37" s="201"/>
      <c r="S37" s="201"/>
      <c r="T37" s="201"/>
      <c r="U37" s="201"/>
      <c r="V37" s="201"/>
      <c r="W37" s="202"/>
      <c r="X37" s="202"/>
      <c r="Y37" s="202"/>
      <c r="Z37" s="202"/>
      <c r="AA37" s="202"/>
      <c r="AB37" s="202"/>
      <c r="AC37" s="202"/>
      <c r="AD37" s="202"/>
      <c r="AE37" s="202"/>
      <c r="AF37" s="202"/>
      <c r="AG37" s="202"/>
      <c r="AH37" s="202"/>
      <c r="AI37" s="202"/>
      <c r="AJ37" s="202"/>
      <c r="AK37" s="202"/>
      <c r="AL37" s="202"/>
      <c r="AM37" s="202"/>
      <c r="AN37" s="202"/>
      <c r="AO37" s="202"/>
      <c r="AP37" s="202"/>
      <c r="AQ37" s="202"/>
      <c r="AR37" s="18"/>
      <c r="AS37" s="18"/>
      <c r="AT37" s="803"/>
      <c r="AU37" s="804"/>
      <c r="AV37" s="621"/>
      <c r="AW37" s="621"/>
      <c r="AX37" s="621"/>
      <c r="AY37" s="621"/>
      <c r="AZ37" s="621"/>
      <c r="BA37" s="621"/>
      <c r="BB37" s="621"/>
      <c r="BC37" s="621"/>
      <c r="BD37" s="621"/>
      <c r="BE37" s="621"/>
      <c r="BF37" s="621"/>
      <c r="BG37" s="621"/>
      <c r="BH37" s="621"/>
      <c r="BI37" s="621"/>
      <c r="BJ37" s="621"/>
      <c r="BK37" s="18"/>
      <c r="BL37" s="18"/>
      <c r="BM37" s="18"/>
    </row>
    <row r="38" spans="2:65" ht="12" customHeight="1">
      <c r="B38" s="528"/>
      <c r="C38" s="529"/>
      <c r="D38" s="529"/>
      <c r="E38" s="769"/>
      <c r="F38" s="509"/>
      <c r="G38" s="509"/>
      <c r="H38" s="510"/>
      <c r="I38" s="708"/>
      <c r="J38" s="708"/>
      <c r="K38" s="708"/>
      <c r="L38" s="708"/>
      <c r="M38" s="708"/>
      <c r="N38" s="708"/>
      <c r="O38" s="708"/>
      <c r="P38" s="203"/>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18"/>
      <c r="AS38" s="18"/>
      <c r="AT38" s="805"/>
      <c r="AU38" s="806"/>
      <c r="AV38" s="621"/>
      <c r="AW38" s="621"/>
      <c r="AX38" s="621"/>
      <c r="AY38" s="621"/>
      <c r="AZ38" s="621"/>
      <c r="BA38" s="621"/>
      <c r="BB38" s="621"/>
      <c r="BC38" s="621"/>
      <c r="BD38" s="621"/>
      <c r="BE38" s="621"/>
      <c r="BF38" s="621"/>
      <c r="BG38" s="621"/>
      <c r="BH38" s="621"/>
      <c r="BI38" s="621"/>
      <c r="BJ38" s="621"/>
      <c r="BK38" s="18"/>
      <c r="BL38" s="18"/>
      <c r="BM38" s="18"/>
    </row>
    <row r="39" spans="2:72" ht="12" customHeight="1">
      <c r="B39" s="418" t="s">
        <v>191</v>
      </c>
      <c r="C39" s="523"/>
      <c r="D39" s="523"/>
      <c r="E39" s="523"/>
      <c r="F39" s="523"/>
      <c r="G39" s="523"/>
      <c r="H39" s="524"/>
      <c r="I39" s="663">
        <v>15</v>
      </c>
      <c r="J39" s="664"/>
      <c r="K39" s="664"/>
      <c r="L39" s="664"/>
      <c r="M39" s="664"/>
      <c r="N39" s="664"/>
      <c r="O39" s="770" t="s">
        <v>375</v>
      </c>
      <c r="P39" s="682"/>
      <c r="Q39" s="660"/>
      <c r="R39" s="660"/>
      <c r="S39" s="660"/>
      <c r="T39" s="660"/>
      <c r="U39" s="660"/>
      <c r="V39" s="660"/>
      <c r="W39" s="671"/>
      <c r="X39" s="671"/>
      <c r="Y39" s="671"/>
      <c r="Z39" s="671"/>
      <c r="AA39" s="671"/>
      <c r="AB39" s="671"/>
      <c r="AC39" s="759"/>
      <c r="AD39" s="683"/>
      <c r="AE39" s="660"/>
      <c r="AF39" s="660"/>
      <c r="AG39" s="660"/>
      <c r="AH39" s="660"/>
      <c r="AI39" s="660"/>
      <c r="AJ39" s="660"/>
      <c r="AK39" s="671"/>
      <c r="AL39" s="671"/>
      <c r="AM39" s="671"/>
      <c r="AN39" s="671"/>
      <c r="AO39" s="671"/>
      <c r="AP39" s="671"/>
      <c r="AQ39" s="759"/>
      <c r="AR39" s="18"/>
      <c r="AS39" s="18"/>
      <c r="AT39" s="738" t="s">
        <v>204</v>
      </c>
      <c r="AU39" s="739"/>
      <c r="AV39" s="622">
        <f>IF($BO$41=0,"",IF($BO$41&lt;10,$BO$41,10))</f>
        <v>10</v>
      </c>
      <c r="AW39" s="622"/>
      <c r="AX39" s="622"/>
      <c r="AY39" s="622">
        <f>IF($BO$41=0,"",IF($BO$41&lt;10,$BO$41,10))</f>
        <v>10</v>
      </c>
      <c r="AZ39" s="622"/>
      <c r="BA39" s="622"/>
      <c r="BB39" s="622">
        <f>IF($BO$41=0,"",IF($BO$41&lt;10,$BO$41,10))</f>
        <v>10</v>
      </c>
      <c r="BC39" s="622"/>
      <c r="BD39" s="622"/>
      <c r="BE39" s="622">
        <f>IF($BO$41=0,"",IF($BO$41&lt;10,$BO$41,10))</f>
        <v>10</v>
      </c>
      <c r="BF39" s="622"/>
      <c r="BG39" s="622"/>
      <c r="BH39" s="622">
        <f>IF($BO$41=0,"",IF($BO$41&lt;10,$BO$41,10))</f>
        <v>10</v>
      </c>
      <c r="BI39" s="622"/>
      <c r="BJ39" s="622"/>
      <c r="BK39" s="18"/>
      <c r="BL39" s="18"/>
      <c r="BM39" s="18"/>
      <c r="BO39" s="21">
        <f>I36*5</f>
        <v>0</v>
      </c>
      <c r="BP39" s="149"/>
      <c r="BQ39" s="149"/>
      <c r="BR39" s="149"/>
      <c r="BS39" s="149"/>
      <c r="BT39" s="149"/>
    </row>
    <row r="40" spans="2:74" ht="12" customHeight="1">
      <c r="B40" s="525"/>
      <c r="C40" s="526"/>
      <c r="D40" s="526"/>
      <c r="E40" s="526"/>
      <c r="F40" s="526"/>
      <c r="G40" s="526"/>
      <c r="H40" s="527"/>
      <c r="I40" s="665"/>
      <c r="J40" s="666"/>
      <c r="K40" s="666"/>
      <c r="L40" s="666"/>
      <c r="M40" s="666"/>
      <c r="N40" s="666"/>
      <c r="O40" s="309"/>
      <c r="P40" s="780"/>
      <c r="Q40" s="660"/>
      <c r="R40" s="660"/>
      <c r="S40" s="660"/>
      <c r="T40" s="660"/>
      <c r="U40" s="660"/>
      <c r="V40" s="660"/>
      <c r="W40" s="671"/>
      <c r="X40" s="671"/>
      <c r="Y40" s="671"/>
      <c r="Z40" s="671"/>
      <c r="AA40" s="671"/>
      <c r="AB40" s="671"/>
      <c r="AC40" s="759"/>
      <c r="AD40" s="660"/>
      <c r="AE40" s="660"/>
      <c r="AF40" s="660"/>
      <c r="AG40" s="660"/>
      <c r="AH40" s="660"/>
      <c r="AI40" s="660"/>
      <c r="AJ40" s="660"/>
      <c r="AK40" s="671"/>
      <c r="AL40" s="671"/>
      <c r="AM40" s="671"/>
      <c r="AN40" s="671"/>
      <c r="AO40" s="671"/>
      <c r="AP40" s="671"/>
      <c r="AQ40" s="759"/>
      <c r="AR40" s="18"/>
      <c r="AS40" s="18"/>
      <c r="AT40" s="738"/>
      <c r="AU40" s="739"/>
      <c r="AV40" s="623"/>
      <c r="AW40" s="623"/>
      <c r="AX40" s="623"/>
      <c r="AY40" s="623"/>
      <c r="AZ40" s="623"/>
      <c r="BA40" s="623"/>
      <c r="BB40" s="623"/>
      <c r="BC40" s="623"/>
      <c r="BD40" s="623"/>
      <c r="BE40" s="623"/>
      <c r="BF40" s="623"/>
      <c r="BG40" s="623"/>
      <c r="BH40" s="623"/>
      <c r="BI40" s="623"/>
      <c r="BJ40" s="623"/>
      <c r="BK40" s="18"/>
      <c r="BL40" s="18"/>
      <c r="BM40" s="18"/>
      <c r="BU40" s="21">
        <v>10</v>
      </c>
      <c r="BV40" s="109"/>
    </row>
    <row r="41" spans="2:74" ht="12" customHeight="1">
      <c r="B41" s="528"/>
      <c r="C41" s="529"/>
      <c r="D41" s="529"/>
      <c r="E41" s="529"/>
      <c r="F41" s="529"/>
      <c r="G41" s="529"/>
      <c r="H41" s="530"/>
      <c r="I41" s="667"/>
      <c r="J41" s="668"/>
      <c r="K41" s="668"/>
      <c r="L41" s="668"/>
      <c r="M41" s="668"/>
      <c r="N41" s="668"/>
      <c r="O41" s="771"/>
      <c r="P41" s="780"/>
      <c r="Q41" s="660"/>
      <c r="R41" s="660"/>
      <c r="S41" s="660"/>
      <c r="T41" s="660"/>
      <c r="U41" s="660"/>
      <c r="V41" s="660"/>
      <c r="W41" s="671"/>
      <c r="X41" s="671"/>
      <c r="Y41" s="671"/>
      <c r="Z41" s="671"/>
      <c r="AA41" s="671"/>
      <c r="AB41" s="671"/>
      <c r="AC41" s="759"/>
      <c r="AD41" s="660"/>
      <c r="AE41" s="660"/>
      <c r="AF41" s="660"/>
      <c r="AG41" s="660"/>
      <c r="AH41" s="660"/>
      <c r="AI41" s="660"/>
      <c r="AJ41" s="660"/>
      <c r="AK41" s="671"/>
      <c r="AL41" s="671"/>
      <c r="AM41" s="671"/>
      <c r="AN41" s="671"/>
      <c r="AO41" s="671"/>
      <c r="AP41" s="671"/>
      <c r="AQ41" s="759"/>
      <c r="AR41" s="18"/>
      <c r="AS41" s="18"/>
      <c r="AT41" s="738"/>
      <c r="AU41" s="739"/>
      <c r="AV41" s="624"/>
      <c r="AW41" s="624"/>
      <c r="AX41" s="624"/>
      <c r="AY41" s="624"/>
      <c r="AZ41" s="624"/>
      <c r="BA41" s="624"/>
      <c r="BB41" s="624"/>
      <c r="BC41" s="624"/>
      <c r="BD41" s="624"/>
      <c r="BE41" s="624"/>
      <c r="BF41" s="624"/>
      <c r="BG41" s="624"/>
      <c r="BH41" s="624"/>
      <c r="BI41" s="624"/>
      <c r="BJ41" s="624"/>
      <c r="BK41" s="18"/>
      <c r="BL41" s="18"/>
      <c r="BM41" s="18"/>
      <c r="BO41" s="21">
        <f>I39*1</f>
        <v>15</v>
      </c>
      <c r="BT41" s="79" t="str">
        <f>IF(W39&lt;1,"0",IF(W39&lt;20,BU45,IF(W39&lt;30,BU44,IF(W39&lt;40,BU43,IF(W39&lt;80,BU42,IF(W39&lt;100,BU41,BU40))))))</f>
        <v>0</v>
      </c>
      <c r="BU41" s="21">
        <v>8</v>
      </c>
      <c r="BV41" s="109"/>
    </row>
    <row r="42" spans="2:74" ht="12" customHeight="1">
      <c r="B42" s="775" t="s">
        <v>192</v>
      </c>
      <c r="C42" s="775"/>
      <c r="D42" s="775"/>
      <c r="E42" s="776"/>
      <c r="F42" s="676" t="s">
        <v>190</v>
      </c>
      <c r="G42" s="677"/>
      <c r="H42" s="677"/>
      <c r="I42" s="663"/>
      <c r="J42" s="664"/>
      <c r="K42" s="664"/>
      <c r="L42" s="664"/>
      <c r="M42" s="664"/>
      <c r="N42" s="664"/>
      <c r="O42" s="679"/>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738" t="s">
        <v>205</v>
      </c>
      <c r="AU42" s="739"/>
      <c r="AV42" s="622">
        <f>IF($I$42=0,"","5")</f>
      </c>
      <c r="AW42" s="622"/>
      <c r="AX42" s="622"/>
      <c r="AY42" s="622">
        <f>IF($I$42=0,"","5")</f>
      </c>
      <c r="AZ42" s="622"/>
      <c r="BA42" s="622"/>
      <c r="BB42" s="622">
        <f>IF($I$42=0,"","5")</f>
      </c>
      <c r="BC42" s="622"/>
      <c r="BD42" s="622"/>
      <c r="BE42" s="622">
        <f>IF($I$42=0,"","5")</f>
      </c>
      <c r="BF42" s="622"/>
      <c r="BG42" s="622"/>
      <c r="BH42" s="622">
        <f>IF($I$42=0,"","5")</f>
      </c>
      <c r="BI42" s="622"/>
      <c r="BJ42" s="622"/>
      <c r="BK42" s="18"/>
      <c r="BL42" s="18"/>
      <c r="BM42" s="18"/>
      <c r="BT42" s="79" t="str">
        <f>IF(AK39&lt;1,"0",IF(AK39&lt;20,BU45,IF(AK39&lt;30,BU44,IF(AK39&lt;40,BU43,IF(AK39&lt;80,BU42,IF(AK39&lt;100,BU41,BU40))))))</f>
        <v>0</v>
      </c>
      <c r="BU42" s="21">
        <v>6</v>
      </c>
      <c r="BV42" s="109"/>
    </row>
    <row r="43" spans="2:74" ht="12">
      <c r="B43" s="775"/>
      <c r="C43" s="775"/>
      <c r="D43" s="775"/>
      <c r="E43" s="776"/>
      <c r="F43" s="678"/>
      <c r="G43" s="677"/>
      <c r="H43" s="677"/>
      <c r="I43" s="665"/>
      <c r="J43" s="666"/>
      <c r="K43" s="666"/>
      <c r="L43" s="666"/>
      <c r="M43" s="666"/>
      <c r="N43" s="666"/>
      <c r="O43" s="680"/>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738"/>
      <c r="AU43" s="739"/>
      <c r="AV43" s="623"/>
      <c r="AW43" s="623"/>
      <c r="AX43" s="623"/>
      <c r="AY43" s="623"/>
      <c r="AZ43" s="623"/>
      <c r="BA43" s="623"/>
      <c r="BB43" s="623"/>
      <c r="BC43" s="623"/>
      <c r="BD43" s="623"/>
      <c r="BE43" s="623"/>
      <c r="BF43" s="623"/>
      <c r="BG43" s="623"/>
      <c r="BH43" s="623"/>
      <c r="BI43" s="623"/>
      <c r="BJ43" s="623"/>
      <c r="BK43" s="18"/>
      <c r="BL43" s="18"/>
      <c r="BM43" s="18"/>
      <c r="BT43" s="109"/>
      <c r="BU43" s="21">
        <v>4</v>
      </c>
      <c r="BV43" s="109"/>
    </row>
    <row r="44" spans="2:74" ht="12">
      <c r="B44" s="775"/>
      <c r="C44" s="775"/>
      <c r="D44" s="775"/>
      <c r="E44" s="776"/>
      <c r="F44" s="678"/>
      <c r="G44" s="677"/>
      <c r="H44" s="677"/>
      <c r="I44" s="667"/>
      <c r="J44" s="668"/>
      <c r="K44" s="668"/>
      <c r="L44" s="668"/>
      <c r="M44" s="668"/>
      <c r="N44" s="668"/>
      <c r="O44" s="681"/>
      <c r="P44" s="18"/>
      <c r="Q44" s="18"/>
      <c r="R44" s="18"/>
      <c r="S44" s="18"/>
      <c r="T44" s="18"/>
      <c r="U44" s="18"/>
      <c r="V44" s="18"/>
      <c r="W44" s="18"/>
      <c r="X44" s="18"/>
      <c r="Y44" s="18"/>
      <c r="Z44" s="18"/>
      <c r="AA44" s="18"/>
      <c r="AB44" s="18"/>
      <c r="AC44" s="18"/>
      <c r="AD44" s="133"/>
      <c r="AE44" s="133"/>
      <c r="AF44" s="133"/>
      <c r="AG44" s="133"/>
      <c r="AH44" s="133"/>
      <c r="AI44" s="133"/>
      <c r="AJ44" s="133"/>
      <c r="AK44" s="134"/>
      <c r="AL44" s="133"/>
      <c r="AM44" s="133"/>
      <c r="AN44" s="133"/>
      <c r="AO44" s="133"/>
      <c r="AP44" s="133"/>
      <c r="AQ44" s="133"/>
      <c r="AR44" s="18"/>
      <c r="AS44" s="18"/>
      <c r="AT44" s="738"/>
      <c r="AU44" s="739"/>
      <c r="AV44" s="624"/>
      <c r="AW44" s="624"/>
      <c r="AX44" s="624"/>
      <c r="AY44" s="624"/>
      <c r="AZ44" s="624"/>
      <c r="BA44" s="624"/>
      <c r="BB44" s="624"/>
      <c r="BC44" s="624"/>
      <c r="BD44" s="624"/>
      <c r="BE44" s="624"/>
      <c r="BF44" s="624"/>
      <c r="BG44" s="624"/>
      <c r="BH44" s="624"/>
      <c r="BI44" s="624"/>
      <c r="BJ44" s="624"/>
      <c r="BK44" s="18"/>
      <c r="BL44" s="18"/>
      <c r="BM44" s="18"/>
      <c r="BT44" s="109"/>
      <c r="BU44" s="21">
        <v>2</v>
      </c>
      <c r="BV44" s="109"/>
    </row>
    <row r="45" spans="16:74" ht="12" customHeight="1">
      <c r="P45" s="18"/>
      <c r="Q45" s="18"/>
      <c r="R45" s="18"/>
      <c r="S45" s="18"/>
      <c r="T45" s="18"/>
      <c r="U45" s="18"/>
      <c r="V45" s="18"/>
      <c r="W45" s="18"/>
      <c r="X45" s="18"/>
      <c r="Y45" s="18"/>
      <c r="Z45" s="18"/>
      <c r="AA45" s="18"/>
      <c r="AB45" s="18"/>
      <c r="AC45" s="18"/>
      <c r="AD45" s="660"/>
      <c r="AE45" s="660"/>
      <c r="AF45" s="660"/>
      <c r="AG45" s="660"/>
      <c r="AH45" s="133"/>
      <c r="AI45" s="133"/>
      <c r="AJ45" s="133"/>
      <c r="AK45" s="133"/>
      <c r="AL45" s="133"/>
      <c r="AM45" s="133"/>
      <c r="AN45" s="133"/>
      <c r="AO45" s="133"/>
      <c r="AP45" s="133"/>
      <c r="AQ45" s="133"/>
      <c r="AR45" s="18"/>
      <c r="AS45" s="18"/>
      <c r="AV45" s="113"/>
      <c r="AW45" s="113"/>
      <c r="AX45" s="113"/>
      <c r="AY45" s="113"/>
      <c r="AZ45" s="113"/>
      <c r="BA45" s="113"/>
      <c r="BB45" s="113"/>
      <c r="BC45" s="113"/>
      <c r="BD45" s="113"/>
      <c r="BE45" s="113"/>
      <c r="BF45" s="113"/>
      <c r="BG45" s="113"/>
      <c r="BH45" s="113"/>
      <c r="BI45" s="113"/>
      <c r="BJ45" s="113"/>
      <c r="BK45" s="18"/>
      <c r="BL45" s="18"/>
      <c r="BM45" s="18"/>
      <c r="BT45" s="109"/>
      <c r="BU45" s="21">
        <v>1</v>
      </c>
      <c r="BV45" s="109"/>
    </row>
    <row r="46" spans="2:72" ht="12" customHeight="1">
      <c r="B46" s="820" t="s">
        <v>356</v>
      </c>
      <c r="C46" s="701"/>
      <c r="D46" s="701"/>
      <c r="E46" s="701"/>
      <c r="F46" s="701"/>
      <c r="G46" s="701"/>
      <c r="H46" s="702"/>
      <c r="I46" s="829" t="s">
        <v>304</v>
      </c>
      <c r="J46" s="829"/>
      <c r="K46" s="829"/>
      <c r="L46" s="829"/>
      <c r="M46" s="829"/>
      <c r="N46" s="829"/>
      <c r="O46" s="829"/>
      <c r="P46" s="829"/>
      <c r="Q46" s="829"/>
      <c r="R46" s="829"/>
      <c r="S46" s="829"/>
      <c r="T46" s="829"/>
      <c r="U46" s="829"/>
      <c r="V46" s="830"/>
      <c r="W46" s="745" t="s">
        <v>190</v>
      </c>
      <c r="X46" s="746"/>
      <c r="Y46" s="678"/>
      <c r="Z46" s="663"/>
      <c r="AA46" s="664"/>
      <c r="AB46" s="664"/>
      <c r="AC46" s="664"/>
      <c r="AD46" s="736"/>
      <c r="AE46" s="737"/>
      <c r="AF46" s="737"/>
      <c r="AG46" s="737"/>
      <c r="AH46" s="737"/>
      <c r="AI46" s="737"/>
      <c r="AJ46" s="737"/>
      <c r="AK46" s="309"/>
      <c r="AL46" s="309"/>
      <c r="AM46" s="309"/>
      <c r="AN46" s="309"/>
      <c r="AO46" s="309"/>
      <c r="AP46" s="309"/>
      <c r="AQ46" s="309"/>
      <c r="AR46" s="18"/>
      <c r="AS46" s="18"/>
      <c r="AT46" s="740"/>
      <c r="AU46" s="740"/>
      <c r="AV46" s="496"/>
      <c r="AW46" s="496"/>
      <c r="AX46" s="496"/>
      <c r="AY46" s="496"/>
      <c r="AZ46" s="496"/>
      <c r="BA46" s="496"/>
      <c r="BB46" s="496"/>
      <c r="BC46" s="496"/>
      <c r="BD46" s="496"/>
      <c r="BE46" s="496"/>
      <c r="BF46" s="496"/>
      <c r="BG46" s="496"/>
      <c r="BH46" s="496"/>
      <c r="BI46" s="496"/>
      <c r="BJ46" s="496"/>
      <c r="BK46" s="18"/>
      <c r="BL46" s="18"/>
      <c r="BM46" s="18"/>
      <c r="BT46" s="109"/>
    </row>
    <row r="47" spans="2:67" ht="12" customHeight="1">
      <c r="B47" s="821"/>
      <c r="C47" s="703"/>
      <c r="D47" s="703"/>
      <c r="E47" s="703"/>
      <c r="F47" s="703"/>
      <c r="G47" s="703"/>
      <c r="H47" s="704"/>
      <c r="I47" s="831"/>
      <c r="J47" s="831"/>
      <c r="K47" s="831"/>
      <c r="L47" s="831"/>
      <c r="M47" s="831"/>
      <c r="N47" s="831"/>
      <c r="O47" s="831"/>
      <c r="P47" s="831"/>
      <c r="Q47" s="831"/>
      <c r="R47" s="831"/>
      <c r="S47" s="831"/>
      <c r="T47" s="831"/>
      <c r="U47" s="831"/>
      <c r="V47" s="832"/>
      <c r="W47" s="746"/>
      <c r="X47" s="746"/>
      <c r="Y47" s="678"/>
      <c r="Z47" s="665"/>
      <c r="AA47" s="666"/>
      <c r="AB47" s="666"/>
      <c r="AC47" s="666"/>
      <c r="AD47" s="736"/>
      <c r="AE47" s="737"/>
      <c r="AF47" s="737"/>
      <c r="AG47" s="737"/>
      <c r="AH47" s="737"/>
      <c r="AI47" s="737"/>
      <c r="AJ47" s="737"/>
      <c r="AK47" s="309"/>
      <c r="AL47" s="309"/>
      <c r="AM47" s="309"/>
      <c r="AN47" s="309"/>
      <c r="AO47" s="309"/>
      <c r="AP47" s="309"/>
      <c r="AQ47" s="309"/>
      <c r="AR47" s="18"/>
      <c r="AS47" s="18"/>
      <c r="AT47" s="740"/>
      <c r="AU47" s="740"/>
      <c r="AV47" s="496"/>
      <c r="AW47" s="496"/>
      <c r="AX47" s="496"/>
      <c r="AY47" s="496"/>
      <c r="AZ47" s="496"/>
      <c r="BA47" s="496"/>
      <c r="BB47" s="496"/>
      <c r="BC47" s="496"/>
      <c r="BD47" s="496"/>
      <c r="BE47" s="496"/>
      <c r="BF47" s="496"/>
      <c r="BG47" s="496"/>
      <c r="BH47" s="496"/>
      <c r="BI47" s="496"/>
      <c r="BJ47" s="496"/>
      <c r="BK47" s="18"/>
      <c r="BL47" s="18"/>
      <c r="BM47" s="18"/>
      <c r="BO47" s="109">
        <f>IF(Z46=0,"",10)</f>
      </c>
    </row>
    <row r="48" spans="2:67" ht="12" customHeight="1">
      <c r="B48" s="822"/>
      <c r="C48" s="705"/>
      <c r="D48" s="705"/>
      <c r="E48" s="705"/>
      <c r="F48" s="705"/>
      <c r="G48" s="705"/>
      <c r="H48" s="706"/>
      <c r="I48" s="833"/>
      <c r="J48" s="833"/>
      <c r="K48" s="833"/>
      <c r="L48" s="833"/>
      <c r="M48" s="833"/>
      <c r="N48" s="833"/>
      <c r="O48" s="833"/>
      <c r="P48" s="833"/>
      <c r="Q48" s="833"/>
      <c r="R48" s="833"/>
      <c r="S48" s="833"/>
      <c r="T48" s="833"/>
      <c r="U48" s="833"/>
      <c r="V48" s="834"/>
      <c r="W48" s="746"/>
      <c r="X48" s="746"/>
      <c r="Y48" s="678"/>
      <c r="Z48" s="667"/>
      <c r="AA48" s="668"/>
      <c r="AB48" s="668"/>
      <c r="AC48" s="668"/>
      <c r="AD48" s="736"/>
      <c r="AE48" s="737"/>
      <c r="AF48" s="737"/>
      <c r="AG48" s="737"/>
      <c r="AH48" s="737"/>
      <c r="AI48" s="737"/>
      <c r="AJ48" s="737"/>
      <c r="AK48" s="309"/>
      <c r="AL48" s="309"/>
      <c r="AM48" s="309"/>
      <c r="AN48" s="309"/>
      <c r="AO48" s="309"/>
      <c r="AP48" s="309"/>
      <c r="AQ48" s="309"/>
      <c r="AR48" s="18"/>
      <c r="AS48" s="18"/>
      <c r="AT48" s="740"/>
      <c r="AU48" s="740"/>
      <c r="AV48" s="496"/>
      <c r="AW48" s="496"/>
      <c r="AX48" s="496"/>
      <c r="AY48" s="496"/>
      <c r="AZ48" s="496"/>
      <c r="BA48" s="496"/>
      <c r="BB48" s="496"/>
      <c r="BC48" s="496"/>
      <c r="BD48" s="496"/>
      <c r="BE48" s="496"/>
      <c r="BF48" s="496"/>
      <c r="BG48" s="496"/>
      <c r="BH48" s="496"/>
      <c r="BI48" s="496"/>
      <c r="BJ48" s="496"/>
      <c r="BK48" s="18"/>
      <c r="BL48" s="18"/>
      <c r="BM48" s="18"/>
      <c r="BO48" s="109">
        <f>IF(AND($Z$46=1,Z49=1),10,"")</f>
      </c>
    </row>
    <row r="49" spans="2:67" ht="12" customHeight="1">
      <c r="B49" s="18"/>
      <c r="C49" s="18"/>
      <c r="D49" s="18"/>
      <c r="E49" s="18"/>
      <c r="F49" s="162"/>
      <c r="G49" s="163"/>
      <c r="H49" s="164"/>
      <c r="I49" s="701" t="s">
        <v>370</v>
      </c>
      <c r="J49" s="701"/>
      <c r="K49" s="701"/>
      <c r="L49" s="701"/>
      <c r="M49" s="701"/>
      <c r="N49" s="701"/>
      <c r="O49" s="702"/>
      <c r="P49" s="835" t="s">
        <v>242</v>
      </c>
      <c r="Q49" s="835"/>
      <c r="R49" s="835"/>
      <c r="S49" s="835"/>
      <c r="T49" s="835"/>
      <c r="U49" s="835"/>
      <c r="V49" s="835"/>
      <c r="W49" s="745" t="s">
        <v>190</v>
      </c>
      <c r="X49" s="746"/>
      <c r="Y49" s="678"/>
      <c r="Z49" s="663"/>
      <c r="AA49" s="664"/>
      <c r="AB49" s="664"/>
      <c r="AC49" s="664"/>
      <c r="AD49" s="736"/>
      <c r="AE49" s="737"/>
      <c r="AF49" s="737"/>
      <c r="AG49" s="737"/>
      <c r="AH49" s="737"/>
      <c r="AI49" s="737"/>
      <c r="AJ49" s="737"/>
      <c r="AK49" s="309"/>
      <c r="AL49" s="309"/>
      <c r="AM49" s="309"/>
      <c r="AN49" s="309"/>
      <c r="AO49" s="309"/>
      <c r="AP49" s="309"/>
      <c r="AQ49" s="309"/>
      <c r="AR49" s="18"/>
      <c r="AS49" s="18"/>
      <c r="AT49" s="18"/>
      <c r="AU49" s="18"/>
      <c r="AV49" s="18"/>
      <c r="AW49" s="18"/>
      <c r="AX49" s="18"/>
      <c r="AY49" s="18"/>
      <c r="AZ49" s="18"/>
      <c r="BA49" s="18"/>
      <c r="BB49" s="18"/>
      <c r="BC49" s="18"/>
      <c r="BD49" s="18"/>
      <c r="BE49" s="18"/>
      <c r="BF49" s="18"/>
      <c r="BG49" s="110"/>
      <c r="BH49" s="18"/>
      <c r="BI49" s="18"/>
      <c r="BJ49" s="18"/>
      <c r="BK49" s="18"/>
      <c r="BL49" s="18"/>
      <c r="BM49" s="18"/>
      <c r="BO49" s="109">
        <f>IF(AND($Z$46=1,Z52=1),10,"")</f>
      </c>
    </row>
    <row r="50" spans="2:67" ht="12" customHeight="1">
      <c r="B50" s="18"/>
      <c r="C50" s="18"/>
      <c r="D50" s="18"/>
      <c r="E50" s="18"/>
      <c r="F50" s="163"/>
      <c r="G50" s="163"/>
      <c r="H50" s="164"/>
      <c r="I50" s="703"/>
      <c r="J50" s="703"/>
      <c r="K50" s="703"/>
      <c r="L50" s="703"/>
      <c r="M50" s="703"/>
      <c r="N50" s="703"/>
      <c r="O50" s="704"/>
      <c r="P50" s="835"/>
      <c r="Q50" s="835"/>
      <c r="R50" s="835"/>
      <c r="S50" s="835"/>
      <c r="T50" s="835"/>
      <c r="U50" s="835"/>
      <c r="V50" s="835"/>
      <c r="W50" s="746"/>
      <c r="X50" s="746"/>
      <c r="Y50" s="678"/>
      <c r="Z50" s="665"/>
      <c r="AA50" s="666"/>
      <c r="AB50" s="666"/>
      <c r="AC50" s="666"/>
      <c r="AD50" s="736"/>
      <c r="AE50" s="737"/>
      <c r="AF50" s="737"/>
      <c r="AG50" s="737"/>
      <c r="AH50" s="737"/>
      <c r="AI50" s="737"/>
      <c r="AJ50" s="737"/>
      <c r="AK50" s="309"/>
      <c r="AL50" s="309"/>
      <c r="AM50" s="309"/>
      <c r="AN50" s="309"/>
      <c r="AO50" s="309"/>
      <c r="AP50" s="309"/>
      <c r="AQ50" s="309"/>
      <c r="AR50" s="18"/>
      <c r="AS50" s="18"/>
      <c r="AT50" s="18"/>
      <c r="AU50" s="18"/>
      <c r="AV50" s="18"/>
      <c r="AW50" s="18"/>
      <c r="AX50" s="18"/>
      <c r="AY50" s="18"/>
      <c r="AZ50" s="18"/>
      <c r="BA50" s="18"/>
      <c r="BB50" s="18"/>
      <c r="BC50" s="18"/>
      <c r="BD50" s="18"/>
      <c r="BE50" s="18"/>
      <c r="BF50" s="633" t="s">
        <v>208</v>
      </c>
      <c r="BG50" s="634"/>
      <c r="BH50" s="622">
        <f>IF(BO52=0,"",BO52)</f>
      </c>
      <c r="BI50" s="622"/>
      <c r="BJ50" s="622"/>
      <c r="BK50" s="18"/>
      <c r="BL50" s="18"/>
      <c r="BM50" s="18"/>
      <c r="BO50" s="109">
        <f>IF(AND($Z$46=1,Z55=1),10,"")</f>
      </c>
    </row>
    <row r="51" spans="2:65" ht="12" customHeight="1">
      <c r="B51" s="18"/>
      <c r="C51" s="18"/>
      <c r="D51" s="18"/>
      <c r="E51" s="18"/>
      <c r="F51" s="163"/>
      <c r="G51" s="163"/>
      <c r="H51" s="164"/>
      <c r="I51" s="703"/>
      <c r="J51" s="703"/>
      <c r="K51" s="703"/>
      <c r="L51" s="703"/>
      <c r="M51" s="703"/>
      <c r="N51" s="703"/>
      <c r="O51" s="704"/>
      <c r="P51" s="835"/>
      <c r="Q51" s="835"/>
      <c r="R51" s="835"/>
      <c r="S51" s="835"/>
      <c r="T51" s="835"/>
      <c r="U51" s="835"/>
      <c r="V51" s="835"/>
      <c r="W51" s="746"/>
      <c r="X51" s="746"/>
      <c r="Y51" s="678"/>
      <c r="Z51" s="667"/>
      <c r="AA51" s="668"/>
      <c r="AB51" s="668"/>
      <c r="AC51" s="668"/>
      <c r="AD51" s="736"/>
      <c r="AE51" s="737"/>
      <c r="AF51" s="737"/>
      <c r="AG51" s="737"/>
      <c r="AH51" s="737"/>
      <c r="AI51" s="737"/>
      <c r="AJ51" s="737"/>
      <c r="AK51" s="841"/>
      <c r="AL51" s="309"/>
      <c r="AM51" s="309"/>
      <c r="AN51" s="309"/>
      <c r="AO51" s="309"/>
      <c r="AP51" s="309"/>
      <c r="AQ51" s="309"/>
      <c r="AR51" s="18"/>
      <c r="AS51" s="18"/>
      <c r="AT51" s="18"/>
      <c r="AU51" s="18"/>
      <c r="AV51" s="18"/>
      <c r="AW51" s="18"/>
      <c r="AX51" s="18"/>
      <c r="AY51" s="18"/>
      <c r="AZ51" s="18"/>
      <c r="BA51" s="18"/>
      <c r="BB51" s="18"/>
      <c r="BC51" s="18"/>
      <c r="BD51" s="18"/>
      <c r="BE51" s="18"/>
      <c r="BF51" s="635"/>
      <c r="BG51" s="636"/>
      <c r="BH51" s="623"/>
      <c r="BI51" s="623"/>
      <c r="BJ51" s="623"/>
      <c r="BK51" s="18"/>
      <c r="BL51" s="18"/>
      <c r="BM51" s="18"/>
    </row>
    <row r="52" spans="2:67" ht="12" customHeight="1">
      <c r="B52" s="18"/>
      <c r="C52" s="18"/>
      <c r="D52" s="18"/>
      <c r="E52" s="18"/>
      <c r="F52" s="163"/>
      <c r="G52" s="163"/>
      <c r="H52" s="164"/>
      <c r="I52" s="703"/>
      <c r="J52" s="703"/>
      <c r="K52" s="703"/>
      <c r="L52" s="703"/>
      <c r="M52" s="703"/>
      <c r="N52" s="703"/>
      <c r="O52" s="704"/>
      <c r="P52" s="835" t="s">
        <v>243</v>
      </c>
      <c r="Q52" s="835"/>
      <c r="R52" s="835"/>
      <c r="S52" s="835"/>
      <c r="T52" s="835"/>
      <c r="U52" s="835"/>
      <c r="V52" s="835"/>
      <c r="W52" s="745" t="s">
        <v>190</v>
      </c>
      <c r="X52" s="746"/>
      <c r="Y52" s="678"/>
      <c r="Z52" s="663"/>
      <c r="AA52" s="664"/>
      <c r="AB52" s="664"/>
      <c r="AC52" s="664"/>
      <c r="AD52" s="736"/>
      <c r="AE52" s="737"/>
      <c r="AF52" s="737"/>
      <c r="AG52" s="737"/>
      <c r="AH52" s="737"/>
      <c r="AI52" s="737"/>
      <c r="AJ52" s="737"/>
      <c r="AK52" s="309"/>
      <c r="AL52" s="309"/>
      <c r="AM52" s="309"/>
      <c r="AN52" s="309"/>
      <c r="AO52" s="309"/>
      <c r="AP52" s="309"/>
      <c r="AQ52" s="309"/>
      <c r="AR52" s="18"/>
      <c r="AS52" s="18"/>
      <c r="AT52" s="18"/>
      <c r="AU52" s="18"/>
      <c r="AV52" s="18"/>
      <c r="AW52" s="18"/>
      <c r="AX52" s="18"/>
      <c r="AY52" s="18"/>
      <c r="AZ52" s="18"/>
      <c r="BA52" s="18"/>
      <c r="BB52" s="18"/>
      <c r="BC52" s="18"/>
      <c r="BD52" s="18"/>
      <c r="BE52" s="147" t="s">
        <v>357</v>
      </c>
      <c r="BF52" s="637"/>
      <c r="BG52" s="638"/>
      <c r="BH52" s="624"/>
      <c r="BI52" s="624"/>
      <c r="BJ52" s="624"/>
      <c r="BK52" s="18"/>
      <c r="BL52" s="18"/>
      <c r="BM52" s="18"/>
      <c r="BO52" s="109">
        <f>SUM(BO47:BO50)</f>
        <v>0</v>
      </c>
    </row>
    <row r="53" spans="2:65" ht="12" customHeight="1">
      <c r="B53" s="18"/>
      <c r="C53" s="18"/>
      <c r="D53" s="18"/>
      <c r="E53" s="18"/>
      <c r="F53" s="163"/>
      <c r="G53" s="163"/>
      <c r="H53" s="164"/>
      <c r="I53" s="703"/>
      <c r="J53" s="703"/>
      <c r="K53" s="703"/>
      <c r="L53" s="703"/>
      <c r="M53" s="703"/>
      <c r="N53" s="703"/>
      <c r="O53" s="704"/>
      <c r="P53" s="835"/>
      <c r="Q53" s="835"/>
      <c r="R53" s="835"/>
      <c r="S53" s="835"/>
      <c r="T53" s="835"/>
      <c r="U53" s="835"/>
      <c r="V53" s="835"/>
      <c r="W53" s="746"/>
      <c r="X53" s="746"/>
      <c r="Y53" s="678"/>
      <c r="Z53" s="665"/>
      <c r="AA53" s="666"/>
      <c r="AB53" s="666"/>
      <c r="AC53" s="666"/>
      <c r="AD53" s="736"/>
      <c r="AE53" s="737"/>
      <c r="AF53" s="737"/>
      <c r="AG53" s="737"/>
      <c r="AH53" s="737"/>
      <c r="AI53" s="737"/>
      <c r="AJ53" s="737"/>
      <c r="AK53" s="309"/>
      <c r="AL53" s="309"/>
      <c r="AM53" s="309"/>
      <c r="AN53" s="309"/>
      <c r="AO53" s="309"/>
      <c r="AP53" s="309"/>
      <c r="AQ53" s="309"/>
      <c r="AR53" s="18"/>
      <c r="AS53" s="18"/>
      <c r="AT53" s="18"/>
      <c r="AU53" s="18"/>
      <c r="AV53" s="18"/>
      <c r="AW53" s="18"/>
      <c r="AX53" s="18"/>
      <c r="AY53" s="18"/>
      <c r="AZ53" s="18"/>
      <c r="BA53" s="18"/>
      <c r="BB53" s="18"/>
      <c r="BC53" s="18"/>
      <c r="BD53" s="18"/>
      <c r="BE53" s="18"/>
      <c r="BF53" s="18"/>
      <c r="BG53" s="110"/>
      <c r="BH53" s="18"/>
      <c r="BI53" s="18"/>
      <c r="BJ53" s="18"/>
      <c r="BK53" s="18"/>
      <c r="BL53" s="18"/>
      <c r="BM53" s="18"/>
    </row>
    <row r="54" spans="2:65" ht="12" customHeight="1">
      <c r="B54" s="18"/>
      <c r="C54" s="18"/>
      <c r="D54" s="18"/>
      <c r="E54" s="18"/>
      <c r="F54" s="163"/>
      <c r="G54" s="163"/>
      <c r="H54" s="164"/>
      <c r="I54" s="703"/>
      <c r="J54" s="703"/>
      <c r="K54" s="703"/>
      <c r="L54" s="703"/>
      <c r="M54" s="703"/>
      <c r="N54" s="703"/>
      <c r="O54" s="704"/>
      <c r="P54" s="835"/>
      <c r="Q54" s="835"/>
      <c r="R54" s="835"/>
      <c r="S54" s="835"/>
      <c r="T54" s="835"/>
      <c r="U54" s="835"/>
      <c r="V54" s="835"/>
      <c r="W54" s="746"/>
      <c r="X54" s="746"/>
      <c r="Y54" s="678"/>
      <c r="Z54" s="667"/>
      <c r="AA54" s="668"/>
      <c r="AB54" s="668"/>
      <c r="AC54" s="668"/>
      <c r="AD54" s="736"/>
      <c r="AE54" s="737"/>
      <c r="AF54" s="737"/>
      <c r="AG54" s="737"/>
      <c r="AH54" s="737"/>
      <c r="AI54" s="737"/>
      <c r="AJ54" s="737"/>
      <c r="AK54" s="309"/>
      <c r="AL54" s="309"/>
      <c r="AM54" s="309"/>
      <c r="AN54" s="309"/>
      <c r="AO54" s="309"/>
      <c r="AP54" s="309"/>
      <c r="AQ54" s="309"/>
      <c r="AR54" s="18"/>
      <c r="AS54" s="18"/>
      <c r="AT54" s="648" t="s">
        <v>206</v>
      </c>
      <c r="AU54" s="649"/>
      <c r="AV54" s="622">
        <f>IF($S$59="","",IF(AND($S$59=1,$AL$62&gt;=1),"-10",""))</f>
      </c>
      <c r="AW54" s="622"/>
      <c r="AX54" s="622"/>
      <c r="AY54" s="622">
        <f>IF($S$59="","",IF(AND($S$59=1,$AL$62&gt;=1),"-10",""))</f>
      </c>
      <c r="AZ54" s="622"/>
      <c r="BA54" s="622"/>
      <c r="BB54" s="622">
        <f>IF($S$59="","",IF(AND($S$59=1,$AL$62&gt;=1),"-10",""))</f>
      </c>
      <c r="BC54" s="622"/>
      <c r="BD54" s="622"/>
      <c r="BE54" s="622">
        <f>IF($S$59="","",IF(AND($S$59=1,$AL$62&gt;=1),"-10",""))</f>
      </c>
      <c r="BF54" s="622"/>
      <c r="BG54" s="622"/>
      <c r="BH54" s="622">
        <f>IF($S$59="","",IF(AND($S$59=1,$AL$62&gt;=1),"-10",""))</f>
      </c>
      <c r="BI54" s="622"/>
      <c r="BJ54" s="622"/>
      <c r="BK54" s="18"/>
      <c r="BL54" s="18"/>
      <c r="BM54" s="18"/>
    </row>
    <row r="55" spans="2:65" ht="12" customHeight="1">
      <c r="B55" s="18"/>
      <c r="C55" s="18"/>
      <c r="D55" s="18"/>
      <c r="E55" s="18"/>
      <c r="F55" s="163"/>
      <c r="G55" s="163"/>
      <c r="H55" s="164"/>
      <c r="I55" s="703"/>
      <c r="J55" s="703"/>
      <c r="K55" s="703"/>
      <c r="L55" s="703"/>
      <c r="M55" s="703"/>
      <c r="N55" s="703"/>
      <c r="O55" s="704"/>
      <c r="P55" s="835" t="s">
        <v>244</v>
      </c>
      <c r="Q55" s="835"/>
      <c r="R55" s="835"/>
      <c r="S55" s="835"/>
      <c r="T55" s="835"/>
      <c r="U55" s="835"/>
      <c r="V55" s="835"/>
      <c r="W55" s="745" t="s">
        <v>190</v>
      </c>
      <c r="X55" s="746"/>
      <c r="Y55" s="678"/>
      <c r="Z55" s="663"/>
      <c r="AA55" s="664"/>
      <c r="AB55" s="664"/>
      <c r="AC55" s="664"/>
      <c r="AD55" s="736"/>
      <c r="AE55" s="737"/>
      <c r="AF55" s="737"/>
      <c r="AG55" s="737"/>
      <c r="AH55" s="737"/>
      <c r="AI55" s="737"/>
      <c r="AJ55" s="737"/>
      <c r="AK55" s="309"/>
      <c r="AL55" s="309"/>
      <c r="AM55" s="309"/>
      <c r="AN55" s="309"/>
      <c r="AO55" s="309"/>
      <c r="AP55" s="309"/>
      <c r="AQ55" s="309"/>
      <c r="AR55" s="18"/>
      <c r="AS55" s="18"/>
      <c r="AT55" s="650"/>
      <c r="AU55" s="649"/>
      <c r="AV55" s="623"/>
      <c r="AW55" s="623"/>
      <c r="AX55" s="623"/>
      <c r="AY55" s="623"/>
      <c r="AZ55" s="623"/>
      <c r="BA55" s="623"/>
      <c r="BB55" s="623"/>
      <c r="BC55" s="623"/>
      <c r="BD55" s="623"/>
      <c r="BE55" s="623"/>
      <c r="BF55" s="623"/>
      <c r="BG55" s="623"/>
      <c r="BH55" s="623"/>
      <c r="BI55" s="623"/>
      <c r="BJ55" s="623"/>
      <c r="BK55" s="18"/>
      <c r="BL55" s="18"/>
      <c r="BM55" s="18"/>
    </row>
    <row r="56" spans="2:65" ht="12" customHeight="1">
      <c r="B56" s="18"/>
      <c r="C56" s="18"/>
      <c r="D56" s="18"/>
      <c r="E56" s="18"/>
      <c r="F56" s="163"/>
      <c r="G56" s="163"/>
      <c r="H56" s="164"/>
      <c r="I56" s="703"/>
      <c r="J56" s="703"/>
      <c r="K56" s="703"/>
      <c r="L56" s="703"/>
      <c r="M56" s="703"/>
      <c r="N56" s="703"/>
      <c r="O56" s="704"/>
      <c r="P56" s="835"/>
      <c r="Q56" s="835"/>
      <c r="R56" s="835"/>
      <c r="S56" s="835"/>
      <c r="T56" s="835"/>
      <c r="U56" s="835"/>
      <c r="V56" s="835"/>
      <c r="W56" s="746"/>
      <c r="X56" s="746"/>
      <c r="Y56" s="678"/>
      <c r="Z56" s="665"/>
      <c r="AA56" s="666"/>
      <c r="AB56" s="666"/>
      <c r="AC56" s="666"/>
      <c r="AD56" s="736"/>
      <c r="AE56" s="737"/>
      <c r="AF56" s="737"/>
      <c r="AG56" s="737"/>
      <c r="AH56" s="737"/>
      <c r="AI56" s="737"/>
      <c r="AJ56" s="737"/>
      <c r="AK56" s="309"/>
      <c r="AL56" s="309"/>
      <c r="AM56" s="309"/>
      <c r="AN56" s="309"/>
      <c r="AO56" s="309"/>
      <c r="AP56" s="309"/>
      <c r="AQ56" s="309"/>
      <c r="AR56" s="18"/>
      <c r="AS56" s="18"/>
      <c r="AT56" s="650"/>
      <c r="AU56" s="649"/>
      <c r="AV56" s="624"/>
      <c r="AW56" s="624"/>
      <c r="AX56" s="624"/>
      <c r="AY56" s="624"/>
      <c r="AZ56" s="624"/>
      <c r="BA56" s="624"/>
      <c r="BB56" s="624"/>
      <c r="BC56" s="624"/>
      <c r="BD56" s="624"/>
      <c r="BE56" s="624"/>
      <c r="BF56" s="624"/>
      <c r="BG56" s="624"/>
      <c r="BH56" s="624"/>
      <c r="BI56" s="624"/>
      <c r="BJ56" s="624"/>
      <c r="BK56" s="18"/>
      <c r="BL56" s="18"/>
      <c r="BM56" s="18"/>
    </row>
    <row r="57" spans="2:65" ht="12" customHeight="1">
      <c r="B57" s="18"/>
      <c r="C57" s="18"/>
      <c r="D57" s="18"/>
      <c r="E57" s="18"/>
      <c r="F57" s="163"/>
      <c r="G57" s="163"/>
      <c r="H57" s="164"/>
      <c r="I57" s="705"/>
      <c r="J57" s="705"/>
      <c r="K57" s="705"/>
      <c r="L57" s="705"/>
      <c r="M57" s="705"/>
      <c r="N57" s="705"/>
      <c r="O57" s="706"/>
      <c r="P57" s="835"/>
      <c r="Q57" s="835"/>
      <c r="R57" s="835"/>
      <c r="S57" s="835"/>
      <c r="T57" s="835"/>
      <c r="U57" s="835"/>
      <c r="V57" s="835"/>
      <c r="W57" s="746"/>
      <c r="X57" s="746"/>
      <c r="Y57" s="678"/>
      <c r="Z57" s="667"/>
      <c r="AA57" s="668"/>
      <c r="AB57" s="668"/>
      <c r="AC57" s="668"/>
      <c r="AD57" s="736"/>
      <c r="AE57" s="737"/>
      <c r="AF57" s="737"/>
      <c r="AG57" s="737"/>
      <c r="AH57" s="737"/>
      <c r="AI57" s="737"/>
      <c r="AJ57" s="737"/>
      <c r="AK57" s="309"/>
      <c r="AL57" s="309"/>
      <c r="AM57" s="309"/>
      <c r="AN57" s="309"/>
      <c r="AO57" s="309"/>
      <c r="AP57" s="309"/>
      <c r="AQ57" s="309"/>
      <c r="AR57" s="18"/>
      <c r="AS57" s="18"/>
      <c r="AT57" s="648" t="s">
        <v>212</v>
      </c>
      <c r="AU57" s="649"/>
      <c r="AV57" s="622">
        <f>IF($BO$63=0,"",IF($BO$63&gt;20,"20",$BO$63))</f>
      </c>
      <c r="AW57" s="622"/>
      <c r="AX57" s="622"/>
      <c r="AY57" s="622">
        <f>IF($BO$63=0,"",IF($BO$63&gt;20,"20",$BO$63))</f>
      </c>
      <c r="AZ57" s="622"/>
      <c r="BA57" s="622"/>
      <c r="BB57" s="622">
        <f>IF($BO$63=0,"",IF($BO$63&gt;20,"20",$BO$63))</f>
      </c>
      <c r="BC57" s="622"/>
      <c r="BD57" s="622"/>
      <c r="BE57" s="622">
        <f>IF($BO$63=0,"",IF($BO$63&gt;20,"20",$BO$63))</f>
      </c>
      <c r="BF57" s="622"/>
      <c r="BG57" s="622"/>
      <c r="BH57" s="622">
        <f>IF($BO$63=0,"",IF($BO$63&gt;20,"20",$BO$63))</f>
      </c>
      <c r="BI57" s="622"/>
      <c r="BJ57" s="622"/>
      <c r="BK57" s="18"/>
      <c r="BL57" s="18"/>
      <c r="BM57" s="18"/>
    </row>
    <row r="58" spans="2:65" ht="12">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96"/>
      <c r="AE58" s="196"/>
      <c r="AF58" s="196"/>
      <c r="AG58" s="196"/>
      <c r="AH58" s="196"/>
      <c r="AI58" s="196"/>
      <c r="AJ58" s="196"/>
      <c r="AK58" s="18"/>
      <c r="AL58" s="18"/>
      <c r="AM58" s="18"/>
      <c r="AN58" s="18"/>
      <c r="AO58" s="18"/>
      <c r="AP58" s="18"/>
      <c r="AQ58" s="18"/>
      <c r="AR58" s="18"/>
      <c r="AS58" s="18"/>
      <c r="AT58" s="650"/>
      <c r="AU58" s="649"/>
      <c r="AV58" s="623"/>
      <c r="AW58" s="623"/>
      <c r="AX58" s="623"/>
      <c r="AY58" s="623"/>
      <c r="AZ58" s="623"/>
      <c r="BA58" s="623"/>
      <c r="BB58" s="623"/>
      <c r="BC58" s="623"/>
      <c r="BD58" s="623"/>
      <c r="BE58" s="623"/>
      <c r="BF58" s="623"/>
      <c r="BG58" s="623"/>
      <c r="BH58" s="623"/>
      <c r="BI58" s="623"/>
      <c r="BJ58" s="623"/>
      <c r="BK58" s="18"/>
      <c r="BL58" s="18"/>
      <c r="BM58" s="18"/>
    </row>
    <row r="59" spans="2:65" ht="12" customHeight="1">
      <c r="B59" s="820" t="s">
        <v>193</v>
      </c>
      <c r="C59" s="701"/>
      <c r="D59" s="701"/>
      <c r="E59" s="701"/>
      <c r="F59" s="701"/>
      <c r="G59" s="701"/>
      <c r="H59" s="702"/>
      <c r="I59" s="823" t="s">
        <v>194</v>
      </c>
      <c r="J59" s="824"/>
      <c r="K59" s="824"/>
      <c r="L59" s="824"/>
      <c r="M59" s="824"/>
      <c r="N59" s="824"/>
      <c r="O59" s="824"/>
      <c r="P59" s="745" t="s">
        <v>190</v>
      </c>
      <c r="Q59" s="746"/>
      <c r="R59" s="678"/>
      <c r="S59" s="708"/>
      <c r="T59" s="708"/>
      <c r="U59" s="708"/>
      <c r="V59" s="708"/>
      <c r="W59" s="709" t="s">
        <v>400</v>
      </c>
      <c r="X59" s="710"/>
      <c r="Y59" s="710"/>
      <c r="Z59" s="710"/>
      <c r="AA59" s="710"/>
      <c r="AB59" s="711"/>
      <c r="AC59" s="672"/>
      <c r="AD59" s="672"/>
      <c r="AE59" s="672"/>
      <c r="AF59" s="672"/>
      <c r="AG59" s="672"/>
      <c r="AH59" s="673" t="s">
        <v>83</v>
      </c>
      <c r="AR59" s="18"/>
      <c r="AS59" s="18"/>
      <c r="AT59" s="650"/>
      <c r="AU59" s="649"/>
      <c r="AV59" s="624"/>
      <c r="AW59" s="624"/>
      <c r="AX59" s="624"/>
      <c r="AY59" s="624"/>
      <c r="AZ59" s="624"/>
      <c r="BA59" s="624"/>
      <c r="BB59" s="624"/>
      <c r="BC59" s="624"/>
      <c r="BD59" s="624"/>
      <c r="BE59" s="624"/>
      <c r="BF59" s="624"/>
      <c r="BG59" s="624"/>
      <c r="BH59" s="624"/>
      <c r="BI59" s="624"/>
      <c r="BJ59" s="624"/>
      <c r="BK59" s="18"/>
      <c r="BL59" s="18"/>
      <c r="BM59" s="18"/>
    </row>
    <row r="60" spans="2:65" ht="12">
      <c r="B60" s="821"/>
      <c r="C60" s="703"/>
      <c r="D60" s="703"/>
      <c r="E60" s="703"/>
      <c r="F60" s="703"/>
      <c r="G60" s="703"/>
      <c r="H60" s="704"/>
      <c r="I60" s="825"/>
      <c r="J60" s="826"/>
      <c r="K60" s="826"/>
      <c r="L60" s="826"/>
      <c r="M60" s="826"/>
      <c r="N60" s="826"/>
      <c r="O60" s="826"/>
      <c r="P60" s="746"/>
      <c r="Q60" s="746"/>
      <c r="R60" s="678"/>
      <c r="S60" s="708"/>
      <c r="T60" s="708"/>
      <c r="U60" s="708"/>
      <c r="V60" s="708"/>
      <c r="W60" s="712"/>
      <c r="X60" s="713"/>
      <c r="Y60" s="713"/>
      <c r="Z60" s="713"/>
      <c r="AA60" s="713"/>
      <c r="AB60" s="714"/>
      <c r="AC60" s="672"/>
      <c r="AD60" s="672"/>
      <c r="AE60" s="672"/>
      <c r="AF60" s="672"/>
      <c r="AG60" s="672"/>
      <c r="AH60" s="673"/>
      <c r="AR60" s="18"/>
      <c r="AS60" s="18"/>
      <c r="AT60" s="651" t="s">
        <v>207</v>
      </c>
      <c r="AU60" s="652"/>
      <c r="AV60" s="625">
        <f>IF($I$72=0,"",IF($BO$71&lt;10,$BO$71,"10"))</f>
      </c>
      <c r="AW60" s="626"/>
      <c r="AX60" s="627"/>
      <c r="AY60" s="625">
        <f>IF($I$72=0,"",IF($BO$71&lt;10,$BO$71,"10"))</f>
      </c>
      <c r="AZ60" s="626"/>
      <c r="BA60" s="627"/>
      <c r="BB60" s="625">
        <f>IF($I$72=0,"",IF($BO$71&lt;10,$BO$71,"10"))</f>
      </c>
      <c r="BC60" s="626"/>
      <c r="BD60" s="627"/>
      <c r="BE60" s="625">
        <f>IF($I$72=0,"",IF($BO$71&lt;10,$BO$71,"10"))</f>
      </c>
      <c r="BF60" s="626"/>
      <c r="BG60" s="627"/>
      <c r="BH60" s="625">
        <f>IF($I$72=0,"",IF($BO$71&lt;10,$BO$71,"10"))</f>
      </c>
      <c r="BI60" s="626"/>
      <c r="BJ60" s="627"/>
      <c r="BK60" s="18"/>
      <c r="BL60" s="18"/>
      <c r="BM60" s="18"/>
    </row>
    <row r="61" spans="2:65" ht="12">
      <c r="B61" s="822"/>
      <c r="C61" s="705"/>
      <c r="D61" s="705"/>
      <c r="E61" s="705"/>
      <c r="F61" s="705"/>
      <c r="G61" s="705"/>
      <c r="H61" s="706"/>
      <c r="I61" s="827"/>
      <c r="J61" s="828"/>
      <c r="K61" s="828"/>
      <c r="L61" s="828"/>
      <c r="M61" s="828"/>
      <c r="N61" s="828"/>
      <c r="O61" s="828"/>
      <c r="P61" s="746"/>
      <c r="Q61" s="746"/>
      <c r="R61" s="678"/>
      <c r="S61" s="708"/>
      <c r="T61" s="708"/>
      <c r="U61" s="708"/>
      <c r="V61" s="708"/>
      <c r="W61" s="715"/>
      <c r="X61" s="716"/>
      <c r="Y61" s="716"/>
      <c r="Z61" s="716"/>
      <c r="AA61" s="716"/>
      <c r="AB61" s="717"/>
      <c r="AC61" s="672"/>
      <c r="AD61" s="672"/>
      <c r="AE61" s="672"/>
      <c r="AF61" s="672"/>
      <c r="AG61" s="672"/>
      <c r="AH61" s="673"/>
      <c r="AR61" s="18"/>
      <c r="AS61" s="18"/>
      <c r="AT61" s="653"/>
      <c r="AU61" s="654"/>
      <c r="AV61" s="628"/>
      <c r="AW61" s="496"/>
      <c r="AX61" s="629"/>
      <c r="AY61" s="628"/>
      <c r="AZ61" s="496"/>
      <c r="BA61" s="629"/>
      <c r="BB61" s="628"/>
      <c r="BC61" s="496"/>
      <c r="BD61" s="629"/>
      <c r="BE61" s="628"/>
      <c r="BF61" s="496"/>
      <c r="BG61" s="629"/>
      <c r="BH61" s="628"/>
      <c r="BI61" s="496"/>
      <c r="BJ61" s="629"/>
      <c r="BK61" s="18"/>
      <c r="BL61" s="18"/>
      <c r="BM61" s="18"/>
    </row>
    <row r="62" spans="2:65" ht="12" customHeight="1">
      <c r="B62" s="18"/>
      <c r="C62" s="18"/>
      <c r="D62" s="18"/>
      <c r="E62" s="18"/>
      <c r="F62" s="18"/>
      <c r="G62" s="18"/>
      <c r="H62" s="18"/>
      <c r="I62" s="127"/>
      <c r="J62" s="127"/>
      <c r="K62" s="127"/>
      <c r="L62" s="127"/>
      <c r="O62" s="748" t="s">
        <v>307</v>
      </c>
      <c r="P62" s="748"/>
      <c r="Q62" s="748"/>
      <c r="R62" s="748"/>
      <c r="S62" s="748"/>
      <c r="T62" s="748"/>
      <c r="U62" s="748"/>
      <c r="V62" s="749"/>
      <c r="W62" s="502" t="s">
        <v>401</v>
      </c>
      <c r="X62" s="503"/>
      <c r="Y62" s="503"/>
      <c r="Z62" s="503"/>
      <c r="AA62" s="503"/>
      <c r="AB62" s="504"/>
      <c r="AC62" s="663"/>
      <c r="AD62" s="664"/>
      <c r="AE62" s="664"/>
      <c r="AF62" s="664"/>
      <c r="AG62" s="664"/>
      <c r="AH62" s="336" t="s">
        <v>83</v>
      </c>
      <c r="AI62" s="718" t="s">
        <v>402</v>
      </c>
      <c r="AJ62" s="719"/>
      <c r="AK62" s="720"/>
      <c r="AL62" s="672">
        <f>AC59-AC62</f>
        <v>0</v>
      </c>
      <c r="AM62" s="672"/>
      <c r="AN62" s="672"/>
      <c r="AO62" s="672"/>
      <c r="AP62" s="672"/>
      <c r="AQ62" s="336" t="s">
        <v>83</v>
      </c>
      <c r="AR62" s="18"/>
      <c r="AS62" s="18"/>
      <c r="AT62" s="655"/>
      <c r="AU62" s="656"/>
      <c r="AV62" s="630"/>
      <c r="AW62" s="631"/>
      <c r="AX62" s="632"/>
      <c r="AY62" s="630"/>
      <c r="AZ62" s="631"/>
      <c r="BA62" s="632"/>
      <c r="BB62" s="630"/>
      <c r="BC62" s="631"/>
      <c r="BD62" s="632"/>
      <c r="BE62" s="630"/>
      <c r="BF62" s="631"/>
      <c r="BG62" s="632"/>
      <c r="BH62" s="630"/>
      <c r="BI62" s="631"/>
      <c r="BJ62" s="632"/>
      <c r="BK62" s="18"/>
      <c r="BL62" s="18"/>
      <c r="BM62" s="18"/>
    </row>
    <row r="63" spans="2:67" ht="12" customHeight="1">
      <c r="B63" s="18"/>
      <c r="C63" s="18"/>
      <c r="D63" s="18"/>
      <c r="E63" s="18"/>
      <c r="F63" s="18"/>
      <c r="G63" s="18"/>
      <c r="H63" s="18"/>
      <c r="I63" s="128"/>
      <c r="J63" s="128"/>
      <c r="K63" s="128"/>
      <c r="L63" s="128"/>
      <c r="M63" s="129"/>
      <c r="N63" s="131"/>
      <c r="O63" s="750"/>
      <c r="P63" s="750"/>
      <c r="Q63" s="750"/>
      <c r="R63" s="750"/>
      <c r="S63" s="750"/>
      <c r="T63" s="750"/>
      <c r="U63" s="750"/>
      <c r="V63" s="751"/>
      <c r="W63" s="505"/>
      <c r="X63" s="506"/>
      <c r="Y63" s="506"/>
      <c r="Z63" s="506"/>
      <c r="AA63" s="506"/>
      <c r="AB63" s="507"/>
      <c r="AC63" s="665"/>
      <c r="AD63" s="666"/>
      <c r="AE63" s="666"/>
      <c r="AF63" s="666"/>
      <c r="AG63" s="666"/>
      <c r="AH63" s="357"/>
      <c r="AI63" s="721"/>
      <c r="AJ63" s="722"/>
      <c r="AK63" s="723"/>
      <c r="AL63" s="672"/>
      <c r="AM63" s="672"/>
      <c r="AN63" s="672"/>
      <c r="AO63" s="672"/>
      <c r="AP63" s="672"/>
      <c r="AQ63" s="357"/>
      <c r="AR63" s="18"/>
      <c r="AS63" s="18"/>
      <c r="AT63" s="651" t="s">
        <v>209</v>
      </c>
      <c r="AU63" s="652"/>
      <c r="AV63" s="625">
        <f>IF($BO$88=0,"",$BO$88)</f>
      </c>
      <c r="AW63" s="626"/>
      <c r="AX63" s="627"/>
      <c r="AY63" s="625">
        <f>IF($BO$88=0,"",$BO$88)</f>
      </c>
      <c r="AZ63" s="626"/>
      <c r="BA63" s="627"/>
      <c r="BB63" s="625">
        <f>IF($BO$88=0,"",$BO$88)</f>
      </c>
      <c r="BC63" s="626"/>
      <c r="BD63" s="627"/>
      <c r="BE63" s="625">
        <f>IF($BO$88=0,"",$BO$88)</f>
      </c>
      <c r="BF63" s="626"/>
      <c r="BG63" s="627"/>
      <c r="BH63" s="625">
        <f>IF($BO$88=0,"",$BO$88)</f>
      </c>
      <c r="BI63" s="626"/>
      <c r="BJ63" s="627"/>
      <c r="BK63" s="18"/>
      <c r="BL63" s="18"/>
      <c r="BM63" s="18"/>
      <c r="BO63" s="109">
        <f>AC65*5+AC67*3</f>
        <v>0</v>
      </c>
    </row>
    <row r="64" spans="2:65" ht="12" customHeight="1">
      <c r="B64" s="18"/>
      <c r="C64" s="18"/>
      <c r="D64" s="18"/>
      <c r="E64" s="18"/>
      <c r="F64" s="18"/>
      <c r="G64" s="18"/>
      <c r="H64" s="18"/>
      <c r="M64" s="130"/>
      <c r="N64" s="132"/>
      <c r="O64" s="752"/>
      <c r="P64" s="752"/>
      <c r="Q64" s="752"/>
      <c r="R64" s="752"/>
      <c r="S64" s="752"/>
      <c r="T64" s="752"/>
      <c r="U64" s="752"/>
      <c r="V64" s="753"/>
      <c r="W64" s="508"/>
      <c r="X64" s="509"/>
      <c r="Y64" s="509"/>
      <c r="Z64" s="509"/>
      <c r="AA64" s="509"/>
      <c r="AB64" s="510"/>
      <c r="AC64" s="667"/>
      <c r="AD64" s="668"/>
      <c r="AE64" s="668"/>
      <c r="AF64" s="668"/>
      <c r="AG64" s="668"/>
      <c r="AH64" s="317"/>
      <c r="AI64" s="724"/>
      <c r="AJ64" s="725"/>
      <c r="AK64" s="726"/>
      <c r="AL64" s="672"/>
      <c r="AM64" s="672"/>
      <c r="AN64" s="672"/>
      <c r="AO64" s="672"/>
      <c r="AP64" s="672"/>
      <c r="AQ64" s="317"/>
      <c r="AT64" s="653"/>
      <c r="AU64" s="654"/>
      <c r="AV64" s="628"/>
      <c r="AW64" s="496"/>
      <c r="AX64" s="629"/>
      <c r="AY64" s="628"/>
      <c r="AZ64" s="496"/>
      <c r="BA64" s="629"/>
      <c r="BB64" s="628"/>
      <c r="BC64" s="496"/>
      <c r="BD64" s="629"/>
      <c r="BE64" s="628"/>
      <c r="BF64" s="496"/>
      <c r="BG64" s="629"/>
      <c r="BH64" s="628"/>
      <c r="BI64" s="496"/>
      <c r="BJ64" s="629"/>
      <c r="BK64" s="18"/>
      <c r="BL64" s="18"/>
      <c r="BM64" s="18"/>
    </row>
    <row r="65" spans="2:65" ht="12.75" customHeight="1">
      <c r="B65" s="18"/>
      <c r="C65" s="18"/>
      <c r="D65" s="18"/>
      <c r="E65" s="18"/>
      <c r="F65" s="18"/>
      <c r="G65" s="18"/>
      <c r="H65" s="18"/>
      <c r="I65" s="727" t="s">
        <v>197</v>
      </c>
      <c r="J65" s="728"/>
      <c r="K65" s="728"/>
      <c r="L65" s="728"/>
      <c r="M65" s="728"/>
      <c r="N65" s="728"/>
      <c r="O65" s="729"/>
      <c r="P65" s="689" t="s">
        <v>306</v>
      </c>
      <c r="Q65" s="690"/>
      <c r="R65" s="690"/>
      <c r="S65" s="690"/>
      <c r="T65" s="690"/>
      <c r="U65" s="690"/>
      <c r="V65" s="690"/>
      <c r="W65" s="690"/>
      <c r="X65" s="690"/>
      <c r="Y65" s="690"/>
      <c r="Z65" s="690"/>
      <c r="AA65" s="690"/>
      <c r="AB65" s="691"/>
      <c r="AC65" s="663"/>
      <c r="AD65" s="664"/>
      <c r="AE65" s="664"/>
      <c r="AF65" s="664"/>
      <c r="AG65" s="664"/>
      <c r="AH65" s="336" t="s">
        <v>83</v>
      </c>
      <c r="AJ65" s="707" t="s">
        <v>305</v>
      </c>
      <c r="AK65" s="707"/>
      <c r="AL65" s="707"/>
      <c r="AM65" s="707"/>
      <c r="AN65" s="707"/>
      <c r="AO65" s="707"/>
      <c r="AP65" s="707"/>
      <c r="AQ65" s="707"/>
      <c r="AT65" s="655"/>
      <c r="AU65" s="656"/>
      <c r="AV65" s="630"/>
      <c r="AW65" s="631"/>
      <c r="AX65" s="632"/>
      <c r="AY65" s="630"/>
      <c r="AZ65" s="631"/>
      <c r="BA65" s="632"/>
      <c r="BB65" s="630"/>
      <c r="BC65" s="631"/>
      <c r="BD65" s="632"/>
      <c r="BE65" s="630"/>
      <c r="BF65" s="631"/>
      <c r="BG65" s="632"/>
      <c r="BH65" s="630"/>
      <c r="BI65" s="631"/>
      <c r="BJ65" s="632"/>
      <c r="BK65" s="18"/>
      <c r="BL65" s="18"/>
      <c r="BM65" s="18"/>
    </row>
    <row r="66" spans="2:65" ht="12.75" customHeight="1">
      <c r="B66" s="18"/>
      <c r="C66" s="18"/>
      <c r="D66" s="18"/>
      <c r="E66" s="18"/>
      <c r="F66" s="18"/>
      <c r="G66" s="18"/>
      <c r="H66" s="18"/>
      <c r="I66" s="730"/>
      <c r="J66" s="731"/>
      <c r="K66" s="731"/>
      <c r="L66" s="731"/>
      <c r="M66" s="731"/>
      <c r="N66" s="731"/>
      <c r="O66" s="732"/>
      <c r="P66" s="692"/>
      <c r="Q66" s="693"/>
      <c r="R66" s="693"/>
      <c r="S66" s="693"/>
      <c r="T66" s="693"/>
      <c r="U66" s="693"/>
      <c r="V66" s="693"/>
      <c r="W66" s="693"/>
      <c r="X66" s="693"/>
      <c r="Y66" s="693"/>
      <c r="Z66" s="693"/>
      <c r="AA66" s="693"/>
      <c r="AB66" s="694"/>
      <c r="AC66" s="667"/>
      <c r="AD66" s="668"/>
      <c r="AE66" s="668"/>
      <c r="AF66" s="668"/>
      <c r="AG66" s="668"/>
      <c r="AH66" s="317"/>
      <c r="AJ66" s="707"/>
      <c r="AK66" s="707"/>
      <c r="AL66" s="707"/>
      <c r="AM66" s="707"/>
      <c r="AN66" s="707"/>
      <c r="AO66" s="707"/>
      <c r="AP66" s="707"/>
      <c r="AQ66" s="707"/>
      <c r="AT66" s="651" t="s">
        <v>327</v>
      </c>
      <c r="AU66" s="652"/>
      <c r="AV66" s="625">
        <f>IF($BO$91=0,"",$BO$91)</f>
      </c>
      <c r="AW66" s="626"/>
      <c r="AX66" s="627"/>
      <c r="AY66" s="625">
        <f>IF($BO$91=0,"",$BO$91)</f>
      </c>
      <c r="AZ66" s="626"/>
      <c r="BA66" s="627"/>
      <c r="BB66" s="625">
        <f>IF($BO$91=0,"",$BO$91)</f>
      </c>
      <c r="BC66" s="626"/>
      <c r="BD66" s="627"/>
      <c r="BE66" s="625">
        <f>IF($BO$91=0,"",$BO$91)</f>
      </c>
      <c r="BF66" s="626"/>
      <c r="BG66" s="627"/>
      <c r="BH66" s="625">
        <f>IF($BO$91=0,"",$BO$91)</f>
      </c>
      <c r="BI66" s="626"/>
      <c r="BJ66" s="627"/>
      <c r="BK66" s="18"/>
      <c r="BL66" s="18"/>
      <c r="BM66" s="18"/>
    </row>
    <row r="67" spans="2:65" ht="12.75" customHeight="1">
      <c r="B67" s="18"/>
      <c r="C67" s="18"/>
      <c r="D67" s="18"/>
      <c r="E67" s="18"/>
      <c r="F67" s="18"/>
      <c r="G67" s="18"/>
      <c r="H67" s="18"/>
      <c r="I67" s="730"/>
      <c r="J67" s="731"/>
      <c r="K67" s="731"/>
      <c r="L67" s="731"/>
      <c r="M67" s="731"/>
      <c r="N67" s="731"/>
      <c r="O67" s="732"/>
      <c r="P67" s="689" t="s">
        <v>195</v>
      </c>
      <c r="Q67" s="690"/>
      <c r="R67" s="690"/>
      <c r="S67" s="690"/>
      <c r="T67" s="690"/>
      <c r="U67" s="690"/>
      <c r="V67" s="690"/>
      <c r="W67" s="690"/>
      <c r="X67" s="690"/>
      <c r="Y67" s="690"/>
      <c r="Z67" s="690"/>
      <c r="AA67" s="690"/>
      <c r="AB67" s="691"/>
      <c r="AC67" s="663"/>
      <c r="AD67" s="664"/>
      <c r="AE67" s="664"/>
      <c r="AF67" s="664"/>
      <c r="AG67" s="664"/>
      <c r="AH67" s="336" t="s">
        <v>83</v>
      </c>
      <c r="AI67" s="18"/>
      <c r="AJ67" s="707"/>
      <c r="AK67" s="707"/>
      <c r="AL67" s="707"/>
      <c r="AM67" s="707"/>
      <c r="AN67" s="707"/>
      <c r="AO67" s="707"/>
      <c r="AP67" s="707"/>
      <c r="AQ67" s="707"/>
      <c r="AR67" s="18"/>
      <c r="AS67" s="18"/>
      <c r="AT67" s="653"/>
      <c r="AU67" s="654"/>
      <c r="AV67" s="628"/>
      <c r="AW67" s="496"/>
      <c r="AX67" s="629"/>
      <c r="AY67" s="628"/>
      <c r="AZ67" s="496"/>
      <c r="BA67" s="629"/>
      <c r="BB67" s="628"/>
      <c r="BC67" s="496"/>
      <c r="BD67" s="629"/>
      <c r="BE67" s="628"/>
      <c r="BF67" s="496"/>
      <c r="BG67" s="629"/>
      <c r="BH67" s="628"/>
      <c r="BI67" s="496"/>
      <c r="BJ67" s="629"/>
      <c r="BK67" s="18"/>
      <c r="BL67" s="18"/>
      <c r="BM67" s="18"/>
    </row>
    <row r="68" spans="2:65" ht="12.75" customHeight="1">
      <c r="B68" s="18"/>
      <c r="C68" s="18"/>
      <c r="D68" s="18"/>
      <c r="E68" s="18"/>
      <c r="F68" s="18"/>
      <c r="G68" s="18"/>
      <c r="H68" s="18"/>
      <c r="I68" s="730"/>
      <c r="J68" s="731"/>
      <c r="K68" s="731"/>
      <c r="L68" s="731"/>
      <c r="M68" s="731"/>
      <c r="N68" s="731"/>
      <c r="O68" s="732"/>
      <c r="P68" s="692"/>
      <c r="Q68" s="693"/>
      <c r="R68" s="693"/>
      <c r="S68" s="693"/>
      <c r="T68" s="693"/>
      <c r="U68" s="693"/>
      <c r="V68" s="693"/>
      <c r="W68" s="693"/>
      <c r="X68" s="693"/>
      <c r="Y68" s="693"/>
      <c r="Z68" s="693"/>
      <c r="AA68" s="693"/>
      <c r="AB68" s="694"/>
      <c r="AC68" s="667"/>
      <c r="AD68" s="668"/>
      <c r="AE68" s="668"/>
      <c r="AF68" s="668"/>
      <c r="AG68" s="668"/>
      <c r="AH68" s="317"/>
      <c r="AI68" s="18"/>
      <c r="AJ68" s="707"/>
      <c r="AK68" s="707"/>
      <c r="AL68" s="707"/>
      <c r="AM68" s="707"/>
      <c r="AN68" s="707"/>
      <c r="AO68" s="707"/>
      <c r="AP68" s="707"/>
      <c r="AQ68" s="707"/>
      <c r="AR68" s="18"/>
      <c r="AS68" s="18"/>
      <c r="AT68" s="655"/>
      <c r="AU68" s="656"/>
      <c r="AV68" s="628"/>
      <c r="AW68" s="496"/>
      <c r="AX68" s="629"/>
      <c r="AY68" s="628"/>
      <c r="AZ68" s="496"/>
      <c r="BA68" s="629"/>
      <c r="BB68" s="628"/>
      <c r="BC68" s="496"/>
      <c r="BD68" s="629"/>
      <c r="BE68" s="628"/>
      <c r="BF68" s="496"/>
      <c r="BG68" s="629"/>
      <c r="BH68" s="628"/>
      <c r="BI68" s="496"/>
      <c r="BJ68" s="629"/>
      <c r="BK68" s="18"/>
      <c r="BL68" s="18"/>
      <c r="BM68" s="18"/>
    </row>
    <row r="69" spans="2:65" ht="12.75" customHeight="1">
      <c r="B69" s="18"/>
      <c r="C69" s="18"/>
      <c r="D69" s="18"/>
      <c r="E69" s="18"/>
      <c r="F69" s="18"/>
      <c r="G69" s="18"/>
      <c r="H69" s="18"/>
      <c r="I69" s="730"/>
      <c r="J69" s="731"/>
      <c r="K69" s="731"/>
      <c r="L69" s="731"/>
      <c r="M69" s="731"/>
      <c r="N69" s="731"/>
      <c r="O69" s="732"/>
      <c r="P69" s="689" t="s">
        <v>196</v>
      </c>
      <c r="Q69" s="690"/>
      <c r="R69" s="690"/>
      <c r="S69" s="690"/>
      <c r="T69" s="690"/>
      <c r="U69" s="690"/>
      <c r="V69" s="690"/>
      <c r="W69" s="690"/>
      <c r="X69" s="690"/>
      <c r="Y69" s="690"/>
      <c r="Z69" s="690"/>
      <c r="AA69" s="690"/>
      <c r="AB69" s="691"/>
      <c r="AC69" s="663"/>
      <c r="AD69" s="664"/>
      <c r="AE69" s="664"/>
      <c r="AF69" s="664"/>
      <c r="AG69" s="664"/>
      <c r="AH69" s="336" t="s">
        <v>83</v>
      </c>
      <c r="AI69" s="18"/>
      <c r="AJ69" s="707"/>
      <c r="AK69" s="707"/>
      <c r="AL69" s="707"/>
      <c r="AM69" s="707"/>
      <c r="AN69" s="707"/>
      <c r="AO69" s="707"/>
      <c r="AP69" s="707"/>
      <c r="AQ69" s="707"/>
      <c r="AR69" s="18"/>
      <c r="AS69" s="18"/>
      <c r="AT69" s="651" t="s">
        <v>373</v>
      </c>
      <c r="AU69" s="657"/>
      <c r="AV69" s="625">
        <f>IF(I78=0,"","5")</f>
      </c>
      <c r="AW69" s="626"/>
      <c r="AX69" s="627"/>
      <c r="AY69" s="625">
        <f>IF(I78=0,"","5")</f>
      </c>
      <c r="AZ69" s="626"/>
      <c r="BA69" s="627"/>
      <c r="BB69" s="625">
        <f>IF(I78=0,"","5")</f>
      </c>
      <c r="BC69" s="626"/>
      <c r="BD69" s="627"/>
      <c r="BE69" s="625">
        <f>IF(I78=0,"","5")</f>
      </c>
      <c r="BF69" s="626"/>
      <c r="BG69" s="627"/>
      <c r="BH69" s="625">
        <f>IF(I78=0,"","5")</f>
      </c>
      <c r="BI69" s="626"/>
      <c r="BJ69" s="627"/>
      <c r="BK69" s="18"/>
      <c r="BL69" s="18"/>
      <c r="BM69" s="18"/>
    </row>
    <row r="70" spans="2:65" ht="12.75" customHeight="1">
      <c r="B70" s="18"/>
      <c r="C70" s="18"/>
      <c r="D70" s="18"/>
      <c r="E70" s="18"/>
      <c r="F70" s="18"/>
      <c r="G70" s="18"/>
      <c r="H70" s="18"/>
      <c r="I70" s="733"/>
      <c r="J70" s="734"/>
      <c r="K70" s="734"/>
      <c r="L70" s="734"/>
      <c r="M70" s="734"/>
      <c r="N70" s="734"/>
      <c r="O70" s="735"/>
      <c r="P70" s="692"/>
      <c r="Q70" s="693"/>
      <c r="R70" s="693"/>
      <c r="S70" s="693"/>
      <c r="T70" s="693"/>
      <c r="U70" s="693"/>
      <c r="V70" s="693"/>
      <c r="W70" s="693"/>
      <c r="X70" s="693"/>
      <c r="Y70" s="693"/>
      <c r="Z70" s="693"/>
      <c r="AA70" s="693"/>
      <c r="AB70" s="694"/>
      <c r="AC70" s="667"/>
      <c r="AD70" s="668"/>
      <c r="AE70" s="668"/>
      <c r="AF70" s="668"/>
      <c r="AG70" s="668"/>
      <c r="AH70" s="317"/>
      <c r="AI70" s="18"/>
      <c r="AJ70" s="707"/>
      <c r="AK70" s="707"/>
      <c r="AL70" s="707"/>
      <c r="AM70" s="707"/>
      <c r="AN70" s="707"/>
      <c r="AO70" s="707"/>
      <c r="AP70" s="707"/>
      <c r="AQ70" s="707"/>
      <c r="AR70" s="18"/>
      <c r="AS70" s="18"/>
      <c r="AT70" s="653"/>
      <c r="AU70" s="658"/>
      <c r="AV70" s="628"/>
      <c r="AW70" s="496"/>
      <c r="AX70" s="629"/>
      <c r="AY70" s="628"/>
      <c r="AZ70" s="496"/>
      <c r="BA70" s="629"/>
      <c r="BB70" s="628"/>
      <c r="BC70" s="496"/>
      <c r="BD70" s="629"/>
      <c r="BE70" s="628"/>
      <c r="BF70" s="496"/>
      <c r="BG70" s="629"/>
      <c r="BH70" s="628"/>
      <c r="BI70" s="496"/>
      <c r="BJ70" s="629"/>
      <c r="BK70" s="18"/>
      <c r="BL70" s="18"/>
      <c r="BM70" s="18"/>
    </row>
    <row r="71" spans="2:67" ht="12">
      <c r="B71" s="18"/>
      <c r="C71" s="18"/>
      <c r="D71" s="18"/>
      <c r="E71" s="18"/>
      <c r="F71" s="18"/>
      <c r="G71" s="18"/>
      <c r="H71" s="18"/>
      <c r="I71" s="18"/>
      <c r="J71" s="18"/>
      <c r="K71" s="18"/>
      <c r="L71" s="18"/>
      <c r="M71" s="18"/>
      <c r="N71" s="18"/>
      <c r="O71" s="18"/>
      <c r="AC71" s="18"/>
      <c r="AD71" s="18"/>
      <c r="AE71" s="18"/>
      <c r="AF71" s="18"/>
      <c r="AG71" s="18"/>
      <c r="AH71" s="18"/>
      <c r="AI71" s="18"/>
      <c r="AJ71" s="18"/>
      <c r="AK71" s="18"/>
      <c r="AL71" s="18"/>
      <c r="AM71" s="18"/>
      <c r="AN71" s="18"/>
      <c r="AO71" s="18"/>
      <c r="AP71" s="18"/>
      <c r="AQ71" s="18"/>
      <c r="AR71" s="18"/>
      <c r="AS71" s="18"/>
      <c r="AT71" s="655"/>
      <c r="AU71" s="659"/>
      <c r="AV71" s="628"/>
      <c r="AW71" s="496"/>
      <c r="AX71" s="629"/>
      <c r="AY71" s="628"/>
      <c r="AZ71" s="496"/>
      <c r="BA71" s="629"/>
      <c r="BB71" s="628"/>
      <c r="BC71" s="496"/>
      <c r="BD71" s="629"/>
      <c r="BE71" s="628"/>
      <c r="BF71" s="496"/>
      <c r="BG71" s="629"/>
      <c r="BH71" s="628"/>
      <c r="BI71" s="496"/>
      <c r="BJ71" s="629"/>
      <c r="BK71" s="18"/>
      <c r="BL71" s="18"/>
      <c r="BM71" s="18"/>
      <c r="BO71" s="109">
        <f>I72*5</f>
        <v>0</v>
      </c>
    </row>
    <row r="72" spans="2:67" ht="12" customHeight="1">
      <c r="B72" s="418" t="s">
        <v>198</v>
      </c>
      <c r="C72" s="523"/>
      <c r="D72" s="523"/>
      <c r="E72" s="523"/>
      <c r="F72" s="523"/>
      <c r="G72" s="523"/>
      <c r="H72" s="524"/>
      <c r="I72" s="663"/>
      <c r="J72" s="664"/>
      <c r="K72" s="664"/>
      <c r="L72" s="664"/>
      <c r="M72" s="664"/>
      <c r="N72" s="664"/>
      <c r="O72" s="336" t="s">
        <v>84</v>
      </c>
      <c r="P72" s="741"/>
      <c r="Q72" s="742"/>
      <c r="R72" s="742"/>
      <c r="S72" s="742"/>
      <c r="T72" s="684"/>
      <c r="U72" s="685"/>
      <c r="V72" s="685"/>
      <c r="W72" s="661"/>
      <c r="X72" s="661"/>
      <c r="Y72" s="661"/>
      <c r="Z72" s="661"/>
      <c r="AA72" s="661"/>
      <c r="AB72" s="661"/>
      <c r="AC72" s="198"/>
      <c r="AD72" s="840"/>
      <c r="AE72" s="840"/>
      <c r="AF72" s="840"/>
      <c r="AG72" s="840"/>
      <c r="AH72" s="840"/>
      <c r="AI72" s="840"/>
      <c r="AJ72" s="840"/>
      <c r="AK72" s="671"/>
      <c r="AL72" s="671"/>
      <c r="AM72" s="671"/>
      <c r="AN72" s="671"/>
      <c r="AO72" s="671"/>
      <c r="AP72" s="671"/>
      <c r="AQ72" s="660"/>
      <c r="AR72" s="18"/>
      <c r="AS72" s="18"/>
      <c r="AT72" s="651" t="s">
        <v>374</v>
      </c>
      <c r="AU72" s="657"/>
      <c r="AV72" s="625">
        <f>IF($BO$72=0,"",IF($BO$72&lt;5,$BO$72,5))</f>
      </c>
      <c r="AW72" s="626"/>
      <c r="AX72" s="627"/>
      <c r="AY72" s="625">
        <f>IF($BO$72=0,"",IF($BO$72&lt;5,$BO$72,5))</f>
      </c>
      <c r="AZ72" s="626"/>
      <c r="BA72" s="627"/>
      <c r="BB72" s="625">
        <f>IF($BO$72=0,"",IF($BO$72&lt;5,$BO$72,5))</f>
      </c>
      <c r="BC72" s="626"/>
      <c r="BD72" s="627"/>
      <c r="BE72" s="625">
        <f>IF($BO$72=0,"",IF($BO$72&lt;5,$BO$72,5))</f>
      </c>
      <c r="BF72" s="626"/>
      <c r="BG72" s="627"/>
      <c r="BH72" s="625">
        <f>IF($BO$72=0,"",IF($BO$72&lt;5,$BO$72,5))</f>
      </c>
      <c r="BI72" s="626"/>
      <c r="BJ72" s="627"/>
      <c r="BK72" s="18"/>
      <c r="BL72" s="18"/>
      <c r="BM72" s="18"/>
      <c r="BO72" s="109">
        <f>W78*1</f>
        <v>0</v>
      </c>
    </row>
    <row r="73" spans="2:65" ht="12" customHeight="1">
      <c r="B73" s="525"/>
      <c r="C73" s="526"/>
      <c r="D73" s="526"/>
      <c r="E73" s="526"/>
      <c r="F73" s="526"/>
      <c r="G73" s="526"/>
      <c r="H73" s="527"/>
      <c r="I73" s="665"/>
      <c r="J73" s="666"/>
      <c r="K73" s="666"/>
      <c r="L73" s="666"/>
      <c r="M73" s="666"/>
      <c r="N73" s="666"/>
      <c r="O73" s="357"/>
      <c r="P73" s="741"/>
      <c r="Q73" s="742"/>
      <c r="R73" s="742"/>
      <c r="S73" s="742"/>
      <c r="T73" s="685"/>
      <c r="U73" s="685"/>
      <c r="V73" s="685"/>
      <c r="W73" s="661"/>
      <c r="X73" s="661"/>
      <c r="Y73" s="661"/>
      <c r="Z73" s="661"/>
      <c r="AA73" s="661"/>
      <c r="AB73" s="661"/>
      <c r="AC73" s="198"/>
      <c r="AD73" s="840"/>
      <c r="AE73" s="840"/>
      <c r="AF73" s="840"/>
      <c r="AG73" s="840"/>
      <c r="AH73" s="840"/>
      <c r="AI73" s="840"/>
      <c r="AJ73" s="840"/>
      <c r="AK73" s="671"/>
      <c r="AL73" s="671"/>
      <c r="AM73" s="671"/>
      <c r="AN73" s="671"/>
      <c r="AO73" s="671"/>
      <c r="AP73" s="671"/>
      <c r="AQ73" s="660"/>
      <c r="AR73" s="18"/>
      <c r="AS73" s="18"/>
      <c r="AT73" s="653"/>
      <c r="AU73" s="658"/>
      <c r="AV73" s="628"/>
      <c r="AW73" s="496"/>
      <c r="AX73" s="629"/>
      <c r="AY73" s="628"/>
      <c r="AZ73" s="496"/>
      <c r="BA73" s="629"/>
      <c r="BB73" s="628"/>
      <c r="BC73" s="496"/>
      <c r="BD73" s="629"/>
      <c r="BE73" s="628"/>
      <c r="BF73" s="496"/>
      <c r="BG73" s="629"/>
      <c r="BH73" s="628"/>
      <c r="BI73" s="496"/>
      <c r="BJ73" s="629"/>
      <c r="BK73" s="18"/>
      <c r="BL73" s="18"/>
      <c r="BM73" s="18"/>
    </row>
    <row r="74" spans="2:65" ht="12" customHeight="1">
      <c r="B74" s="528"/>
      <c r="C74" s="529"/>
      <c r="D74" s="529"/>
      <c r="E74" s="529"/>
      <c r="F74" s="529"/>
      <c r="G74" s="529"/>
      <c r="H74" s="530"/>
      <c r="I74" s="667"/>
      <c r="J74" s="668"/>
      <c r="K74" s="668"/>
      <c r="L74" s="668"/>
      <c r="M74" s="668"/>
      <c r="N74" s="668"/>
      <c r="O74" s="317"/>
      <c r="P74" s="743"/>
      <c r="Q74" s="744"/>
      <c r="R74" s="744"/>
      <c r="S74" s="744"/>
      <c r="T74" s="747"/>
      <c r="U74" s="747"/>
      <c r="V74" s="747"/>
      <c r="W74" s="662"/>
      <c r="X74" s="662"/>
      <c r="Y74" s="662"/>
      <c r="Z74" s="662"/>
      <c r="AA74" s="662"/>
      <c r="AB74" s="662"/>
      <c r="AC74" s="218"/>
      <c r="AD74" s="839"/>
      <c r="AE74" s="839"/>
      <c r="AF74" s="839"/>
      <c r="AG74" s="839"/>
      <c r="AH74" s="839"/>
      <c r="AI74" s="839"/>
      <c r="AJ74" s="839"/>
      <c r="AK74" s="671"/>
      <c r="AL74" s="671"/>
      <c r="AM74" s="671"/>
      <c r="AN74" s="671"/>
      <c r="AO74" s="671"/>
      <c r="AP74" s="671"/>
      <c r="AQ74" s="660"/>
      <c r="AR74" s="18"/>
      <c r="AS74" s="18" t="s">
        <v>613</v>
      </c>
      <c r="AT74" s="655"/>
      <c r="AU74" s="659"/>
      <c r="AV74" s="628"/>
      <c r="AW74" s="496"/>
      <c r="AX74" s="629"/>
      <c r="AY74" s="628"/>
      <c r="AZ74" s="496"/>
      <c r="BA74" s="629"/>
      <c r="BB74" s="628"/>
      <c r="BC74" s="496"/>
      <c r="BD74" s="629"/>
      <c r="BE74" s="628"/>
      <c r="BF74" s="496"/>
      <c r="BG74" s="629"/>
      <c r="BH74" s="628"/>
      <c r="BI74" s="496"/>
      <c r="BJ74" s="629"/>
      <c r="BK74" s="18"/>
      <c r="BL74" s="18"/>
      <c r="BM74" s="18"/>
    </row>
    <row r="75" spans="2:65" ht="12" customHeight="1">
      <c r="B75" s="845" t="s">
        <v>308</v>
      </c>
      <c r="C75" s="846"/>
      <c r="D75" s="846"/>
      <c r="E75" s="846"/>
      <c r="F75" s="846"/>
      <c r="G75" s="846"/>
      <c r="H75" s="847"/>
      <c r="I75" s="663"/>
      <c r="J75" s="664"/>
      <c r="K75" s="664"/>
      <c r="L75" s="664"/>
      <c r="M75" s="664"/>
      <c r="N75" s="664"/>
      <c r="O75" s="336" t="s">
        <v>84</v>
      </c>
      <c r="P75" s="718" t="s">
        <v>372</v>
      </c>
      <c r="Q75" s="719"/>
      <c r="R75" s="719"/>
      <c r="S75" s="719"/>
      <c r="T75" s="719"/>
      <c r="U75" s="719"/>
      <c r="V75" s="720"/>
      <c r="W75" s="663"/>
      <c r="X75" s="664"/>
      <c r="Y75" s="664"/>
      <c r="Z75" s="664"/>
      <c r="AA75" s="664"/>
      <c r="AB75" s="664"/>
      <c r="AC75" s="355" t="s">
        <v>302</v>
      </c>
      <c r="AD75" s="167"/>
      <c r="AE75" s="168"/>
      <c r="AF75" s="168"/>
      <c r="AG75" s="168"/>
      <c r="AH75" s="168"/>
      <c r="AI75" s="168"/>
      <c r="AJ75" s="168"/>
      <c r="AK75" s="161"/>
      <c r="AL75" s="161"/>
      <c r="AM75" s="161"/>
      <c r="AN75" s="161"/>
      <c r="AO75" s="161"/>
      <c r="AP75" s="161"/>
      <c r="AQ75" s="133"/>
      <c r="AR75" s="18"/>
      <c r="AS75" s="18"/>
      <c r="AT75" s="653" t="s">
        <v>415</v>
      </c>
      <c r="AU75" s="658"/>
      <c r="AV75" s="625">
        <f>IF(I81=0,"","5")</f>
      </c>
      <c r="AW75" s="626"/>
      <c r="AX75" s="627"/>
      <c r="AY75" s="625">
        <f>IF(I81=0,"","5")</f>
      </c>
      <c r="AZ75" s="626"/>
      <c r="BA75" s="627"/>
      <c r="BB75" s="625">
        <f>IF(I81=0,"","5")</f>
      </c>
      <c r="BC75" s="626"/>
      <c r="BD75" s="627"/>
      <c r="BE75" s="625">
        <f>IF(I81=0,"","5")</f>
      </c>
      <c r="BF75" s="626"/>
      <c r="BG75" s="627"/>
      <c r="BH75" s="625">
        <f>IF(I81=0,"","5")</f>
      </c>
      <c r="BI75" s="626"/>
      <c r="BJ75" s="627"/>
      <c r="BK75" s="18"/>
      <c r="BL75" s="18"/>
      <c r="BM75" s="18"/>
    </row>
    <row r="76" spans="2:65" ht="12" customHeight="1">
      <c r="B76" s="848"/>
      <c r="C76" s="849"/>
      <c r="D76" s="849"/>
      <c r="E76" s="849"/>
      <c r="F76" s="849"/>
      <c r="G76" s="849"/>
      <c r="H76" s="850"/>
      <c r="I76" s="665"/>
      <c r="J76" s="666"/>
      <c r="K76" s="666"/>
      <c r="L76" s="666"/>
      <c r="M76" s="666"/>
      <c r="N76" s="666"/>
      <c r="O76" s="357"/>
      <c r="P76" s="721"/>
      <c r="Q76" s="722"/>
      <c r="R76" s="722"/>
      <c r="S76" s="722"/>
      <c r="T76" s="722"/>
      <c r="U76" s="722"/>
      <c r="V76" s="723"/>
      <c r="W76" s="665"/>
      <c r="X76" s="666"/>
      <c r="Y76" s="666"/>
      <c r="Z76" s="666"/>
      <c r="AA76" s="666"/>
      <c r="AB76" s="666"/>
      <c r="AC76" s="327"/>
      <c r="AD76" s="167"/>
      <c r="AE76" s="168"/>
      <c r="AF76" s="168"/>
      <c r="AG76" s="168"/>
      <c r="AH76" s="168"/>
      <c r="AI76" s="168"/>
      <c r="AJ76" s="168"/>
      <c r="AK76" s="161"/>
      <c r="AL76" s="161"/>
      <c r="AM76" s="161"/>
      <c r="AN76" s="161"/>
      <c r="AO76" s="161"/>
      <c r="AP76" s="161"/>
      <c r="AQ76" s="133"/>
      <c r="AR76" s="18"/>
      <c r="AS76" s="18"/>
      <c r="AT76" s="653"/>
      <c r="AU76" s="658"/>
      <c r="AV76" s="628"/>
      <c r="AW76" s="496"/>
      <c r="AX76" s="629"/>
      <c r="AY76" s="628"/>
      <c r="AZ76" s="496"/>
      <c r="BA76" s="629"/>
      <c r="BB76" s="628"/>
      <c r="BC76" s="496"/>
      <c r="BD76" s="629"/>
      <c r="BE76" s="628"/>
      <c r="BF76" s="496"/>
      <c r="BG76" s="629"/>
      <c r="BH76" s="628"/>
      <c r="BI76" s="496"/>
      <c r="BJ76" s="629"/>
      <c r="BK76" s="18"/>
      <c r="BL76" s="18"/>
      <c r="BM76" s="18"/>
    </row>
    <row r="77" spans="2:65" ht="12" customHeight="1" thickBot="1">
      <c r="B77" s="851" t="s">
        <v>309</v>
      </c>
      <c r="C77" s="852"/>
      <c r="D77" s="852"/>
      <c r="E77" s="852"/>
      <c r="F77" s="852"/>
      <c r="G77" s="852"/>
      <c r="H77" s="853"/>
      <c r="I77" s="667"/>
      <c r="J77" s="668"/>
      <c r="K77" s="668"/>
      <c r="L77" s="668"/>
      <c r="M77" s="668"/>
      <c r="N77" s="668"/>
      <c r="O77" s="317"/>
      <c r="P77" s="724"/>
      <c r="Q77" s="725"/>
      <c r="R77" s="725"/>
      <c r="S77" s="725"/>
      <c r="T77" s="725"/>
      <c r="U77" s="725"/>
      <c r="V77" s="726"/>
      <c r="W77" s="667"/>
      <c r="X77" s="668"/>
      <c r="Y77" s="668"/>
      <c r="Z77" s="668"/>
      <c r="AA77" s="668"/>
      <c r="AB77" s="668"/>
      <c r="AC77" s="359"/>
      <c r="AD77" s="167"/>
      <c r="AE77" s="168"/>
      <c r="AF77" s="168"/>
      <c r="AG77" s="168"/>
      <c r="AH77" s="168"/>
      <c r="AI77" s="168"/>
      <c r="AJ77" s="168"/>
      <c r="AK77" s="161"/>
      <c r="AL77" s="161"/>
      <c r="AM77" s="161"/>
      <c r="AN77" s="161"/>
      <c r="AO77" s="161"/>
      <c r="AP77" s="161"/>
      <c r="AQ77" s="133"/>
      <c r="AR77" s="18"/>
      <c r="AS77" s="18"/>
      <c r="AT77" s="655"/>
      <c r="AU77" s="659"/>
      <c r="AV77" s="628"/>
      <c r="AW77" s="496"/>
      <c r="AX77" s="629"/>
      <c r="AY77" s="628"/>
      <c r="AZ77" s="496"/>
      <c r="BA77" s="629"/>
      <c r="BB77" s="628"/>
      <c r="BC77" s="496"/>
      <c r="BD77" s="629"/>
      <c r="BE77" s="628"/>
      <c r="BF77" s="496"/>
      <c r="BG77" s="629"/>
      <c r="BH77" s="628"/>
      <c r="BI77" s="496"/>
      <c r="BJ77" s="629"/>
      <c r="BK77" s="18"/>
      <c r="BL77" s="18"/>
      <c r="BM77" s="18"/>
    </row>
    <row r="78" spans="2:67" ht="12" customHeight="1" thickTop="1">
      <c r="B78" s="842" t="s">
        <v>382</v>
      </c>
      <c r="C78" s="842"/>
      <c r="D78" s="842"/>
      <c r="E78" s="843"/>
      <c r="F78" s="676" t="s">
        <v>190</v>
      </c>
      <c r="G78" s="677"/>
      <c r="H78" s="844"/>
      <c r="I78" s="663"/>
      <c r="J78" s="664"/>
      <c r="K78" s="664"/>
      <c r="L78" s="664"/>
      <c r="M78" s="664"/>
      <c r="N78" s="664"/>
      <c r="O78" s="193"/>
      <c r="P78" s="709" t="s">
        <v>416</v>
      </c>
      <c r="Q78" s="710"/>
      <c r="R78" s="710"/>
      <c r="S78" s="710"/>
      <c r="T78" s="911"/>
      <c r="U78" s="911"/>
      <c r="V78" s="912"/>
      <c r="W78" s="663"/>
      <c r="X78" s="664"/>
      <c r="Y78" s="664"/>
      <c r="Z78" s="664"/>
      <c r="AA78" s="664"/>
      <c r="AB78" s="664"/>
      <c r="AC78" s="336" t="s">
        <v>418</v>
      </c>
      <c r="AD78" s="669"/>
      <c r="AE78" s="670"/>
      <c r="AF78" s="670"/>
      <c r="AG78" s="670"/>
      <c r="AH78" s="670"/>
      <c r="AI78" s="670"/>
      <c r="AJ78" s="670"/>
      <c r="AK78" s="671"/>
      <c r="AL78" s="671"/>
      <c r="AM78" s="671"/>
      <c r="AN78" s="671"/>
      <c r="AO78" s="671"/>
      <c r="AP78" s="671"/>
      <c r="AQ78" s="660"/>
      <c r="AR78" s="18"/>
      <c r="AS78" s="18"/>
      <c r="AT78" s="653" t="s">
        <v>371</v>
      </c>
      <c r="AU78" s="855"/>
      <c r="AV78" s="639"/>
      <c r="AW78" s="640"/>
      <c r="AX78" s="641"/>
      <c r="AY78" s="646"/>
      <c r="AZ78" s="640"/>
      <c r="BA78" s="641"/>
      <c r="BB78" s="646"/>
      <c r="BC78" s="640"/>
      <c r="BD78" s="641"/>
      <c r="BE78" s="646"/>
      <c r="BF78" s="640"/>
      <c r="BG78" s="641"/>
      <c r="BH78" s="646"/>
      <c r="BI78" s="640"/>
      <c r="BJ78" s="836"/>
      <c r="BK78" s="18"/>
      <c r="BL78" s="18"/>
      <c r="BM78" s="18"/>
      <c r="BO78" s="109" t="str">
        <f>IF(W72="1","10","0")</f>
        <v>0</v>
      </c>
    </row>
    <row r="79" spans="2:65" ht="12" customHeight="1">
      <c r="B79" s="842"/>
      <c r="C79" s="842"/>
      <c r="D79" s="842"/>
      <c r="E79" s="843"/>
      <c r="F79" s="678"/>
      <c r="G79" s="677"/>
      <c r="H79" s="844"/>
      <c r="I79" s="665"/>
      <c r="J79" s="666"/>
      <c r="K79" s="666"/>
      <c r="L79" s="666"/>
      <c r="M79" s="666"/>
      <c r="N79" s="666"/>
      <c r="O79" s="194"/>
      <c r="P79" s="712"/>
      <c r="Q79" s="713"/>
      <c r="R79" s="713"/>
      <c r="S79" s="713"/>
      <c r="T79" s="913"/>
      <c r="U79" s="913"/>
      <c r="V79" s="914"/>
      <c r="W79" s="665"/>
      <c r="X79" s="666"/>
      <c r="Y79" s="666"/>
      <c r="Z79" s="666"/>
      <c r="AA79" s="666"/>
      <c r="AB79" s="666"/>
      <c r="AC79" s="357"/>
      <c r="AD79" s="669"/>
      <c r="AE79" s="670"/>
      <c r="AF79" s="670"/>
      <c r="AG79" s="670"/>
      <c r="AH79" s="670"/>
      <c r="AI79" s="670"/>
      <c r="AJ79" s="670"/>
      <c r="AK79" s="671"/>
      <c r="AL79" s="671"/>
      <c r="AM79" s="671"/>
      <c r="AN79" s="671"/>
      <c r="AO79" s="671"/>
      <c r="AP79" s="671"/>
      <c r="AQ79" s="660"/>
      <c r="AR79" s="18"/>
      <c r="AS79" s="18"/>
      <c r="AT79" s="653"/>
      <c r="AU79" s="855"/>
      <c r="AV79" s="642"/>
      <c r="AW79" s="496"/>
      <c r="AX79" s="629"/>
      <c r="AY79" s="628"/>
      <c r="AZ79" s="496"/>
      <c r="BA79" s="629"/>
      <c r="BB79" s="628"/>
      <c r="BC79" s="496"/>
      <c r="BD79" s="629"/>
      <c r="BE79" s="628"/>
      <c r="BF79" s="496"/>
      <c r="BG79" s="629"/>
      <c r="BH79" s="628"/>
      <c r="BI79" s="496"/>
      <c r="BJ79" s="837"/>
      <c r="BK79" s="18"/>
      <c r="BL79" s="18"/>
      <c r="BM79" s="18"/>
    </row>
    <row r="80" spans="2:65" ht="12" customHeight="1" thickBot="1">
      <c r="B80" s="842"/>
      <c r="C80" s="842"/>
      <c r="D80" s="842"/>
      <c r="E80" s="843"/>
      <c r="F80" s="678"/>
      <c r="G80" s="677"/>
      <c r="H80" s="844"/>
      <c r="I80" s="667"/>
      <c r="J80" s="668"/>
      <c r="K80" s="668"/>
      <c r="L80" s="668"/>
      <c r="M80" s="668"/>
      <c r="N80" s="668"/>
      <c r="O80" s="195"/>
      <c r="P80" s="715"/>
      <c r="Q80" s="716"/>
      <c r="R80" s="716"/>
      <c r="S80" s="716"/>
      <c r="T80" s="915"/>
      <c r="U80" s="915"/>
      <c r="V80" s="916"/>
      <c r="W80" s="667"/>
      <c r="X80" s="668"/>
      <c r="Y80" s="668"/>
      <c r="Z80" s="668"/>
      <c r="AA80" s="668"/>
      <c r="AB80" s="668"/>
      <c r="AC80" s="317"/>
      <c r="AD80" s="669"/>
      <c r="AE80" s="670"/>
      <c r="AF80" s="670"/>
      <c r="AG80" s="670"/>
      <c r="AH80" s="670"/>
      <c r="AI80" s="670"/>
      <c r="AJ80" s="670"/>
      <c r="AK80" s="671"/>
      <c r="AL80" s="671"/>
      <c r="AM80" s="671"/>
      <c r="AN80" s="671"/>
      <c r="AO80" s="671"/>
      <c r="AP80" s="671"/>
      <c r="AQ80" s="660"/>
      <c r="AR80" s="18"/>
      <c r="AS80" s="18"/>
      <c r="AT80" s="655"/>
      <c r="AU80" s="856"/>
      <c r="AV80" s="643"/>
      <c r="AW80" s="644"/>
      <c r="AX80" s="645"/>
      <c r="AY80" s="647"/>
      <c r="AZ80" s="644"/>
      <c r="BA80" s="645"/>
      <c r="BB80" s="647"/>
      <c r="BC80" s="644"/>
      <c r="BD80" s="645"/>
      <c r="BE80" s="647"/>
      <c r="BF80" s="644"/>
      <c r="BG80" s="645"/>
      <c r="BH80" s="647"/>
      <c r="BI80" s="644"/>
      <c r="BJ80" s="838"/>
      <c r="BK80" s="18"/>
      <c r="BL80" s="18"/>
      <c r="BM80" s="18"/>
    </row>
    <row r="81" spans="2:67" ht="12" customHeight="1" thickTop="1">
      <c r="B81" s="896" t="s">
        <v>414</v>
      </c>
      <c r="C81" s="896"/>
      <c r="D81" s="896"/>
      <c r="E81" s="897"/>
      <c r="F81" s="676" t="s">
        <v>190</v>
      </c>
      <c r="G81" s="677"/>
      <c r="H81" s="844"/>
      <c r="I81" s="663"/>
      <c r="J81" s="664"/>
      <c r="K81" s="664"/>
      <c r="L81" s="664"/>
      <c r="M81" s="664"/>
      <c r="N81" s="664"/>
      <c r="O81" s="193"/>
      <c r="P81" s="898"/>
      <c r="Q81" s="899"/>
      <c r="R81" s="899"/>
      <c r="S81" s="899"/>
      <c r="T81" s="902"/>
      <c r="U81" s="903"/>
      <c r="V81" s="903"/>
      <c r="W81" s="904"/>
      <c r="X81" s="904"/>
      <c r="Y81" s="904"/>
      <c r="Z81" s="904"/>
      <c r="AA81" s="904"/>
      <c r="AB81" s="904"/>
      <c r="AC81" s="197"/>
      <c r="AD81" s="670"/>
      <c r="AE81" s="670"/>
      <c r="AF81" s="670"/>
      <c r="AG81" s="670"/>
      <c r="AH81" s="670"/>
      <c r="AI81" s="670"/>
      <c r="AJ81" s="670"/>
      <c r="AK81" s="671"/>
      <c r="AL81" s="671"/>
      <c r="AM81" s="671"/>
      <c r="AN81" s="671"/>
      <c r="AO81" s="671"/>
      <c r="AP81" s="671"/>
      <c r="AQ81" s="660"/>
      <c r="AR81" s="18"/>
      <c r="AS81" s="18"/>
      <c r="AT81" s="651" t="s">
        <v>210</v>
      </c>
      <c r="AU81" s="854"/>
      <c r="AV81" s="157"/>
      <c r="AW81" s="151"/>
      <c r="AX81" s="153"/>
      <c r="AY81" s="71"/>
      <c r="AZ81" s="71"/>
      <c r="BA81" s="71"/>
      <c r="BB81" s="71"/>
      <c r="BC81" s="71"/>
      <c r="BD81" s="71"/>
      <c r="BE81" s="71"/>
      <c r="BF81" s="71"/>
      <c r="BG81" s="71"/>
      <c r="BH81" s="157"/>
      <c r="BI81" s="151"/>
      <c r="BJ81" s="153"/>
      <c r="BK81" s="18"/>
      <c r="BL81" s="18"/>
      <c r="BM81" s="18"/>
      <c r="BO81" s="109" t="str">
        <f>IF(W75="1","10","0")</f>
        <v>0</v>
      </c>
    </row>
    <row r="82" spans="2:65" ht="12" customHeight="1">
      <c r="B82" s="896"/>
      <c r="C82" s="896"/>
      <c r="D82" s="896"/>
      <c r="E82" s="897"/>
      <c r="F82" s="678"/>
      <c r="G82" s="677"/>
      <c r="H82" s="844"/>
      <c r="I82" s="665"/>
      <c r="J82" s="666"/>
      <c r="K82" s="666"/>
      <c r="L82" s="666"/>
      <c r="M82" s="666"/>
      <c r="N82" s="666"/>
      <c r="O82" s="194"/>
      <c r="P82" s="900"/>
      <c r="Q82" s="901"/>
      <c r="R82" s="901"/>
      <c r="S82" s="901"/>
      <c r="T82" s="685"/>
      <c r="U82" s="685"/>
      <c r="V82" s="685"/>
      <c r="W82" s="661"/>
      <c r="X82" s="661"/>
      <c r="Y82" s="661"/>
      <c r="Z82" s="661"/>
      <c r="AA82" s="661"/>
      <c r="AB82" s="661"/>
      <c r="AC82" s="198"/>
      <c r="AD82" s="670"/>
      <c r="AE82" s="670"/>
      <c r="AF82" s="670"/>
      <c r="AG82" s="670"/>
      <c r="AH82" s="670"/>
      <c r="AI82" s="670"/>
      <c r="AJ82" s="670"/>
      <c r="AK82" s="671"/>
      <c r="AL82" s="671"/>
      <c r="AM82" s="671"/>
      <c r="AN82" s="671"/>
      <c r="AO82" s="671"/>
      <c r="AP82" s="671"/>
      <c r="AQ82" s="660"/>
      <c r="AR82" s="18"/>
      <c r="AS82" s="18"/>
      <c r="AT82" s="653"/>
      <c r="AU82" s="855"/>
      <c r="AV82" s="158"/>
      <c r="AW82" s="66"/>
      <c r="AX82" s="154"/>
      <c r="AY82" s="71"/>
      <c r="AZ82" s="71"/>
      <c r="BA82" s="71"/>
      <c r="BB82" s="71"/>
      <c r="BC82" s="71"/>
      <c r="BD82" s="71"/>
      <c r="BE82" s="71"/>
      <c r="BF82" s="71"/>
      <c r="BG82" s="71"/>
      <c r="BH82" s="158"/>
      <c r="BI82" s="66"/>
      <c r="BJ82" s="154"/>
      <c r="BK82" s="18"/>
      <c r="BL82" s="18"/>
      <c r="BM82" s="18"/>
    </row>
    <row r="83" spans="2:65" ht="12" customHeight="1" thickBot="1">
      <c r="B83" s="896"/>
      <c r="C83" s="896"/>
      <c r="D83" s="896"/>
      <c r="E83" s="897"/>
      <c r="F83" s="678"/>
      <c r="G83" s="677"/>
      <c r="H83" s="844"/>
      <c r="I83" s="667"/>
      <c r="J83" s="668"/>
      <c r="K83" s="668"/>
      <c r="L83" s="668"/>
      <c r="M83" s="668"/>
      <c r="N83" s="668"/>
      <c r="O83" s="195"/>
      <c r="P83" s="900"/>
      <c r="Q83" s="901"/>
      <c r="R83" s="901"/>
      <c r="S83" s="901"/>
      <c r="T83" s="685"/>
      <c r="U83" s="685"/>
      <c r="V83" s="685"/>
      <c r="W83" s="661"/>
      <c r="X83" s="661"/>
      <c r="Y83" s="661"/>
      <c r="Z83" s="661"/>
      <c r="AA83" s="661"/>
      <c r="AB83" s="661"/>
      <c r="AC83" s="198"/>
      <c r="AD83" s="670"/>
      <c r="AE83" s="670"/>
      <c r="AF83" s="670"/>
      <c r="AG83" s="670"/>
      <c r="AH83" s="670"/>
      <c r="AI83" s="670"/>
      <c r="AJ83" s="670"/>
      <c r="AK83" s="671"/>
      <c r="AL83" s="671"/>
      <c r="AM83" s="671"/>
      <c r="AN83" s="671"/>
      <c r="AO83" s="671"/>
      <c r="AP83" s="671"/>
      <c r="AQ83" s="660"/>
      <c r="AR83" s="18"/>
      <c r="AS83" s="18"/>
      <c r="AT83" s="655"/>
      <c r="AU83" s="856"/>
      <c r="AV83" s="159"/>
      <c r="AW83" s="152"/>
      <c r="AX83" s="155"/>
      <c r="AY83" s="114"/>
      <c r="AZ83" s="114"/>
      <c r="BA83" s="114"/>
      <c r="BB83" s="114"/>
      <c r="BC83" s="114"/>
      <c r="BD83" s="114"/>
      <c r="BE83" s="114"/>
      <c r="BF83" s="114"/>
      <c r="BG83" s="114"/>
      <c r="BH83" s="159"/>
      <c r="BI83" s="152"/>
      <c r="BJ83" s="155"/>
      <c r="BK83" s="18"/>
      <c r="BL83" s="18"/>
      <c r="BM83" s="18"/>
    </row>
    <row r="84" spans="2:65" ht="12" customHeight="1" thickBot="1" thickTop="1">
      <c r="B84" s="166"/>
      <c r="C84" s="166"/>
      <c r="D84" s="166"/>
      <c r="E84" s="166"/>
      <c r="F84" s="165"/>
      <c r="G84" s="165"/>
      <c r="H84" s="165"/>
      <c r="I84" s="161"/>
      <c r="J84" s="161"/>
      <c r="K84" s="161"/>
      <c r="L84" s="161"/>
      <c r="M84" s="161"/>
      <c r="N84" s="161"/>
      <c r="O84" s="161"/>
      <c r="P84" s="134"/>
      <c r="Q84" s="134"/>
      <c r="R84" s="134"/>
      <c r="S84" s="134"/>
      <c r="T84" s="165"/>
      <c r="U84" s="165"/>
      <c r="V84" s="165"/>
      <c r="W84" s="161"/>
      <c r="X84" s="161"/>
      <c r="Y84" s="161"/>
      <c r="Z84" s="161"/>
      <c r="AA84" s="161"/>
      <c r="AB84" s="161"/>
      <c r="AC84" s="161"/>
      <c r="AD84" s="166"/>
      <c r="AE84" s="166"/>
      <c r="AF84" s="166"/>
      <c r="AG84" s="166"/>
      <c r="AH84" s="166"/>
      <c r="AI84" s="166"/>
      <c r="AJ84" s="166"/>
      <c r="AK84" s="150"/>
      <c r="AL84" s="150"/>
      <c r="AM84" s="150"/>
      <c r="AN84" s="150"/>
      <c r="AO84" s="150"/>
      <c r="AP84" s="150"/>
      <c r="AQ84" s="62"/>
      <c r="AR84" s="18"/>
      <c r="AS84" s="18"/>
      <c r="AV84" s="113"/>
      <c r="AW84" s="113"/>
      <c r="AX84" s="113"/>
      <c r="AY84" s="113"/>
      <c r="AZ84" s="113"/>
      <c r="BA84" s="113"/>
      <c r="BB84" s="113"/>
      <c r="BC84" s="113"/>
      <c r="BD84" s="113"/>
      <c r="BE84" s="113"/>
      <c r="BF84" s="113"/>
      <c r="BG84" s="113"/>
      <c r="BH84" s="113"/>
      <c r="BI84" s="113"/>
      <c r="BJ84" s="113"/>
      <c r="BK84" s="18"/>
      <c r="BL84" s="18"/>
      <c r="BM84" s="18"/>
    </row>
    <row r="85" spans="2:65" ht="12" customHeight="1" thickTop="1">
      <c r="B85" s="709" t="s">
        <v>328</v>
      </c>
      <c r="C85" s="710"/>
      <c r="D85" s="710"/>
      <c r="E85" s="710"/>
      <c r="F85" s="711"/>
      <c r="G85" s="905"/>
      <c r="H85" s="906"/>
      <c r="I85" s="906"/>
      <c r="J85" s="893" t="s">
        <v>83</v>
      </c>
      <c r="K85" s="884" t="s">
        <v>199</v>
      </c>
      <c r="L85" s="885"/>
      <c r="M85" s="885"/>
      <c r="N85" s="885"/>
      <c r="O85" s="886"/>
      <c r="P85" s="875"/>
      <c r="Q85" s="876"/>
      <c r="R85" s="876"/>
      <c r="S85" s="877"/>
      <c r="T85" s="866" t="s">
        <v>454</v>
      </c>
      <c r="U85" s="867"/>
      <c r="V85" s="867"/>
      <c r="W85" s="867"/>
      <c r="X85" s="867"/>
      <c r="Y85" s="867"/>
      <c r="Z85" s="867"/>
      <c r="AA85" s="867"/>
      <c r="AB85" s="867"/>
      <c r="AC85" s="867"/>
      <c r="AD85" s="867"/>
      <c r="AE85" s="867"/>
      <c r="AF85" s="867"/>
      <c r="AG85" s="867"/>
      <c r="AH85" s="867"/>
      <c r="AI85" s="867"/>
      <c r="AJ85" s="868"/>
      <c r="AK85" s="917" t="s">
        <v>190</v>
      </c>
      <c r="AL85" s="918"/>
      <c r="AM85" s="919"/>
      <c r="AN85" s="857"/>
      <c r="AO85" s="858"/>
      <c r="AP85" s="858"/>
      <c r="AQ85" s="859"/>
      <c r="AR85" s="18"/>
      <c r="AS85" s="18"/>
      <c r="AT85" s="651" t="s">
        <v>417</v>
      </c>
      <c r="AU85" s="652"/>
      <c r="AV85" s="625"/>
      <c r="AW85" s="626"/>
      <c r="AX85" s="627"/>
      <c r="AY85" s="625"/>
      <c r="AZ85" s="626"/>
      <c r="BA85" s="627"/>
      <c r="BB85" s="625"/>
      <c r="BC85" s="626"/>
      <c r="BD85" s="627"/>
      <c r="BE85" s="625"/>
      <c r="BF85" s="626"/>
      <c r="BG85" s="627"/>
      <c r="BH85" s="625"/>
      <c r="BI85" s="626"/>
      <c r="BJ85" s="627"/>
      <c r="BK85" s="18"/>
      <c r="BL85" s="18"/>
      <c r="BM85" s="18"/>
    </row>
    <row r="86" spans="2:65" ht="12" customHeight="1">
      <c r="B86" s="712"/>
      <c r="C86" s="713"/>
      <c r="D86" s="713"/>
      <c r="E86" s="713"/>
      <c r="F86" s="714"/>
      <c r="G86" s="907"/>
      <c r="H86" s="908"/>
      <c r="I86" s="908"/>
      <c r="J86" s="894"/>
      <c r="K86" s="887"/>
      <c r="L86" s="888"/>
      <c r="M86" s="888"/>
      <c r="N86" s="888"/>
      <c r="O86" s="889"/>
      <c r="P86" s="878"/>
      <c r="Q86" s="879"/>
      <c r="R86" s="879"/>
      <c r="S86" s="880"/>
      <c r="T86" s="869"/>
      <c r="U86" s="870"/>
      <c r="V86" s="870"/>
      <c r="W86" s="870"/>
      <c r="X86" s="870"/>
      <c r="Y86" s="870"/>
      <c r="Z86" s="870"/>
      <c r="AA86" s="870"/>
      <c r="AB86" s="870"/>
      <c r="AC86" s="870"/>
      <c r="AD86" s="870"/>
      <c r="AE86" s="870"/>
      <c r="AF86" s="870"/>
      <c r="AG86" s="870"/>
      <c r="AH86" s="870"/>
      <c r="AI86" s="870"/>
      <c r="AJ86" s="871"/>
      <c r="AK86" s="825"/>
      <c r="AL86" s="826"/>
      <c r="AM86" s="920"/>
      <c r="AN86" s="860"/>
      <c r="AO86" s="861"/>
      <c r="AP86" s="861"/>
      <c r="AQ86" s="862"/>
      <c r="AR86" s="18"/>
      <c r="AS86" s="18" t="s">
        <v>357</v>
      </c>
      <c r="AT86" s="653"/>
      <c r="AU86" s="654"/>
      <c r="AV86" s="628"/>
      <c r="AW86" s="496"/>
      <c r="AX86" s="629"/>
      <c r="AY86" s="628"/>
      <c r="AZ86" s="496"/>
      <c r="BA86" s="629"/>
      <c r="BB86" s="628"/>
      <c r="BC86" s="496"/>
      <c r="BD86" s="629"/>
      <c r="BE86" s="628"/>
      <c r="BF86" s="496"/>
      <c r="BG86" s="629"/>
      <c r="BH86" s="628"/>
      <c r="BI86" s="496"/>
      <c r="BJ86" s="629"/>
      <c r="BK86" s="18"/>
      <c r="BL86" s="18"/>
      <c r="BM86" s="18"/>
    </row>
    <row r="87" spans="2:65" ht="12" thickBot="1">
      <c r="B87" s="715"/>
      <c r="C87" s="716"/>
      <c r="D87" s="716"/>
      <c r="E87" s="716"/>
      <c r="F87" s="717"/>
      <c r="G87" s="909"/>
      <c r="H87" s="910"/>
      <c r="I87" s="910"/>
      <c r="J87" s="895"/>
      <c r="K87" s="890"/>
      <c r="L87" s="891"/>
      <c r="M87" s="891"/>
      <c r="N87" s="891"/>
      <c r="O87" s="892"/>
      <c r="P87" s="881"/>
      <c r="Q87" s="882"/>
      <c r="R87" s="882"/>
      <c r="S87" s="883"/>
      <c r="T87" s="872"/>
      <c r="U87" s="873"/>
      <c r="V87" s="873"/>
      <c r="W87" s="873"/>
      <c r="X87" s="873"/>
      <c r="Y87" s="873"/>
      <c r="Z87" s="873"/>
      <c r="AA87" s="873"/>
      <c r="AB87" s="873"/>
      <c r="AC87" s="873"/>
      <c r="AD87" s="873"/>
      <c r="AE87" s="873"/>
      <c r="AF87" s="873"/>
      <c r="AG87" s="873"/>
      <c r="AH87" s="873"/>
      <c r="AI87" s="873"/>
      <c r="AJ87" s="874"/>
      <c r="AK87" s="921"/>
      <c r="AL87" s="922"/>
      <c r="AM87" s="923"/>
      <c r="AN87" s="863"/>
      <c r="AO87" s="864"/>
      <c r="AP87" s="864"/>
      <c r="AQ87" s="865"/>
      <c r="AR87" s="18"/>
      <c r="AS87" s="18"/>
      <c r="AT87" s="655"/>
      <c r="AU87" s="656"/>
      <c r="AV87" s="628"/>
      <c r="AW87" s="496"/>
      <c r="AX87" s="629"/>
      <c r="AY87" s="628"/>
      <c r="AZ87" s="496"/>
      <c r="BA87" s="629"/>
      <c r="BB87" s="628"/>
      <c r="BC87" s="496"/>
      <c r="BD87" s="629"/>
      <c r="BE87" s="628"/>
      <c r="BF87" s="496"/>
      <c r="BG87" s="629"/>
      <c r="BH87" s="628"/>
      <c r="BI87" s="496"/>
      <c r="BJ87" s="629"/>
      <c r="BK87" s="18"/>
      <c r="BL87" s="18"/>
      <c r="BM87" s="18"/>
    </row>
    <row r="88" spans="16:67" ht="12" customHeight="1" thickTop="1">
      <c r="P88" s="18"/>
      <c r="Q88" s="18"/>
      <c r="R88" s="18"/>
      <c r="S88" s="18"/>
      <c r="T88" s="18"/>
      <c r="U88" s="18"/>
      <c r="V88" s="18"/>
      <c r="W88" s="18"/>
      <c r="X88" s="18"/>
      <c r="Y88" s="18"/>
      <c r="Z88" s="18"/>
      <c r="AA88" s="18"/>
      <c r="AB88" s="18"/>
      <c r="AC88" s="18"/>
      <c r="AE88" s="18"/>
      <c r="AF88" s="18"/>
      <c r="AG88" s="18"/>
      <c r="AH88" s="18"/>
      <c r="AI88" s="18"/>
      <c r="AJ88" s="18"/>
      <c r="AK88" s="18"/>
      <c r="AL88" s="18"/>
      <c r="AM88" s="18"/>
      <c r="AN88" s="18"/>
      <c r="AO88" s="18"/>
      <c r="AP88" s="18"/>
      <c r="AQ88" s="18"/>
      <c r="AR88" s="18"/>
      <c r="AS88" s="18"/>
      <c r="AT88" s="651" t="s">
        <v>15</v>
      </c>
      <c r="AU88" s="657"/>
      <c r="AV88" s="639"/>
      <c r="AW88" s="640"/>
      <c r="AX88" s="641"/>
      <c r="AY88" s="646"/>
      <c r="AZ88" s="640"/>
      <c r="BA88" s="641"/>
      <c r="BB88" s="646"/>
      <c r="BC88" s="640"/>
      <c r="BD88" s="641"/>
      <c r="BE88" s="646"/>
      <c r="BF88" s="640"/>
      <c r="BG88" s="641"/>
      <c r="BH88" s="646"/>
      <c r="BI88" s="640"/>
      <c r="BJ88" s="836"/>
      <c r="BK88" s="18"/>
      <c r="BL88" s="18"/>
      <c r="BM88" s="18"/>
      <c r="BO88" s="109">
        <f>IF(I75+W75&lt;20,I75+W75,"20")</f>
        <v>0</v>
      </c>
    </row>
    <row r="89" spans="2:65" ht="12" customHeight="1">
      <c r="B89" s="18"/>
      <c r="C89" s="18"/>
      <c r="D89" s="18"/>
      <c r="E89" s="18"/>
      <c r="F89" s="18"/>
      <c r="G89" s="18"/>
      <c r="H89" s="18"/>
      <c r="I89" s="18"/>
      <c r="K89" s="686" t="s">
        <v>200</v>
      </c>
      <c r="L89" s="687"/>
      <c r="M89" s="687"/>
      <c r="N89" s="687"/>
      <c r="O89" s="687"/>
      <c r="P89" s="687"/>
      <c r="Q89" s="687"/>
      <c r="R89" s="687"/>
      <c r="S89" s="687"/>
      <c r="T89" s="687"/>
      <c r="U89" s="688"/>
      <c r="V89" s="62"/>
      <c r="W89" s="62"/>
      <c r="X89" s="62"/>
      <c r="Y89" s="62"/>
      <c r="Z89" s="62"/>
      <c r="AA89" s="62"/>
      <c r="AB89" s="62"/>
      <c r="AC89" s="62"/>
      <c r="AD89" s="18"/>
      <c r="AE89" s="18"/>
      <c r="AF89" s="18"/>
      <c r="AG89" s="18"/>
      <c r="AH89" s="686" t="s">
        <v>200</v>
      </c>
      <c r="AI89" s="687"/>
      <c r="AJ89" s="687"/>
      <c r="AK89" s="687"/>
      <c r="AL89" s="687"/>
      <c r="AM89" s="687"/>
      <c r="AN89" s="687"/>
      <c r="AO89" s="687"/>
      <c r="AP89" s="687"/>
      <c r="AQ89" s="687"/>
      <c r="AR89" s="688"/>
      <c r="AS89" s="18"/>
      <c r="AT89" s="653"/>
      <c r="AU89" s="658"/>
      <c r="AV89" s="642"/>
      <c r="AW89" s="496"/>
      <c r="AX89" s="629"/>
      <c r="AY89" s="628"/>
      <c r="AZ89" s="496"/>
      <c r="BA89" s="629"/>
      <c r="BB89" s="628"/>
      <c r="BC89" s="496"/>
      <c r="BD89" s="629"/>
      <c r="BE89" s="628"/>
      <c r="BF89" s="496"/>
      <c r="BG89" s="629"/>
      <c r="BH89" s="628"/>
      <c r="BI89" s="496"/>
      <c r="BJ89" s="837"/>
      <c r="BK89" s="18"/>
      <c r="BL89" s="18"/>
      <c r="BM89" s="18"/>
    </row>
    <row r="90" spans="30:65" ht="12" customHeight="1" thickBot="1">
      <c r="AD90" s="18"/>
      <c r="AE90" s="18"/>
      <c r="AF90" s="18"/>
      <c r="AG90" s="18"/>
      <c r="AH90" s="18"/>
      <c r="AI90" s="18"/>
      <c r="AJ90" s="18"/>
      <c r="AK90" s="18"/>
      <c r="AL90" s="18"/>
      <c r="AM90" s="18"/>
      <c r="AN90" s="18"/>
      <c r="AO90" s="18"/>
      <c r="AP90" s="18"/>
      <c r="AQ90" s="18"/>
      <c r="AR90" s="18"/>
      <c r="AS90" s="18"/>
      <c r="AT90" s="655"/>
      <c r="AU90" s="659"/>
      <c r="AV90" s="643"/>
      <c r="AW90" s="644"/>
      <c r="AX90" s="645"/>
      <c r="AY90" s="647"/>
      <c r="AZ90" s="644"/>
      <c r="BA90" s="645"/>
      <c r="BB90" s="647"/>
      <c r="BC90" s="644"/>
      <c r="BD90" s="645"/>
      <c r="BE90" s="647"/>
      <c r="BF90" s="644"/>
      <c r="BG90" s="645"/>
      <c r="BH90" s="647"/>
      <c r="BI90" s="644"/>
      <c r="BJ90" s="838"/>
      <c r="BK90" s="18"/>
      <c r="BL90" s="18"/>
      <c r="BM90" s="18"/>
    </row>
    <row r="91" spans="2:67" ht="12" customHeight="1" thickTop="1">
      <c r="B91" s="674" t="s">
        <v>201</v>
      </c>
      <c r="C91" s="674"/>
      <c r="D91" s="674"/>
      <c r="E91" s="675"/>
      <c r="F91" s="676" t="s">
        <v>190</v>
      </c>
      <c r="G91" s="677"/>
      <c r="H91" s="677"/>
      <c r="I91" s="664"/>
      <c r="J91" s="664"/>
      <c r="K91" s="664"/>
      <c r="L91" s="664"/>
      <c r="M91" s="664"/>
      <c r="N91" s="664"/>
      <c r="O91" s="679"/>
      <c r="P91" s="682"/>
      <c r="Q91" s="683"/>
      <c r="R91" s="683"/>
      <c r="S91" s="683"/>
      <c r="T91" s="684"/>
      <c r="U91" s="685"/>
      <c r="V91" s="685"/>
      <c r="W91" s="661"/>
      <c r="X91" s="661"/>
      <c r="Y91" s="661"/>
      <c r="Z91" s="661"/>
      <c r="AA91" s="661"/>
      <c r="AB91" s="661"/>
      <c r="AC91" s="661"/>
      <c r="AD91" s="18"/>
      <c r="AE91" s="18"/>
      <c r="AF91" s="18"/>
      <c r="AG91" s="18"/>
      <c r="AH91" s="18"/>
      <c r="AI91" s="18"/>
      <c r="AJ91" s="18"/>
      <c r="AK91" s="18"/>
      <c r="AL91" s="18"/>
      <c r="AM91" s="18"/>
      <c r="AN91" s="18"/>
      <c r="AO91" s="18"/>
      <c r="AP91" s="18"/>
      <c r="AQ91" s="18"/>
      <c r="AR91" s="18"/>
      <c r="AS91" s="18"/>
      <c r="AV91" s="113"/>
      <c r="AW91" s="113"/>
      <c r="AX91" s="113"/>
      <c r="AY91" s="113"/>
      <c r="AZ91" s="113"/>
      <c r="BA91" s="113"/>
      <c r="BB91" s="113"/>
      <c r="BC91" s="113"/>
      <c r="BD91" s="113"/>
      <c r="BE91" s="113"/>
      <c r="BF91" s="113"/>
      <c r="BG91" s="113"/>
      <c r="BH91" s="113"/>
      <c r="BI91" s="113"/>
      <c r="BJ91" s="113"/>
      <c r="BK91" s="18"/>
      <c r="BL91" s="18"/>
      <c r="BM91" s="18"/>
      <c r="BO91" s="109">
        <f>IF(G85&lt;10,G85*2,20)</f>
        <v>0</v>
      </c>
    </row>
    <row r="92" spans="2:65" ht="12">
      <c r="B92" s="674"/>
      <c r="C92" s="674"/>
      <c r="D92" s="674"/>
      <c r="E92" s="675"/>
      <c r="F92" s="678"/>
      <c r="G92" s="677"/>
      <c r="H92" s="677"/>
      <c r="I92" s="666"/>
      <c r="J92" s="666"/>
      <c r="K92" s="666"/>
      <c r="L92" s="666"/>
      <c r="M92" s="666"/>
      <c r="N92" s="666"/>
      <c r="O92" s="680"/>
      <c r="P92" s="682"/>
      <c r="Q92" s="683"/>
      <c r="R92" s="683"/>
      <c r="S92" s="683"/>
      <c r="T92" s="685"/>
      <c r="U92" s="685"/>
      <c r="V92" s="685"/>
      <c r="W92" s="661"/>
      <c r="X92" s="661"/>
      <c r="Y92" s="661"/>
      <c r="Z92" s="661"/>
      <c r="AA92" s="661"/>
      <c r="AB92" s="661"/>
      <c r="AC92" s="661"/>
      <c r="AD92" s="18"/>
      <c r="AE92" s="18"/>
      <c r="AF92" s="18"/>
      <c r="AG92" s="18"/>
      <c r="AH92" s="18"/>
      <c r="AI92" s="18"/>
      <c r="AJ92" s="18"/>
      <c r="AK92" s="18"/>
      <c r="AL92" s="18"/>
      <c r="AM92" s="18"/>
      <c r="AN92" s="18"/>
      <c r="AO92" s="18"/>
      <c r="AP92" s="18"/>
      <c r="AQ92" s="18"/>
      <c r="AR92" s="18"/>
      <c r="AS92" s="18"/>
      <c r="AT92" s="695" t="s">
        <v>211</v>
      </c>
      <c r="AU92" s="696"/>
      <c r="AV92" s="625"/>
      <c r="AW92" s="626"/>
      <c r="AX92" s="627"/>
      <c r="AY92" s="625"/>
      <c r="AZ92" s="626"/>
      <c r="BA92" s="627"/>
      <c r="BB92" s="625"/>
      <c r="BC92" s="626"/>
      <c r="BD92" s="627"/>
      <c r="BE92" s="625"/>
      <c r="BF92" s="626"/>
      <c r="BG92" s="627"/>
      <c r="BH92" s="625"/>
      <c r="BI92" s="626"/>
      <c r="BJ92" s="627"/>
      <c r="BK92" s="18"/>
      <c r="BL92" s="18"/>
      <c r="BM92" s="18"/>
    </row>
    <row r="93" spans="2:65" ht="12" customHeight="1">
      <c r="B93" s="674"/>
      <c r="C93" s="674"/>
      <c r="D93" s="674"/>
      <c r="E93" s="675"/>
      <c r="F93" s="678"/>
      <c r="G93" s="677"/>
      <c r="H93" s="677"/>
      <c r="I93" s="668"/>
      <c r="J93" s="668"/>
      <c r="K93" s="668"/>
      <c r="L93" s="668"/>
      <c r="M93" s="668"/>
      <c r="N93" s="668"/>
      <c r="O93" s="681"/>
      <c r="P93" s="682"/>
      <c r="Q93" s="683"/>
      <c r="R93" s="683"/>
      <c r="S93" s="683"/>
      <c r="T93" s="685"/>
      <c r="U93" s="685"/>
      <c r="V93" s="685"/>
      <c r="W93" s="661"/>
      <c r="X93" s="661"/>
      <c r="Y93" s="661"/>
      <c r="Z93" s="661"/>
      <c r="AA93" s="661"/>
      <c r="AB93" s="661"/>
      <c r="AC93" s="661"/>
      <c r="AD93" s="18"/>
      <c r="AE93" s="18"/>
      <c r="AF93" s="18"/>
      <c r="AG93" s="18"/>
      <c r="AH93" s="18"/>
      <c r="AI93" s="18"/>
      <c r="AJ93" s="18"/>
      <c r="AK93" s="18"/>
      <c r="AL93" s="18"/>
      <c r="AM93" s="18"/>
      <c r="AN93" s="18"/>
      <c r="AO93" s="18"/>
      <c r="AP93" s="18"/>
      <c r="AQ93" s="18"/>
      <c r="AR93" s="18"/>
      <c r="AS93" s="18"/>
      <c r="AT93" s="697"/>
      <c r="AU93" s="698"/>
      <c r="AV93" s="628"/>
      <c r="AW93" s="496"/>
      <c r="AX93" s="629"/>
      <c r="AY93" s="628"/>
      <c r="AZ93" s="496"/>
      <c r="BA93" s="629"/>
      <c r="BB93" s="628"/>
      <c r="BC93" s="496"/>
      <c r="BD93" s="629"/>
      <c r="BE93" s="628"/>
      <c r="BF93" s="496"/>
      <c r="BG93" s="629"/>
      <c r="BH93" s="628"/>
      <c r="BI93" s="496"/>
      <c r="BJ93" s="629"/>
      <c r="BK93" s="18"/>
      <c r="BL93" s="18"/>
      <c r="BM93" s="18"/>
    </row>
    <row r="94" spans="2:65" ht="12" customHeight="1">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699"/>
      <c r="AU94" s="700"/>
      <c r="AV94" s="630"/>
      <c r="AW94" s="631"/>
      <c r="AX94" s="632"/>
      <c r="AY94" s="630"/>
      <c r="AZ94" s="631"/>
      <c r="BA94" s="632"/>
      <c r="BB94" s="630"/>
      <c r="BC94" s="631"/>
      <c r="BD94" s="632"/>
      <c r="BE94" s="630"/>
      <c r="BF94" s="631"/>
      <c r="BG94" s="632"/>
      <c r="BH94" s="630"/>
      <c r="BI94" s="631"/>
      <c r="BJ94" s="632"/>
      <c r="BK94" s="18"/>
      <c r="BL94" s="18"/>
      <c r="BM94" s="18"/>
    </row>
    <row r="95" spans="30:65" ht="12" customHeight="1">
      <c r="AD95" s="18"/>
      <c r="AE95" s="18"/>
      <c r="AF95" s="18"/>
      <c r="AG95" s="18"/>
      <c r="AH95" s="18"/>
      <c r="AI95" s="18"/>
      <c r="AJ95" s="18"/>
      <c r="AK95" s="18"/>
      <c r="AL95" s="18"/>
      <c r="AM95" s="18"/>
      <c r="AN95" s="18"/>
      <c r="AO95" s="18"/>
      <c r="AP95" s="18"/>
      <c r="AQ95" s="18"/>
      <c r="AR95" s="18"/>
      <c r="AS95" s="18"/>
      <c r="BK95" s="18"/>
      <c r="BL95" s="18"/>
      <c r="BM95" s="18"/>
    </row>
    <row r="96" spans="30:65" ht="12">
      <c r="AD96" s="18"/>
      <c r="AE96" s="18"/>
      <c r="AF96" s="18"/>
      <c r="AG96" s="18"/>
      <c r="AH96" s="18"/>
      <c r="AI96" s="18"/>
      <c r="AJ96" s="18"/>
      <c r="AK96" s="18"/>
      <c r="AL96" s="18"/>
      <c r="AM96" s="18"/>
      <c r="AN96" s="18"/>
      <c r="AO96" s="18"/>
      <c r="AP96" s="18"/>
      <c r="AQ96" s="18"/>
      <c r="AR96" s="111"/>
      <c r="AS96" s="18"/>
      <c r="BK96" s="18"/>
      <c r="BL96" s="18"/>
      <c r="BM96" s="18"/>
    </row>
    <row r="97" spans="30:65" ht="12" customHeight="1">
      <c r="AD97" s="18"/>
      <c r="AE97" s="18"/>
      <c r="AF97" s="18"/>
      <c r="AG97" s="18"/>
      <c r="AH97" s="18"/>
      <c r="AI97" s="18"/>
      <c r="AJ97" s="18"/>
      <c r="AK97" s="18"/>
      <c r="AL97" s="18"/>
      <c r="AM97" s="18"/>
      <c r="AN97" s="18"/>
      <c r="AO97" s="18"/>
      <c r="AP97" s="18"/>
      <c r="AQ97" s="18"/>
      <c r="AS97" s="18"/>
      <c r="BK97" s="18"/>
      <c r="BL97" s="18"/>
      <c r="BM97" s="18"/>
    </row>
    <row r="98" spans="2:65" ht="12">
      <c r="B98" s="23"/>
      <c r="C98" s="23"/>
      <c r="D98" s="23"/>
      <c r="E98" s="75"/>
      <c r="F98" s="75"/>
      <c r="G98" s="75"/>
      <c r="H98" s="75"/>
      <c r="I98" s="75"/>
      <c r="J98" s="75"/>
      <c r="K98" s="75"/>
      <c r="L98" s="75"/>
      <c r="M98" s="75"/>
      <c r="N98" s="75"/>
      <c r="O98" s="75"/>
      <c r="P98" s="75"/>
      <c r="Q98" s="62"/>
      <c r="R98" s="62"/>
      <c r="S98" s="62"/>
      <c r="T98" s="75"/>
      <c r="U98" s="75"/>
      <c r="V98" s="75"/>
      <c r="W98" s="75"/>
      <c r="X98" s="75"/>
      <c r="Y98" s="75"/>
      <c r="Z98" s="75"/>
      <c r="AA98" s="75"/>
      <c r="AB98" s="75"/>
      <c r="AC98" s="75"/>
      <c r="AD98" s="75"/>
      <c r="AE98" s="75"/>
      <c r="AF98" s="75"/>
      <c r="AG98" s="75"/>
      <c r="AH98" s="75"/>
      <c r="AI98" s="75"/>
      <c r="AJ98" s="75"/>
      <c r="AK98" s="75"/>
      <c r="AL98" s="75"/>
      <c r="AM98" s="75"/>
      <c r="AN98" s="75"/>
      <c r="AO98" s="75"/>
      <c r="AP98" s="75"/>
      <c r="AQ98" s="37"/>
      <c r="AS98" s="18"/>
      <c r="BK98" s="18"/>
      <c r="BL98" s="18"/>
      <c r="BM98" s="18"/>
    </row>
    <row r="99" spans="45:65" ht="12">
      <c r="AS99" s="111"/>
      <c r="BK99" s="23"/>
      <c r="BL99" s="23"/>
      <c r="BM99" s="23"/>
    </row>
    <row r="100" ht="12">
      <c r="BO100" s="109"/>
    </row>
  </sheetData>
  <sheetProtection/>
  <mergeCells count="308">
    <mergeCell ref="AV75:AX77"/>
    <mergeCell ref="AC78:AC80"/>
    <mergeCell ref="P78:V80"/>
    <mergeCell ref="AK85:AM87"/>
    <mergeCell ref="W75:AB77"/>
    <mergeCell ref="W81:AB83"/>
    <mergeCell ref="AV78:AX80"/>
    <mergeCell ref="AY78:BA80"/>
    <mergeCell ref="BB78:BD80"/>
    <mergeCell ref="BE78:BG80"/>
    <mergeCell ref="G85:I87"/>
    <mergeCell ref="P75:V77"/>
    <mergeCell ref="B81:E83"/>
    <mergeCell ref="F81:H83"/>
    <mergeCell ref="I81:N83"/>
    <mergeCell ref="P81:S83"/>
    <mergeCell ref="T81:V83"/>
    <mergeCell ref="B85:F87"/>
    <mergeCell ref="AN85:AQ87"/>
    <mergeCell ref="K89:U89"/>
    <mergeCell ref="T85:AJ87"/>
    <mergeCell ref="P85:S87"/>
    <mergeCell ref="K85:O87"/>
    <mergeCell ref="J85:J87"/>
    <mergeCell ref="AQ78:AQ80"/>
    <mergeCell ref="AQ81:AQ83"/>
    <mergeCell ref="AT78:AU80"/>
    <mergeCell ref="AK81:AP83"/>
    <mergeCell ref="AT72:AU74"/>
    <mergeCell ref="AD81:AJ83"/>
    <mergeCell ref="B78:E80"/>
    <mergeCell ref="F78:H80"/>
    <mergeCell ref="B75:H76"/>
    <mergeCell ref="I75:N77"/>
    <mergeCell ref="O75:O77"/>
    <mergeCell ref="B77:H77"/>
    <mergeCell ref="I78:N80"/>
    <mergeCell ref="BH42:BJ44"/>
    <mergeCell ref="D26:H28"/>
    <mergeCell ref="I26:O28"/>
    <mergeCell ref="P26:V28"/>
    <mergeCell ref="W26:AC28"/>
    <mergeCell ref="AD26:AJ28"/>
    <mergeCell ref="AD48:AJ48"/>
    <mergeCell ref="AK55:AQ55"/>
    <mergeCell ref="AK52:AQ52"/>
    <mergeCell ref="AK53:AQ53"/>
    <mergeCell ref="AD53:AJ53"/>
    <mergeCell ref="B46:H48"/>
    <mergeCell ref="W46:Y48"/>
    <mergeCell ref="AK50:AQ50"/>
    <mergeCell ref="AK51:AQ51"/>
    <mergeCell ref="BH63:BJ65"/>
    <mergeCell ref="BH72:BJ74"/>
    <mergeCell ref="AC62:AG64"/>
    <mergeCell ref="AD72:AJ73"/>
    <mergeCell ref="AK72:AP74"/>
    <mergeCell ref="Z49:AC51"/>
    <mergeCell ref="Z52:AC54"/>
    <mergeCell ref="BE92:BG94"/>
    <mergeCell ref="BH92:BJ94"/>
    <mergeCell ref="BH75:BJ77"/>
    <mergeCell ref="AY72:BA74"/>
    <mergeCell ref="BB72:BD74"/>
    <mergeCell ref="BE72:BG74"/>
    <mergeCell ref="AY92:BA94"/>
    <mergeCell ref="BH78:BJ80"/>
    <mergeCell ref="BB92:BD94"/>
    <mergeCell ref="BH88:BJ90"/>
    <mergeCell ref="BH50:BJ52"/>
    <mergeCell ref="P55:V57"/>
    <mergeCell ref="W55:Y57"/>
    <mergeCell ref="P49:V51"/>
    <mergeCell ref="W49:Y51"/>
    <mergeCell ref="BH54:BJ56"/>
    <mergeCell ref="AV57:AX59"/>
    <mergeCell ref="Z55:AC57"/>
    <mergeCell ref="AD49:AJ49"/>
    <mergeCell ref="AK49:AQ49"/>
    <mergeCell ref="B59:H61"/>
    <mergeCell ref="I59:O61"/>
    <mergeCell ref="P59:R61"/>
    <mergeCell ref="I46:V48"/>
    <mergeCell ref="Z46:AC48"/>
    <mergeCell ref="AD51:AJ51"/>
    <mergeCell ref="AD54:AJ54"/>
    <mergeCell ref="P52:V54"/>
    <mergeCell ref="AD55:AJ55"/>
    <mergeCell ref="AD46:AJ46"/>
    <mergeCell ref="BE23:BG25"/>
    <mergeCell ref="BB14:BD16"/>
    <mergeCell ref="AD23:AJ25"/>
    <mergeCell ref="AK17:AQ19"/>
    <mergeCell ref="AV14:AX16"/>
    <mergeCell ref="AV46:AX48"/>
    <mergeCell ref="AD47:AJ47"/>
    <mergeCell ref="AK26:AQ28"/>
    <mergeCell ref="AD29:AJ31"/>
    <mergeCell ref="AD39:AJ41"/>
    <mergeCell ref="AY46:BA48"/>
    <mergeCell ref="AK23:AQ25"/>
    <mergeCell ref="AV54:AX56"/>
    <mergeCell ref="AK54:AQ54"/>
    <mergeCell ref="AD56:AJ56"/>
    <mergeCell ref="AT33:AU35"/>
    <mergeCell ref="AK56:AQ56"/>
    <mergeCell ref="AY23:BA25"/>
    <mergeCell ref="AK39:AP41"/>
    <mergeCell ref="AK47:AQ47"/>
    <mergeCell ref="AK57:AQ57"/>
    <mergeCell ref="D23:H25"/>
    <mergeCell ref="I23:O25"/>
    <mergeCell ref="AT23:AU25"/>
    <mergeCell ref="P29:V31"/>
    <mergeCell ref="I29:O31"/>
    <mergeCell ref="D29:H31"/>
    <mergeCell ref="B39:H41"/>
    <mergeCell ref="AD45:AG45"/>
    <mergeCell ref="AC39:AC41"/>
    <mergeCell ref="P20:V22"/>
    <mergeCell ref="W29:AC31"/>
    <mergeCell ref="P23:V25"/>
    <mergeCell ref="W20:AC22"/>
    <mergeCell ref="AT36:AU38"/>
    <mergeCell ref="B33:H35"/>
    <mergeCell ref="D20:H22"/>
    <mergeCell ref="W23:AC25"/>
    <mergeCell ref="I20:O22"/>
    <mergeCell ref="B20:C31"/>
    <mergeCell ref="A5:D7"/>
    <mergeCell ref="AT17:AU19"/>
    <mergeCell ref="R5:Z7"/>
    <mergeCell ref="E5:H7"/>
    <mergeCell ref="I5:I7"/>
    <mergeCell ref="W12:AC13"/>
    <mergeCell ref="AK14:AQ16"/>
    <mergeCell ref="I12:O13"/>
    <mergeCell ref="P12:V13"/>
    <mergeCell ref="BD5:BK7"/>
    <mergeCell ref="AY5:BC7"/>
    <mergeCell ref="AA5:AX7"/>
    <mergeCell ref="M2:AX3"/>
    <mergeCell ref="P14:V16"/>
    <mergeCell ref="P17:V19"/>
    <mergeCell ref="AY1:BK2"/>
    <mergeCell ref="J5:Q7"/>
    <mergeCell ref="I14:O16"/>
    <mergeCell ref="A10:K10"/>
    <mergeCell ref="B12:H16"/>
    <mergeCell ref="AK12:AQ13"/>
    <mergeCell ref="AV12:BJ13"/>
    <mergeCell ref="BH17:BJ19"/>
    <mergeCell ref="AY14:BA16"/>
    <mergeCell ref="BE17:BG19"/>
    <mergeCell ref="AD17:AJ19"/>
    <mergeCell ref="AD12:AJ13"/>
    <mergeCell ref="BH14:BJ16"/>
    <mergeCell ref="BE14:BG16"/>
    <mergeCell ref="BH23:BJ25"/>
    <mergeCell ref="AV17:AX19"/>
    <mergeCell ref="AV23:AX25"/>
    <mergeCell ref="B42:E44"/>
    <mergeCell ref="F42:H44"/>
    <mergeCell ref="I17:O19"/>
    <mergeCell ref="P39:V41"/>
    <mergeCell ref="I36:O38"/>
    <mergeCell ref="W17:AC19"/>
    <mergeCell ref="I33:O35"/>
    <mergeCell ref="B17:H19"/>
    <mergeCell ref="I42:O44"/>
    <mergeCell ref="B36:E38"/>
    <mergeCell ref="F36:H38"/>
    <mergeCell ref="I39:N41"/>
    <mergeCell ref="O39:O41"/>
    <mergeCell ref="W39:AB41"/>
    <mergeCell ref="AD20:AJ22"/>
    <mergeCell ref="W14:AC16"/>
    <mergeCell ref="AD14:AJ16"/>
    <mergeCell ref="AK20:AQ22"/>
    <mergeCell ref="AQ39:AQ41"/>
    <mergeCell ref="AK29:AQ31"/>
    <mergeCell ref="BH46:BJ48"/>
    <mergeCell ref="AY17:BA19"/>
    <mergeCell ref="BB17:BD19"/>
    <mergeCell ref="BB39:BD41"/>
    <mergeCell ref="BE39:BG41"/>
    <mergeCell ref="BH39:BJ41"/>
    <mergeCell ref="AY42:BA44"/>
    <mergeCell ref="BB23:BD25"/>
    <mergeCell ref="BE36:BG38"/>
    <mergeCell ref="BB36:BD38"/>
    <mergeCell ref="I72:N74"/>
    <mergeCell ref="P72:S74"/>
    <mergeCell ref="W52:Y54"/>
    <mergeCell ref="AC65:AG66"/>
    <mergeCell ref="AC67:AG68"/>
    <mergeCell ref="W62:AB64"/>
    <mergeCell ref="AC69:AG70"/>
    <mergeCell ref="T72:V74"/>
    <mergeCell ref="O62:V64"/>
    <mergeCell ref="AD52:AJ52"/>
    <mergeCell ref="AV42:AX44"/>
    <mergeCell ref="AV39:AX41"/>
    <mergeCell ref="AT42:AU44"/>
    <mergeCell ref="AK46:AQ46"/>
    <mergeCell ref="AT39:AU41"/>
    <mergeCell ref="AT46:AU48"/>
    <mergeCell ref="AK48:AQ48"/>
    <mergeCell ref="I49:O57"/>
    <mergeCell ref="AT54:AU56"/>
    <mergeCell ref="AJ65:AQ70"/>
    <mergeCell ref="S59:V61"/>
    <mergeCell ref="W59:AB61"/>
    <mergeCell ref="AI62:AK64"/>
    <mergeCell ref="I65:O70"/>
    <mergeCell ref="AQ62:AQ64"/>
    <mergeCell ref="AD50:AJ50"/>
    <mergeCell ref="AD57:AJ57"/>
    <mergeCell ref="W91:AC93"/>
    <mergeCell ref="AV69:AX71"/>
    <mergeCell ref="AV66:AX68"/>
    <mergeCell ref="AY66:BA68"/>
    <mergeCell ref="P69:AB70"/>
    <mergeCell ref="AT92:AU94"/>
    <mergeCell ref="AV92:AX94"/>
    <mergeCell ref="P65:AB66"/>
    <mergeCell ref="P67:AB68"/>
    <mergeCell ref="AD74:AJ74"/>
    <mergeCell ref="AC59:AG61"/>
    <mergeCell ref="AH59:AH61"/>
    <mergeCell ref="B91:E93"/>
    <mergeCell ref="F91:H93"/>
    <mergeCell ref="I91:O93"/>
    <mergeCell ref="P91:S93"/>
    <mergeCell ref="T91:V93"/>
    <mergeCell ref="B72:H74"/>
    <mergeCell ref="AH89:AR89"/>
    <mergeCell ref="O72:O74"/>
    <mergeCell ref="AT88:AU90"/>
    <mergeCell ref="AH67:AH68"/>
    <mergeCell ref="AH69:AH70"/>
    <mergeCell ref="AD78:AJ80"/>
    <mergeCell ref="AK78:AP80"/>
    <mergeCell ref="AL62:AP64"/>
    <mergeCell ref="AT85:AU87"/>
    <mergeCell ref="AH62:AH64"/>
    <mergeCell ref="AH65:AH66"/>
    <mergeCell ref="AT81:AU83"/>
    <mergeCell ref="AY69:BA71"/>
    <mergeCell ref="AT63:AU65"/>
    <mergeCell ref="AQ72:AQ74"/>
    <mergeCell ref="AV63:AX65"/>
    <mergeCell ref="W72:AB74"/>
    <mergeCell ref="W78:AB80"/>
    <mergeCell ref="AY75:BA77"/>
    <mergeCell ref="AV72:AX74"/>
    <mergeCell ref="AC75:AC77"/>
    <mergeCell ref="AT75:AU77"/>
    <mergeCell ref="BB85:BD87"/>
    <mergeCell ref="AT57:AU59"/>
    <mergeCell ref="AT60:AU62"/>
    <mergeCell ref="BE66:BG68"/>
    <mergeCell ref="BB69:BD71"/>
    <mergeCell ref="AY63:BA65"/>
    <mergeCell ref="BB63:BD65"/>
    <mergeCell ref="AT66:AU68"/>
    <mergeCell ref="BB75:BD77"/>
    <mergeCell ref="AT69:AU71"/>
    <mergeCell ref="AY54:BA56"/>
    <mergeCell ref="AY57:BA59"/>
    <mergeCell ref="BH85:BJ87"/>
    <mergeCell ref="AV88:AX90"/>
    <mergeCell ref="BH60:BJ62"/>
    <mergeCell ref="AY88:BA90"/>
    <mergeCell ref="BB88:BD90"/>
    <mergeCell ref="BE88:BG90"/>
    <mergeCell ref="AV85:AX87"/>
    <mergeCell ref="AY85:BA87"/>
    <mergeCell ref="BH69:BJ71"/>
    <mergeCell ref="BF50:BG52"/>
    <mergeCell ref="BB66:BD68"/>
    <mergeCell ref="BB54:BD56"/>
    <mergeCell ref="BE85:BG87"/>
    <mergeCell ref="BB57:BD59"/>
    <mergeCell ref="BE57:BG59"/>
    <mergeCell ref="BB60:BD62"/>
    <mergeCell ref="BH66:BJ68"/>
    <mergeCell ref="BE69:BG71"/>
    <mergeCell ref="AY36:BA38"/>
    <mergeCell ref="AV36:AX38"/>
    <mergeCell ref="AY60:BA62"/>
    <mergeCell ref="BE54:BG56"/>
    <mergeCell ref="BE60:BG62"/>
    <mergeCell ref="AY33:BA35"/>
    <mergeCell ref="AV60:AX62"/>
    <mergeCell ref="AY39:BA41"/>
    <mergeCell ref="AV33:AX35"/>
    <mergeCell ref="BE46:BG48"/>
    <mergeCell ref="BH33:BJ35"/>
    <mergeCell ref="BE33:BG35"/>
    <mergeCell ref="BE42:BG44"/>
    <mergeCell ref="BE75:BG77"/>
    <mergeCell ref="BB42:BD44"/>
    <mergeCell ref="BB33:BD35"/>
    <mergeCell ref="BE63:BG65"/>
    <mergeCell ref="BH57:BJ59"/>
    <mergeCell ref="BB46:BD48"/>
    <mergeCell ref="BH36:BJ38"/>
  </mergeCells>
  <dataValidations count="11">
    <dataValidation type="custom" allowBlank="1" showInputMessage="1" showErrorMessage="1" promptTitle="注意" prompt="法定雇用義務がない場合には、記入の必要がない項目です。" errorTitle="注意" error="法定雇用義務がない場合には、記入の必要がない項目です。" sqref="AC59:AG61">
      <formula1>S59=1</formula1>
    </dataValidation>
    <dataValidation allowBlank="1" showInputMessage="1" showErrorMessage="1" errorTitle="注意" error="法定雇用義務がない場合には、記入の必要がない項目です。" sqref="AL62:AP64"/>
    <dataValidation type="list" allowBlank="1" showInputMessage="1" showErrorMessage="1" sqref="W91:AC93 I91:O93 Z46 Z55 Z52 I42:O44 S59:V61 Z49 I36:O38 AC81:AC83 W72 AC72:AC74 O78:O83 I78 I81 W81">
      <formula1>"０,１"</formula1>
    </dataValidation>
    <dataValidation allowBlank="1" showInputMessage="1" showErrorMessage="1" imeMode="off" sqref="BG53 AR18:AR20 AS18 AS20:AU20"/>
    <dataValidation type="list" allowBlank="1" showInputMessage="1" showErrorMessage="1" sqref="BH10:BL11">
      <formula1>"知事許可,大臣本店,大臣支店,任意"</formula1>
    </dataValidation>
    <dataValidation type="custom" allowBlank="1" showInputMessage="1" showErrorMessage="1" promptTitle="注意" prompt="この項目は何も記入しないでください。" errorTitle="入力できません" error="この項目は何も記入しないでください。" sqref="I17:AQ19">
      <formula1>0</formula1>
    </dataValidation>
    <dataValidation type="list" allowBlank="1" showInputMessage="1" showErrorMessage="1" sqref="I14:AQ16">
      <formula1>"○"</formula1>
    </dataValidation>
    <dataValidation type="list" allowBlank="1" showInputMessage="1" showErrorMessage="1" sqref="E5:H7">
      <formula1>"'００,'４５"</formula1>
    </dataValidation>
    <dataValidation type="list" allowBlank="1" showInputMessage="1" showErrorMessage="1" sqref="BD5:BK7">
      <formula1>"知事許可,大臣本店,"</formula1>
    </dataValidation>
    <dataValidation allowBlank="1" showInputMessage="1" showErrorMessage="1" promptTitle="注意" prompt="この項目は何も記入しないでください。" sqref="AN85:AQ87 P85:S87"/>
    <dataValidation type="list" allowBlank="1" showInputMessage="1" showErrorMessage="1" sqref="I33:O35">
      <formula1>"０,1,２,３"</formula1>
    </dataValidation>
  </dataValidations>
  <printOptions/>
  <pageMargins left="0.5511811023622047" right="0.35433070866141736" top="0.4330708661417323" bottom="0.2755905511811024" header="0" footer="0"/>
  <pageSetup fitToHeight="1" fitToWidth="1" horizontalDpi="600" verticalDpi="600" orientation="portrait" paperSize="9" scale="71" r:id="rId2"/>
  <drawing r:id="rId1"/>
</worksheet>
</file>

<file path=xl/worksheets/sheet5.xml><?xml version="1.0" encoding="utf-8"?>
<worksheet xmlns="http://schemas.openxmlformats.org/spreadsheetml/2006/main" xmlns:r="http://schemas.openxmlformats.org/officeDocument/2006/relationships">
  <sheetPr>
    <tabColor theme="8" tint="0.7999799847602844"/>
  </sheetPr>
  <dimension ref="A1:DR90"/>
  <sheetViews>
    <sheetView showGridLines="0" view="pageBreakPreview" zoomScale="90" zoomScaleSheetLayoutView="90" zoomScalePageLayoutView="0" workbookViewId="0" topLeftCell="A1">
      <selection activeCell="AZ5" sqref="AZ5:BS6"/>
    </sheetView>
  </sheetViews>
  <sheetFormatPr defaultColWidth="1.625" defaultRowHeight="9.75" customHeight="1"/>
  <cols>
    <col min="1" max="1" width="1.625" style="49" customWidth="1"/>
    <col min="2" max="2" width="2.875" style="49" bestFit="1" customWidth="1"/>
    <col min="3" max="10" width="2.50390625" style="49" customWidth="1"/>
    <col min="11" max="28" width="2.00390625" style="49" customWidth="1"/>
    <col min="29" max="65" width="1.625" style="49" customWidth="1"/>
    <col min="66" max="69" width="1.4921875" style="49" customWidth="1"/>
    <col min="70" max="70" width="1.625" style="49" customWidth="1"/>
    <col min="71" max="72" width="1.4921875" style="49" customWidth="1"/>
    <col min="73" max="73" width="2.00390625" style="49" hidden="1" customWidth="1"/>
    <col min="74" max="74" width="2.875" style="49" hidden="1" customWidth="1"/>
    <col min="75" max="75" width="3.125" style="49" hidden="1" customWidth="1"/>
    <col min="76" max="76" width="3.125" style="50" hidden="1" customWidth="1"/>
    <col min="77" max="79" width="2.00390625" style="50" hidden="1" customWidth="1"/>
    <col min="80" max="81" width="2.00390625" style="83" hidden="1" customWidth="1"/>
    <col min="82" max="82" width="2.00390625" style="9" customWidth="1"/>
    <col min="83" max="83" width="2.00390625" style="84" customWidth="1"/>
    <col min="84" max="91" width="1.625" style="84" customWidth="1"/>
    <col min="92" max="112" width="1.625" style="50" customWidth="1"/>
    <col min="113" max="16384" width="1.625" style="49" customWidth="1"/>
  </cols>
  <sheetData>
    <row r="1" spans="58:112" ht="9.75" customHeight="1">
      <c r="BF1" s="1097" t="s">
        <v>165</v>
      </c>
      <c r="BG1" s="1097"/>
      <c r="BH1" s="1097"/>
      <c r="BI1" s="1097"/>
      <c r="BJ1" s="1097"/>
      <c r="BK1" s="1097"/>
      <c r="BL1" s="1097"/>
      <c r="BM1" s="1097"/>
      <c r="BN1" s="1097"/>
      <c r="BO1" s="1097"/>
      <c r="BP1" s="1097"/>
      <c r="BQ1" s="1097"/>
      <c r="BR1" s="1097"/>
      <c r="BS1" s="1097"/>
      <c r="BV1" s="50"/>
      <c r="BW1" s="50"/>
      <c r="BX1" s="83"/>
      <c r="BY1" s="83"/>
      <c r="BZ1" s="9"/>
      <c r="CA1" s="84"/>
      <c r="CB1" s="84"/>
      <c r="CC1" s="84"/>
      <c r="CD1" s="84"/>
      <c r="CJ1" s="50"/>
      <c r="CK1" s="50"/>
      <c r="CL1" s="50"/>
      <c r="CM1" s="50"/>
      <c r="DE1" s="49"/>
      <c r="DF1" s="49"/>
      <c r="DG1" s="49"/>
      <c r="DH1" s="49"/>
    </row>
    <row r="2" spans="2:112" ht="9.75" customHeight="1">
      <c r="B2" s="53"/>
      <c r="C2" s="53"/>
      <c r="D2" s="53"/>
      <c r="E2" s="53"/>
      <c r="F2" s="53"/>
      <c r="G2" s="53"/>
      <c r="H2" s="53"/>
      <c r="I2" s="53"/>
      <c r="J2" s="53"/>
      <c r="K2" s="994" t="s">
        <v>430</v>
      </c>
      <c r="L2" s="994"/>
      <c r="M2" s="994"/>
      <c r="N2" s="994"/>
      <c r="O2" s="994"/>
      <c r="P2" s="994"/>
      <c r="Q2" s="994"/>
      <c r="R2" s="994"/>
      <c r="S2" s="994"/>
      <c r="T2" s="994"/>
      <c r="U2" s="994"/>
      <c r="V2" s="994"/>
      <c r="W2" s="994"/>
      <c r="X2" s="994"/>
      <c r="Y2" s="994"/>
      <c r="Z2" s="994"/>
      <c r="AA2" s="994"/>
      <c r="AB2" s="994"/>
      <c r="AC2" s="994"/>
      <c r="AD2" s="994"/>
      <c r="AE2" s="994"/>
      <c r="AF2" s="994"/>
      <c r="AG2" s="994"/>
      <c r="AH2" s="994"/>
      <c r="AI2" s="994"/>
      <c r="AJ2" s="994"/>
      <c r="AK2" s="994"/>
      <c r="AL2" s="994"/>
      <c r="AM2" s="994"/>
      <c r="AN2" s="994"/>
      <c r="AO2" s="994"/>
      <c r="AP2" s="994"/>
      <c r="AQ2" s="994"/>
      <c r="AR2" s="994"/>
      <c r="AS2" s="994"/>
      <c r="AT2" s="994"/>
      <c r="AU2" s="994"/>
      <c r="AV2" s="994"/>
      <c r="AW2" s="994"/>
      <c r="AX2" s="994"/>
      <c r="AY2" s="994"/>
      <c r="AZ2" s="994"/>
      <c r="BA2" s="994"/>
      <c r="BB2" s="994"/>
      <c r="BC2" s="994"/>
      <c r="BD2" s="994"/>
      <c r="BF2" s="1097"/>
      <c r="BG2" s="1097"/>
      <c r="BH2" s="1097"/>
      <c r="BI2" s="1097"/>
      <c r="BJ2" s="1097"/>
      <c r="BK2" s="1097"/>
      <c r="BL2" s="1097"/>
      <c r="BM2" s="1097"/>
      <c r="BN2" s="1097"/>
      <c r="BO2" s="1097"/>
      <c r="BP2" s="1097"/>
      <c r="BQ2" s="1097"/>
      <c r="BR2" s="1097"/>
      <c r="BS2" s="1097"/>
      <c r="BV2" s="50"/>
      <c r="BW2" s="50"/>
      <c r="BX2" s="83"/>
      <c r="BY2" s="83"/>
      <c r="BZ2" s="9"/>
      <c r="CA2" s="84"/>
      <c r="CB2" s="84"/>
      <c r="CC2" s="84"/>
      <c r="CD2" s="84"/>
      <c r="CJ2" s="50"/>
      <c r="CK2" s="50"/>
      <c r="CL2" s="50"/>
      <c r="CM2" s="50"/>
      <c r="DE2" s="49"/>
      <c r="DF2" s="49"/>
      <c r="DG2" s="49"/>
      <c r="DH2" s="49"/>
    </row>
    <row r="3" spans="1:112" ht="9.75" customHeight="1">
      <c r="A3" s="53"/>
      <c r="B3" s="53"/>
      <c r="C3" s="53"/>
      <c r="D3" s="53"/>
      <c r="E3" s="53"/>
      <c r="F3" s="53"/>
      <c r="G3" s="53"/>
      <c r="H3" s="53"/>
      <c r="I3" s="53"/>
      <c r="J3" s="53"/>
      <c r="K3" s="994"/>
      <c r="L3" s="994"/>
      <c r="M3" s="994"/>
      <c r="N3" s="994"/>
      <c r="O3" s="994"/>
      <c r="P3" s="994"/>
      <c r="Q3" s="994"/>
      <c r="R3" s="994"/>
      <c r="S3" s="994"/>
      <c r="T3" s="994"/>
      <c r="U3" s="994"/>
      <c r="V3" s="994"/>
      <c r="W3" s="994"/>
      <c r="X3" s="994"/>
      <c r="Y3" s="994"/>
      <c r="Z3" s="994"/>
      <c r="AA3" s="994"/>
      <c r="AB3" s="994"/>
      <c r="AC3" s="994"/>
      <c r="AD3" s="994"/>
      <c r="AE3" s="994"/>
      <c r="AF3" s="994"/>
      <c r="AG3" s="994"/>
      <c r="AH3" s="994"/>
      <c r="AI3" s="994"/>
      <c r="AJ3" s="994"/>
      <c r="AK3" s="994"/>
      <c r="AL3" s="994"/>
      <c r="AM3" s="994"/>
      <c r="AN3" s="994"/>
      <c r="AO3" s="994"/>
      <c r="AP3" s="994"/>
      <c r="AQ3" s="994"/>
      <c r="AR3" s="994"/>
      <c r="AS3" s="994"/>
      <c r="AT3" s="994"/>
      <c r="AU3" s="994"/>
      <c r="AV3" s="994"/>
      <c r="AW3" s="994"/>
      <c r="AX3" s="994"/>
      <c r="AY3" s="994"/>
      <c r="AZ3" s="994"/>
      <c r="BA3" s="994"/>
      <c r="BB3" s="994"/>
      <c r="BC3" s="994"/>
      <c r="BD3" s="994"/>
      <c r="BE3" s="53"/>
      <c r="BF3" s="53"/>
      <c r="BG3" s="53"/>
      <c r="BH3" s="53"/>
      <c r="BI3" s="53"/>
      <c r="BJ3" s="53"/>
      <c r="BK3" s="53"/>
      <c r="BL3" s="53"/>
      <c r="BM3" s="53"/>
      <c r="BN3" s="53"/>
      <c r="BV3" s="15"/>
      <c r="BW3" s="15"/>
      <c r="BX3" s="86"/>
      <c r="BY3" s="86"/>
      <c r="BZ3" s="9"/>
      <c r="CA3" s="84"/>
      <c r="CB3" s="84"/>
      <c r="CC3" s="84"/>
      <c r="CD3" s="84"/>
      <c r="CJ3" s="15"/>
      <c r="CK3" s="15"/>
      <c r="CL3" s="15"/>
      <c r="CM3" s="15"/>
      <c r="CN3" s="15"/>
      <c r="CO3" s="15"/>
      <c r="CP3" s="15"/>
      <c r="CQ3" s="15"/>
      <c r="CR3" s="15"/>
      <c r="CS3" s="15"/>
      <c r="CT3" s="15"/>
      <c r="CU3" s="15"/>
      <c r="CV3" s="15"/>
      <c r="CW3" s="15"/>
      <c r="CX3" s="15"/>
      <c r="CY3" s="15"/>
      <c r="CZ3" s="15"/>
      <c r="DA3" s="15"/>
      <c r="DB3" s="15"/>
      <c r="DC3" s="15"/>
      <c r="DD3" s="15"/>
      <c r="DE3" s="49"/>
      <c r="DF3" s="49"/>
      <c r="DG3" s="49"/>
      <c r="DH3" s="49"/>
    </row>
    <row r="4" spans="1:112" ht="9.75" customHeight="1" thickBot="1">
      <c r="A4" s="53"/>
      <c r="B4" s="53"/>
      <c r="C4" s="53"/>
      <c r="D4" s="53"/>
      <c r="E4" s="53"/>
      <c r="F4" s="53"/>
      <c r="G4" s="53"/>
      <c r="H4" s="53"/>
      <c r="I4" s="53"/>
      <c r="J4" s="53"/>
      <c r="K4" s="994"/>
      <c r="L4" s="994"/>
      <c r="M4" s="994"/>
      <c r="N4" s="994"/>
      <c r="O4" s="994"/>
      <c r="P4" s="994"/>
      <c r="Q4" s="994"/>
      <c r="R4" s="994"/>
      <c r="S4" s="994"/>
      <c r="T4" s="994"/>
      <c r="U4" s="994"/>
      <c r="V4" s="994"/>
      <c r="W4" s="994"/>
      <c r="X4" s="994"/>
      <c r="Y4" s="994"/>
      <c r="Z4" s="994"/>
      <c r="AA4" s="994"/>
      <c r="AB4" s="994"/>
      <c r="AC4" s="994"/>
      <c r="AD4" s="994"/>
      <c r="AE4" s="994"/>
      <c r="AF4" s="994"/>
      <c r="AG4" s="994"/>
      <c r="AH4" s="994"/>
      <c r="AI4" s="994"/>
      <c r="AJ4" s="994"/>
      <c r="AK4" s="994"/>
      <c r="AL4" s="994"/>
      <c r="AM4" s="994"/>
      <c r="AN4" s="994"/>
      <c r="AO4" s="994"/>
      <c r="AP4" s="994"/>
      <c r="AQ4" s="994"/>
      <c r="AR4" s="994"/>
      <c r="AS4" s="994"/>
      <c r="AT4" s="994"/>
      <c r="AU4" s="994"/>
      <c r="AV4" s="994"/>
      <c r="AW4" s="994"/>
      <c r="AX4" s="994"/>
      <c r="AY4" s="994"/>
      <c r="AZ4" s="994"/>
      <c r="BA4" s="994"/>
      <c r="BB4" s="994"/>
      <c r="BC4" s="994"/>
      <c r="BD4" s="994"/>
      <c r="BE4" s="53"/>
      <c r="BF4" s="53"/>
      <c r="BG4" s="53"/>
      <c r="BH4" s="53"/>
      <c r="BI4" s="53"/>
      <c r="BJ4" s="53"/>
      <c r="BK4" s="53"/>
      <c r="BL4" s="53"/>
      <c r="BM4" s="53"/>
      <c r="BN4" s="53"/>
      <c r="BV4" s="15"/>
      <c r="BW4" s="15"/>
      <c r="BX4" s="86"/>
      <c r="BY4" s="86"/>
      <c r="BZ4" s="9"/>
      <c r="CA4" s="84"/>
      <c r="CB4" s="84"/>
      <c r="CC4" s="84"/>
      <c r="CD4" s="84"/>
      <c r="CJ4" s="15"/>
      <c r="CK4" s="15"/>
      <c r="CL4" s="15"/>
      <c r="CM4" s="15"/>
      <c r="CN4" s="15"/>
      <c r="CO4" s="15"/>
      <c r="CP4" s="15"/>
      <c r="CQ4" s="15"/>
      <c r="CR4" s="15"/>
      <c r="CS4" s="15"/>
      <c r="CT4" s="15"/>
      <c r="CU4" s="15"/>
      <c r="CV4" s="15"/>
      <c r="CW4" s="15"/>
      <c r="CX4" s="15"/>
      <c r="CY4" s="15"/>
      <c r="CZ4" s="15"/>
      <c r="DA4" s="15"/>
      <c r="DB4" s="15"/>
      <c r="DC4" s="15"/>
      <c r="DD4" s="15"/>
      <c r="DE4" s="49"/>
      <c r="DF4" s="49"/>
      <c r="DG4" s="49"/>
      <c r="DH4" s="49"/>
    </row>
    <row r="5" spans="1:112" ht="9.75" customHeight="1">
      <c r="A5" s="971" t="s">
        <v>145</v>
      </c>
      <c r="B5" s="972"/>
      <c r="C5" s="973"/>
      <c r="D5" s="980" t="s">
        <v>219</v>
      </c>
      <c r="E5" s="981"/>
      <c r="F5" s="981"/>
      <c r="G5" s="87"/>
      <c r="H5" s="88"/>
      <c r="I5" s="1010" t="s">
        <v>81</v>
      </c>
      <c r="J5" s="1010"/>
      <c r="K5" s="1010"/>
      <c r="L5" s="1010"/>
      <c r="M5" s="1010"/>
      <c r="N5" s="1011"/>
      <c r="O5" s="995" t="s">
        <v>146</v>
      </c>
      <c r="P5" s="996"/>
      <c r="Q5" s="997"/>
      <c r="R5" s="1038">
        <f>IF('①申請書'!AE58="","",'①申請書'!AE58)</f>
      </c>
      <c r="S5" s="1039"/>
      <c r="T5" s="1039"/>
      <c r="U5" s="1039"/>
      <c r="V5" s="1039"/>
      <c r="W5" s="1039"/>
      <c r="X5" s="1039"/>
      <c r="Y5" s="1039"/>
      <c r="Z5" s="1039"/>
      <c r="AA5" s="1039"/>
      <c r="AB5" s="1039"/>
      <c r="AC5" s="1039"/>
      <c r="AD5" s="1039"/>
      <c r="AE5" s="1039"/>
      <c r="AF5" s="1039"/>
      <c r="AG5" s="1039"/>
      <c r="AH5" s="1039"/>
      <c r="AI5" s="1039"/>
      <c r="AJ5" s="1039"/>
      <c r="AK5" s="1040"/>
      <c r="AL5" s="3"/>
      <c r="AM5" s="3"/>
      <c r="AN5" s="3"/>
      <c r="AO5" s="3"/>
      <c r="AP5" s="3"/>
      <c r="AQ5" s="3"/>
      <c r="AR5" s="3"/>
      <c r="AS5" s="3"/>
      <c r="AT5" s="3"/>
      <c r="AU5" s="3"/>
      <c r="AV5" s="15"/>
      <c r="AW5" s="1051" t="s">
        <v>166</v>
      </c>
      <c r="AX5" s="972"/>
      <c r="AY5" s="973"/>
      <c r="AZ5" s="960" t="s">
        <v>96</v>
      </c>
      <c r="BA5" s="961"/>
      <c r="BB5" s="961"/>
      <c r="BC5" s="961"/>
      <c r="BD5" s="961"/>
      <c r="BE5" s="961"/>
      <c r="BF5" s="961"/>
      <c r="BG5" s="961"/>
      <c r="BH5" s="961"/>
      <c r="BI5" s="961"/>
      <c r="BJ5" s="961"/>
      <c r="BK5" s="961"/>
      <c r="BL5" s="961"/>
      <c r="BM5" s="961"/>
      <c r="BN5" s="961"/>
      <c r="BO5" s="961"/>
      <c r="BP5" s="961"/>
      <c r="BQ5" s="961"/>
      <c r="BR5" s="961"/>
      <c r="BS5" s="962"/>
      <c r="BV5" s="50"/>
      <c r="BW5" s="50"/>
      <c r="BX5" s="83"/>
      <c r="BY5" s="83"/>
      <c r="BZ5" s="9"/>
      <c r="CA5" s="89"/>
      <c r="CB5" s="9"/>
      <c r="CC5" s="84"/>
      <c r="CD5" s="84"/>
      <c r="CG5" s="90"/>
      <c r="CJ5" s="50"/>
      <c r="CK5" s="50"/>
      <c r="CL5" s="50"/>
      <c r="CM5" s="50"/>
      <c r="DD5" s="54"/>
      <c r="DE5" s="49"/>
      <c r="DF5" s="49"/>
      <c r="DG5" s="49"/>
      <c r="DH5" s="49"/>
    </row>
    <row r="6" spans="1:112" ht="9.75" customHeight="1">
      <c r="A6" s="974"/>
      <c r="B6" s="975"/>
      <c r="C6" s="976"/>
      <c r="D6" s="988"/>
      <c r="E6" s="989"/>
      <c r="F6" s="989"/>
      <c r="G6" s="992" t="s">
        <v>228</v>
      </c>
      <c r="H6" s="992"/>
      <c r="I6" s="1034">
        <f>IF(ISBLANK('①申請書'!AN31),"",'①申請書'!AN31)</f>
      </c>
      <c r="J6" s="1034"/>
      <c r="K6" s="1034"/>
      <c r="L6" s="1034"/>
      <c r="M6" s="1034"/>
      <c r="N6" s="1035"/>
      <c r="O6" s="998"/>
      <c r="P6" s="999"/>
      <c r="Q6" s="1000"/>
      <c r="R6" s="1041"/>
      <c r="S6" s="1042"/>
      <c r="T6" s="1042"/>
      <c r="U6" s="1042"/>
      <c r="V6" s="1042"/>
      <c r="W6" s="1042"/>
      <c r="X6" s="1042"/>
      <c r="Y6" s="1042"/>
      <c r="Z6" s="1042"/>
      <c r="AA6" s="1042"/>
      <c r="AB6" s="1042"/>
      <c r="AC6" s="1042"/>
      <c r="AD6" s="1042"/>
      <c r="AE6" s="1042"/>
      <c r="AF6" s="1042"/>
      <c r="AG6" s="1042"/>
      <c r="AH6" s="1042"/>
      <c r="AI6" s="1042"/>
      <c r="AJ6" s="1042"/>
      <c r="AK6" s="1043"/>
      <c r="AL6" s="3"/>
      <c r="AM6" s="3"/>
      <c r="AN6" s="3"/>
      <c r="AO6" s="3"/>
      <c r="AP6" s="3"/>
      <c r="AQ6" s="3"/>
      <c r="AR6" s="3"/>
      <c r="AS6" s="3"/>
      <c r="AT6" s="3"/>
      <c r="AU6" s="3"/>
      <c r="AV6" s="15"/>
      <c r="AW6" s="974"/>
      <c r="AX6" s="1052"/>
      <c r="AY6" s="976"/>
      <c r="AZ6" s="963"/>
      <c r="BA6" s="964"/>
      <c r="BB6" s="964"/>
      <c r="BC6" s="964"/>
      <c r="BD6" s="964"/>
      <c r="BE6" s="964"/>
      <c r="BF6" s="964"/>
      <c r="BG6" s="964"/>
      <c r="BH6" s="964"/>
      <c r="BI6" s="964"/>
      <c r="BJ6" s="964"/>
      <c r="BK6" s="964"/>
      <c r="BL6" s="964"/>
      <c r="BM6" s="964"/>
      <c r="BN6" s="964"/>
      <c r="BO6" s="964"/>
      <c r="BP6" s="964"/>
      <c r="BQ6" s="964"/>
      <c r="BR6" s="964"/>
      <c r="BS6" s="965"/>
      <c r="BV6" s="50"/>
      <c r="BW6" s="50"/>
      <c r="BX6" s="83"/>
      <c r="BY6" s="83"/>
      <c r="BZ6" s="9"/>
      <c r="CA6" s="89"/>
      <c r="CB6" s="9"/>
      <c r="CC6" s="86"/>
      <c r="CD6" s="84"/>
      <c r="CG6" s="90"/>
      <c r="CJ6" s="50"/>
      <c r="CK6" s="50"/>
      <c r="CL6" s="50"/>
      <c r="CM6" s="50"/>
      <c r="DD6" s="54"/>
      <c r="DE6" s="49"/>
      <c r="DF6" s="49"/>
      <c r="DG6" s="49"/>
      <c r="DH6" s="49"/>
    </row>
    <row r="7" spans="1:112" ht="9.75" customHeight="1" thickBot="1">
      <c r="A7" s="977"/>
      <c r="B7" s="978"/>
      <c r="C7" s="979"/>
      <c r="D7" s="990"/>
      <c r="E7" s="991"/>
      <c r="F7" s="991"/>
      <c r="G7" s="993"/>
      <c r="H7" s="993"/>
      <c r="I7" s="1036"/>
      <c r="J7" s="1036"/>
      <c r="K7" s="1036"/>
      <c r="L7" s="1036"/>
      <c r="M7" s="1036"/>
      <c r="N7" s="1037"/>
      <c r="O7" s="1001"/>
      <c r="P7" s="1002"/>
      <c r="Q7" s="1003"/>
      <c r="R7" s="1044"/>
      <c r="S7" s="1045"/>
      <c r="T7" s="1045"/>
      <c r="U7" s="1045"/>
      <c r="V7" s="1045"/>
      <c r="W7" s="1045"/>
      <c r="X7" s="1045"/>
      <c r="Y7" s="1045"/>
      <c r="Z7" s="1045"/>
      <c r="AA7" s="1045"/>
      <c r="AB7" s="1045"/>
      <c r="AC7" s="1045"/>
      <c r="AD7" s="1045"/>
      <c r="AE7" s="1045"/>
      <c r="AF7" s="1045"/>
      <c r="AG7" s="1045"/>
      <c r="AH7" s="1045"/>
      <c r="AI7" s="1045"/>
      <c r="AJ7" s="1045"/>
      <c r="AK7" s="1046"/>
      <c r="AL7" s="3"/>
      <c r="AM7" s="3"/>
      <c r="AN7" s="3"/>
      <c r="AO7" s="3"/>
      <c r="AP7" s="3"/>
      <c r="AQ7" s="3"/>
      <c r="AR7" s="3"/>
      <c r="AS7" s="3"/>
      <c r="AT7" s="3"/>
      <c r="AU7" s="3"/>
      <c r="AV7" s="15"/>
      <c r="AW7" s="974"/>
      <c r="AX7" s="1052"/>
      <c r="AY7" s="976"/>
      <c r="AZ7" s="1032" t="s">
        <v>419</v>
      </c>
      <c r="BA7" s="955"/>
      <c r="BB7" s="952" t="s">
        <v>159</v>
      </c>
      <c r="BC7" s="954">
        <v>4</v>
      </c>
      <c r="BD7" s="955"/>
      <c r="BE7" s="952" t="s">
        <v>108</v>
      </c>
      <c r="BF7" s="954">
        <v>1</v>
      </c>
      <c r="BG7" s="955"/>
      <c r="BH7" s="952" t="s">
        <v>93</v>
      </c>
      <c r="BI7" s="1049" t="s">
        <v>161</v>
      </c>
      <c r="BJ7" s="955"/>
      <c r="BK7" s="954" t="s">
        <v>420</v>
      </c>
      <c r="BL7" s="955"/>
      <c r="BM7" s="952" t="s">
        <v>92</v>
      </c>
      <c r="BN7" s="954">
        <v>3</v>
      </c>
      <c r="BO7" s="955"/>
      <c r="BP7" s="952" t="s">
        <v>95</v>
      </c>
      <c r="BQ7" s="954">
        <v>31</v>
      </c>
      <c r="BR7" s="955"/>
      <c r="BS7" s="956" t="s">
        <v>93</v>
      </c>
      <c r="BV7" s="50"/>
      <c r="BW7" s="50"/>
      <c r="BX7" s="83"/>
      <c r="BY7" s="83"/>
      <c r="BZ7" s="9"/>
      <c r="CA7" s="89"/>
      <c r="CB7" s="9"/>
      <c r="CC7" s="84"/>
      <c r="CD7" s="84"/>
      <c r="CG7" s="90"/>
      <c r="CJ7" s="50"/>
      <c r="CK7" s="50"/>
      <c r="CL7" s="50"/>
      <c r="CM7" s="50"/>
      <c r="DD7" s="54"/>
      <c r="DE7" s="49"/>
      <c r="DF7" s="49"/>
      <c r="DG7" s="49"/>
      <c r="DH7" s="49"/>
    </row>
    <row r="8" spans="49:122" ht="9.75" customHeight="1" thickBot="1">
      <c r="AW8" s="977"/>
      <c r="AX8" s="978"/>
      <c r="AY8" s="979"/>
      <c r="AZ8" s="1033"/>
      <c r="BA8" s="953"/>
      <c r="BB8" s="953"/>
      <c r="BC8" s="953"/>
      <c r="BD8" s="953"/>
      <c r="BE8" s="953"/>
      <c r="BF8" s="953"/>
      <c r="BG8" s="953"/>
      <c r="BH8" s="953"/>
      <c r="BI8" s="953"/>
      <c r="BJ8" s="953"/>
      <c r="BK8" s="953"/>
      <c r="BL8" s="953"/>
      <c r="BM8" s="953"/>
      <c r="BN8" s="953"/>
      <c r="BO8" s="953"/>
      <c r="BP8" s="953"/>
      <c r="BQ8" s="953"/>
      <c r="BR8" s="953"/>
      <c r="BS8" s="957"/>
      <c r="BV8" s="50"/>
      <c r="BW8" s="50"/>
      <c r="BX8" s="83"/>
      <c r="BY8" s="83"/>
      <c r="BZ8" s="9"/>
      <c r="CA8" s="89"/>
      <c r="CB8" s="9"/>
      <c r="CC8" s="86"/>
      <c r="CD8" s="84"/>
      <c r="CG8" s="90"/>
      <c r="CJ8" s="50"/>
      <c r="CK8" s="50"/>
      <c r="CL8" s="50"/>
      <c r="CM8" s="50"/>
      <c r="DI8" s="15"/>
      <c r="DJ8" s="15"/>
      <c r="DK8" s="15"/>
      <c r="DL8" s="15"/>
      <c r="DM8" s="55"/>
      <c r="DN8" s="50"/>
      <c r="DO8" s="50"/>
      <c r="DP8" s="50"/>
      <c r="DQ8" s="50"/>
      <c r="DR8" s="50"/>
    </row>
    <row r="9" spans="1:122" ht="9.75" customHeight="1">
      <c r="A9" s="15"/>
      <c r="B9" s="15"/>
      <c r="C9" s="15"/>
      <c r="D9" s="4"/>
      <c r="E9" s="4"/>
      <c r="F9" s="4"/>
      <c r="G9" s="4"/>
      <c r="H9" s="4"/>
      <c r="I9" s="4"/>
      <c r="J9" s="4"/>
      <c r="K9" s="4"/>
      <c r="L9" s="4"/>
      <c r="N9" s="55"/>
      <c r="O9" s="55"/>
      <c r="P9" s="55"/>
      <c r="Q9" s="15"/>
      <c r="R9" s="15"/>
      <c r="S9" s="15"/>
      <c r="T9" s="15"/>
      <c r="U9" s="15"/>
      <c r="V9" s="15"/>
      <c r="W9" s="15"/>
      <c r="X9" s="15"/>
      <c r="Y9" s="15"/>
      <c r="Z9" s="15"/>
      <c r="AA9" s="15"/>
      <c r="AB9" s="15"/>
      <c r="AC9" s="15"/>
      <c r="AD9" s="15"/>
      <c r="AE9" s="15"/>
      <c r="AF9" s="15"/>
      <c r="AG9" s="15"/>
      <c r="AH9" s="15"/>
      <c r="AI9" s="15"/>
      <c r="AJ9" s="15"/>
      <c r="AW9" s="91"/>
      <c r="AX9" s="91"/>
      <c r="AY9" s="91"/>
      <c r="AZ9" s="5"/>
      <c r="BA9" s="5"/>
      <c r="BB9" s="92"/>
      <c r="BC9" s="5"/>
      <c r="BD9" s="5"/>
      <c r="BE9" s="92"/>
      <c r="BF9" s="5"/>
      <c r="BG9" s="5"/>
      <c r="BH9" s="92"/>
      <c r="BI9" s="55"/>
      <c r="BJ9" s="55"/>
      <c r="BK9" s="6"/>
      <c r="BL9" s="6"/>
      <c r="BM9" s="92"/>
      <c r="BN9" s="6"/>
      <c r="BO9" s="6"/>
      <c r="BP9" s="92"/>
      <c r="BQ9" s="7"/>
      <c r="BR9" s="7"/>
      <c r="BS9" s="92"/>
      <c r="BV9" s="50"/>
      <c r="BW9" s="50"/>
      <c r="BX9" s="83"/>
      <c r="BY9" s="83"/>
      <c r="BZ9" s="9"/>
      <c r="CA9" s="89"/>
      <c r="CB9" s="9"/>
      <c r="CC9" s="84"/>
      <c r="CD9" s="84"/>
      <c r="CG9" s="90"/>
      <c r="CJ9" s="50"/>
      <c r="CK9" s="50"/>
      <c r="CL9" s="50"/>
      <c r="CM9" s="50"/>
      <c r="DI9" s="15"/>
      <c r="DJ9" s="15"/>
      <c r="DK9" s="15"/>
      <c r="DL9" s="15"/>
      <c r="DM9" s="55"/>
      <c r="DN9" s="50"/>
      <c r="DO9" s="50"/>
      <c r="DP9" s="50"/>
      <c r="DQ9" s="50"/>
      <c r="DR9" s="50"/>
    </row>
    <row r="10" spans="1:122" ht="9.75" customHeight="1">
      <c r="A10" s="15"/>
      <c r="B10" s="15"/>
      <c r="C10" s="15"/>
      <c r="D10" s="4"/>
      <c r="E10" s="4"/>
      <c r="F10" s="4"/>
      <c r="G10" s="4"/>
      <c r="H10" s="4"/>
      <c r="I10" s="4"/>
      <c r="J10" s="4"/>
      <c r="K10" s="4"/>
      <c r="L10" s="4"/>
      <c r="N10" s="55"/>
      <c r="O10" s="55"/>
      <c r="P10" s="55"/>
      <c r="Q10" s="15"/>
      <c r="R10" s="15"/>
      <c r="S10" s="15"/>
      <c r="T10" s="15"/>
      <c r="U10" s="15"/>
      <c r="V10" s="15"/>
      <c r="W10" s="15"/>
      <c r="X10" s="15"/>
      <c r="Y10" s="15"/>
      <c r="Z10" s="15"/>
      <c r="AA10" s="15"/>
      <c r="AB10" s="15"/>
      <c r="AC10" s="15"/>
      <c r="AD10" s="15"/>
      <c r="AE10" s="15"/>
      <c r="AF10" s="15"/>
      <c r="AG10" s="15"/>
      <c r="AH10" s="15"/>
      <c r="AI10" s="15"/>
      <c r="AJ10" s="15"/>
      <c r="AW10" s="91"/>
      <c r="AX10" s="91"/>
      <c r="AY10" s="91"/>
      <c r="AZ10" s="5"/>
      <c r="BA10" s="5"/>
      <c r="BB10" s="92"/>
      <c r="BC10" s="5"/>
      <c r="BD10" s="5"/>
      <c r="BE10" s="92"/>
      <c r="BF10" s="5"/>
      <c r="BG10" s="5"/>
      <c r="BH10" s="92"/>
      <c r="BI10" s="55"/>
      <c r="BJ10" s="55"/>
      <c r="BK10" s="6"/>
      <c r="BL10" s="6"/>
      <c r="BM10" s="92"/>
      <c r="BN10" s="6"/>
      <c r="BO10" s="6"/>
      <c r="BP10" s="92"/>
      <c r="BQ10" s="7"/>
      <c r="BR10" s="7"/>
      <c r="BS10" s="92"/>
      <c r="BV10" s="50"/>
      <c r="BW10" s="50"/>
      <c r="BX10" s="83"/>
      <c r="BY10" s="83"/>
      <c r="BZ10" s="9"/>
      <c r="CA10" s="89"/>
      <c r="CB10" s="9"/>
      <c r="CC10" s="86"/>
      <c r="CD10" s="84"/>
      <c r="CG10" s="90"/>
      <c r="CJ10" s="50"/>
      <c r="CK10" s="50"/>
      <c r="CL10" s="50"/>
      <c r="CM10" s="50"/>
      <c r="DI10" s="15"/>
      <c r="DJ10" s="15"/>
      <c r="DK10" s="15"/>
      <c r="DL10" s="15"/>
      <c r="DM10" s="55"/>
      <c r="DN10" s="50"/>
      <c r="DO10" s="50"/>
      <c r="DP10" s="50"/>
      <c r="DQ10" s="50"/>
      <c r="DR10" s="50"/>
    </row>
    <row r="11" spans="1:122" ht="9.75" customHeight="1" thickBot="1">
      <c r="A11" s="15"/>
      <c r="B11" s="15"/>
      <c r="C11" s="15"/>
      <c r="D11" s="4"/>
      <c r="E11" s="4"/>
      <c r="F11" s="4"/>
      <c r="G11" s="4"/>
      <c r="H11" s="4"/>
      <c r="I11" s="4"/>
      <c r="J11" s="4"/>
      <c r="K11" s="4"/>
      <c r="L11" s="4"/>
      <c r="N11" s="55"/>
      <c r="O11" s="55"/>
      <c r="P11" s="55"/>
      <c r="Q11" s="15"/>
      <c r="R11" s="15"/>
      <c r="S11" s="15"/>
      <c r="T11" s="15"/>
      <c r="U11" s="15"/>
      <c r="V11" s="15"/>
      <c r="W11" s="15"/>
      <c r="X11" s="15"/>
      <c r="Y11" s="15"/>
      <c r="Z11" s="15"/>
      <c r="AA11" s="15"/>
      <c r="AB11" s="15"/>
      <c r="AC11" s="15"/>
      <c r="AD11" s="15"/>
      <c r="AE11" s="15"/>
      <c r="AF11" s="15"/>
      <c r="AG11" s="15"/>
      <c r="AH11" s="15"/>
      <c r="AI11" s="15"/>
      <c r="AJ11" s="15"/>
      <c r="AW11" s="91"/>
      <c r="AX11" s="91"/>
      <c r="AY11" s="91"/>
      <c r="AZ11" s="5"/>
      <c r="BA11" s="5"/>
      <c r="BB11" s="92"/>
      <c r="BC11" s="5"/>
      <c r="BD11" s="5"/>
      <c r="BE11" s="92"/>
      <c r="BF11" s="5"/>
      <c r="BG11" s="5"/>
      <c r="BH11" s="92"/>
      <c r="BI11" s="55"/>
      <c r="BJ11" s="55"/>
      <c r="BK11" s="6"/>
      <c r="BL11" s="6"/>
      <c r="BM11" s="92"/>
      <c r="BN11" s="6"/>
      <c r="BO11" s="6"/>
      <c r="BP11" s="92"/>
      <c r="BQ11" s="7"/>
      <c r="BR11" s="7"/>
      <c r="BS11" s="92"/>
      <c r="BV11" s="50"/>
      <c r="BW11" s="50"/>
      <c r="BX11" s="83"/>
      <c r="BY11" s="83"/>
      <c r="BZ11" s="9"/>
      <c r="CA11" s="89"/>
      <c r="CB11" s="9"/>
      <c r="CC11" s="84"/>
      <c r="CD11" s="84"/>
      <c r="CG11" s="90"/>
      <c r="CJ11" s="50"/>
      <c r="CK11" s="50"/>
      <c r="CL11" s="50"/>
      <c r="CM11" s="50"/>
      <c r="DI11" s="15"/>
      <c r="DJ11" s="15"/>
      <c r="DK11" s="15"/>
      <c r="DL11" s="15"/>
      <c r="DM11" s="55"/>
      <c r="DN11" s="50"/>
      <c r="DO11" s="50"/>
      <c r="DP11" s="50"/>
      <c r="DQ11" s="50"/>
      <c r="DR11" s="50"/>
    </row>
    <row r="12" spans="1:122" ht="13.5" customHeight="1">
      <c r="A12" s="1053" t="s">
        <v>229</v>
      </c>
      <c r="B12" s="1054"/>
      <c r="C12" s="1057" t="s">
        <v>94</v>
      </c>
      <c r="D12" s="1057"/>
      <c r="E12" s="1057"/>
      <c r="F12" s="1057"/>
      <c r="G12" s="1057"/>
      <c r="H12" s="1057"/>
      <c r="I12" s="1057"/>
      <c r="J12" s="1057"/>
      <c r="K12" s="1059" t="s">
        <v>167</v>
      </c>
      <c r="L12" s="961"/>
      <c r="M12" s="961"/>
      <c r="N12" s="961"/>
      <c r="O12" s="961"/>
      <c r="P12" s="961"/>
      <c r="Q12" s="961"/>
      <c r="R12" s="961"/>
      <c r="S12" s="961"/>
      <c r="T12" s="961"/>
      <c r="U12" s="961"/>
      <c r="V12" s="961"/>
      <c r="W12" s="961"/>
      <c r="X12" s="961"/>
      <c r="Y12" s="961"/>
      <c r="Z12" s="961"/>
      <c r="AA12" s="961"/>
      <c r="AB12" s="1048"/>
      <c r="AC12" s="1059" t="s">
        <v>168</v>
      </c>
      <c r="AD12" s="961"/>
      <c r="AE12" s="961"/>
      <c r="AF12" s="961"/>
      <c r="AG12" s="961"/>
      <c r="AH12" s="961"/>
      <c r="AI12" s="961"/>
      <c r="AJ12" s="961"/>
      <c r="AK12" s="1048"/>
      <c r="AL12" s="1050" t="s">
        <v>288</v>
      </c>
      <c r="AM12" s="961"/>
      <c r="AN12" s="961"/>
      <c r="AO12" s="961"/>
      <c r="AP12" s="961"/>
      <c r="AQ12" s="961"/>
      <c r="AR12" s="961"/>
      <c r="AS12" s="961"/>
      <c r="AT12" s="961"/>
      <c r="AU12" s="961"/>
      <c r="AV12" s="971" t="s">
        <v>287</v>
      </c>
      <c r="AW12" s="961"/>
      <c r="AX12" s="961"/>
      <c r="AY12" s="961"/>
      <c r="AZ12" s="961"/>
      <c r="BA12" s="961"/>
      <c r="BB12" s="961"/>
      <c r="BC12" s="961"/>
      <c r="BD12" s="961"/>
      <c r="BE12" s="1048"/>
      <c r="BF12" s="1059" t="s">
        <v>169</v>
      </c>
      <c r="BG12" s="961"/>
      <c r="BH12" s="962"/>
      <c r="BI12" s="1047" t="s">
        <v>170</v>
      </c>
      <c r="BJ12" s="961"/>
      <c r="BK12" s="961"/>
      <c r="BL12" s="961"/>
      <c r="BM12" s="1048"/>
      <c r="BN12" s="966" t="s">
        <v>171</v>
      </c>
      <c r="BO12" s="961"/>
      <c r="BP12" s="961"/>
      <c r="BQ12" s="961"/>
      <c r="BR12" s="961"/>
      <c r="BS12" s="962"/>
      <c r="BV12" s="50"/>
      <c r="BW12" s="50"/>
      <c r="BX12" s="83"/>
      <c r="BY12" s="83"/>
      <c r="BZ12" s="9"/>
      <c r="CA12" s="89"/>
      <c r="CB12" s="9"/>
      <c r="CC12" s="86"/>
      <c r="CD12" s="84"/>
      <c r="CJ12" s="50"/>
      <c r="CK12" s="50"/>
      <c r="CL12" s="50"/>
      <c r="CM12" s="50"/>
      <c r="DI12" s="15"/>
      <c r="DJ12" s="15"/>
      <c r="DK12" s="15"/>
      <c r="DL12" s="15"/>
      <c r="DM12" s="55"/>
      <c r="DN12" s="50"/>
      <c r="DO12" s="50"/>
      <c r="DP12" s="50"/>
      <c r="DQ12" s="50"/>
      <c r="DR12" s="50"/>
    </row>
    <row r="13" spans="1:119" ht="13.5" customHeight="1">
      <c r="A13" s="1055"/>
      <c r="B13" s="1056"/>
      <c r="C13" s="1058"/>
      <c r="D13" s="1058"/>
      <c r="E13" s="1058"/>
      <c r="F13" s="1058"/>
      <c r="G13" s="1058"/>
      <c r="H13" s="1058"/>
      <c r="I13" s="1058"/>
      <c r="J13" s="1058"/>
      <c r="K13" s="967"/>
      <c r="L13" s="968"/>
      <c r="M13" s="968"/>
      <c r="N13" s="968"/>
      <c r="O13" s="968"/>
      <c r="P13" s="968"/>
      <c r="Q13" s="968"/>
      <c r="R13" s="968"/>
      <c r="S13" s="968"/>
      <c r="T13" s="968"/>
      <c r="U13" s="968"/>
      <c r="V13" s="968"/>
      <c r="W13" s="968"/>
      <c r="X13" s="968"/>
      <c r="Y13" s="968"/>
      <c r="Z13" s="968"/>
      <c r="AA13" s="968"/>
      <c r="AB13" s="987"/>
      <c r="AC13" s="967"/>
      <c r="AD13" s="968"/>
      <c r="AE13" s="968"/>
      <c r="AF13" s="968"/>
      <c r="AG13" s="968"/>
      <c r="AH13" s="968"/>
      <c r="AI13" s="968"/>
      <c r="AJ13" s="968"/>
      <c r="AK13" s="987"/>
      <c r="AL13" s="967"/>
      <c r="AM13" s="968"/>
      <c r="AN13" s="968"/>
      <c r="AO13" s="968"/>
      <c r="AP13" s="968"/>
      <c r="AQ13" s="968"/>
      <c r="AR13" s="968"/>
      <c r="AS13" s="968"/>
      <c r="AT13" s="968"/>
      <c r="AU13" s="968"/>
      <c r="AV13" s="986"/>
      <c r="AW13" s="968"/>
      <c r="AX13" s="968"/>
      <c r="AY13" s="968"/>
      <c r="AZ13" s="968"/>
      <c r="BA13" s="968"/>
      <c r="BB13" s="968"/>
      <c r="BC13" s="968"/>
      <c r="BD13" s="968"/>
      <c r="BE13" s="987"/>
      <c r="BF13" s="967"/>
      <c r="BG13" s="968"/>
      <c r="BH13" s="969"/>
      <c r="BI13" s="968"/>
      <c r="BJ13" s="968"/>
      <c r="BK13" s="968"/>
      <c r="BL13" s="968"/>
      <c r="BM13" s="987"/>
      <c r="BN13" s="967"/>
      <c r="BO13" s="968"/>
      <c r="BP13" s="968"/>
      <c r="BQ13" s="968"/>
      <c r="BR13" s="968"/>
      <c r="BS13" s="969"/>
      <c r="BV13" s="83"/>
      <c r="BW13" s="9"/>
      <c r="BX13" s="89"/>
      <c r="BY13" s="9"/>
      <c r="BZ13" s="84"/>
      <c r="CA13" s="84"/>
      <c r="CB13" s="84"/>
      <c r="CC13" s="84"/>
      <c r="CD13" s="84"/>
      <c r="CG13" s="50"/>
      <c r="CH13" s="50"/>
      <c r="CI13" s="50"/>
      <c r="CJ13" s="50"/>
      <c r="CK13" s="50"/>
      <c r="CL13" s="50"/>
      <c r="CM13" s="50"/>
      <c r="DF13" s="15"/>
      <c r="DG13" s="15"/>
      <c r="DH13" s="15"/>
      <c r="DI13" s="15"/>
      <c r="DJ13" s="55"/>
      <c r="DK13" s="50"/>
      <c r="DL13" s="50"/>
      <c r="DM13" s="50"/>
      <c r="DN13" s="50"/>
      <c r="DO13" s="50"/>
    </row>
    <row r="14" spans="1:119" ht="13.5" customHeight="1">
      <c r="A14" s="982">
        <v>1</v>
      </c>
      <c r="B14" s="983"/>
      <c r="C14" s="1012"/>
      <c r="D14" s="1012"/>
      <c r="E14" s="1012"/>
      <c r="F14" s="1012"/>
      <c r="G14" s="1012"/>
      <c r="H14" s="1012"/>
      <c r="I14" s="1012"/>
      <c r="J14" s="1012"/>
      <c r="K14" s="1015"/>
      <c r="L14" s="1016"/>
      <c r="M14" s="1016"/>
      <c r="N14" s="1016"/>
      <c r="O14" s="1016"/>
      <c r="P14" s="1016"/>
      <c r="Q14" s="1016"/>
      <c r="R14" s="1016"/>
      <c r="S14" s="1016"/>
      <c r="T14" s="1016"/>
      <c r="U14" s="1016"/>
      <c r="V14" s="1016"/>
      <c r="W14" s="1016"/>
      <c r="X14" s="1016"/>
      <c r="Y14" s="1016"/>
      <c r="Z14" s="1016"/>
      <c r="AA14" s="1016"/>
      <c r="AB14" s="1017"/>
      <c r="AC14" s="927"/>
      <c r="AD14" s="927"/>
      <c r="AE14" s="958" t="s">
        <v>92</v>
      </c>
      <c r="AF14" s="927"/>
      <c r="AG14" s="927"/>
      <c r="AH14" s="958" t="s">
        <v>134</v>
      </c>
      <c r="AI14" s="927"/>
      <c r="AJ14" s="927"/>
      <c r="AK14" s="970" t="s">
        <v>172</v>
      </c>
      <c r="AL14" s="1026"/>
      <c r="AM14" s="1005"/>
      <c r="AN14" s="1005"/>
      <c r="AO14" s="1005"/>
      <c r="AP14" s="1005"/>
      <c r="AQ14" s="1005"/>
      <c r="AR14" s="1005"/>
      <c r="AS14" s="1005"/>
      <c r="AT14" s="93"/>
      <c r="AU14" s="93"/>
      <c r="AV14" s="1004"/>
      <c r="AW14" s="1005"/>
      <c r="AX14" s="1005"/>
      <c r="AY14" s="1005"/>
      <c r="AZ14" s="1005"/>
      <c r="BA14" s="1005"/>
      <c r="BB14" s="1005"/>
      <c r="BC14" s="1005"/>
      <c r="BD14" s="94"/>
      <c r="BE14" s="94"/>
      <c r="BF14" s="928">
        <f>IF(AV14&gt;=70000,$BW$82,IF(AND(AV14&lt;70000,AV14&gt;=30000),$BW$83,IF(AND(AV14&lt;30000,AV14&gt;=15000),$BW$84,IF(AND(AV14&lt;15000,AV14&gt;=10000),$BW$85,IF(AND(AV14&lt;10000,AV14&gt;=2500),$BW$86,IF(AND(AV14&gt;=1000,AV14&lt;2500),$BW$87,""))))))</f>
      </c>
      <c r="BG14" s="929"/>
      <c r="BH14" s="930"/>
      <c r="BI14" s="937"/>
      <c r="BJ14" s="937"/>
      <c r="BK14" s="937"/>
      <c r="BL14" s="937"/>
      <c r="BM14" s="938"/>
      <c r="BN14" s="943">
        <f>IF(AV14&gt;=70000,$BX$82,IF(AND(AV14&lt;70000,AV14&gt;=30000),$BX$83,IF(AND(AV14&lt;30000,AV14&gt;=15000),$BX$84,IF(AND(AV14&lt;15000,AV14&gt;=2500),$BX$86,""))))</f>
      </c>
      <c r="BO14" s="944"/>
      <c r="BP14" s="944"/>
      <c r="BQ14" s="944">
        <f>IF(BM14&gt;=80000,$BW$82,IF(AND(BM14&lt;80000,BM14&gt;=40000),$BW$83,IF(AND(BM14&lt;40000,BM14&gt;=20000),$BW$84,IF(AND(BM14&lt;20000,BM14&gt;=10000),$BW$85,IF(AND(BM14&lt;10000,BM14&gt;=2500),$BW$86,IF(AND(BM14&gt;=1000,BM14&lt;2500),$BW$87,""))))))</f>
      </c>
      <c r="BR14" s="944"/>
      <c r="BS14" s="945"/>
      <c r="BV14" s="83"/>
      <c r="BW14" s="9"/>
      <c r="BX14" s="89"/>
      <c r="BY14" s="9"/>
      <c r="BZ14" s="86"/>
      <c r="CA14" s="84"/>
      <c r="CB14" s="84"/>
      <c r="CC14" s="84"/>
      <c r="CD14" s="84"/>
      <c r="CG14" s="50"/>
      <c r="CH14" s="50"/>
      <c r="CI14" s="50"/>
      <c r="CJ14" s="50"/>
      <c r="CK14" s="50"/>
      <c r="CL14" s="50"/>
      <c r="CM14" s="50"/>
      <c r="DF14" s="15"/>
      <c r="DG14" s="15"/>
      <c r="DH14" s="15"/>
      <c r="DI14" s="15"/>
      <c r="DJ14" s="55"/>
      <c r="DK14" s="50"/>
      <c r="DL14" s="50"/>
      <c r="DM14" s="50"/>
      <c r="DN14" s="50"/>
      <c r="DO14" s="50"/>
    </row>
    <row r="15" spans="1:119" ht="13.5" customHeight="1">
      <c r="A15" s="984"/>
      <c r="B15" s="985"/>
      <c r="C15" s="1013"/>
      <c r="D15" s="1013"/>
      <c r="E15" s="1013"/>
      <c r="F15" s="1013"/>
      <c r="G15" s="1013"/>
      <c r="H15" s="1013"/>
      <c r="I15" s="1013"/>
      <c r="J15" s="1013"/>
      <c r="K15" s="1018"/>
      <c r="L15" s="1019"/>
      <c r="M15" s="1019"/>
      <c r="N15" s="1019"/>
      <c r="O15" s="1019"/>
      <c r="P15" s="1019"/>
      <c r="Q15" s="1019"/>
      <c r="R15" s="1019"/>
      <c r="S15" s="1019"/>
      <c r="T15" s="1019"/>
      <c r="U15" s="1019"/>
      <c r="V15" s="1019"/>
      <c r="W15" s="1019"/>
      <c r="X15" s="1019"/>
      <c r="Y15" s="1019"/>
      <c r="Z15" s="1019"/>
      <c r="AA15" s="1019"/>
      <c r="AB15" s="1020"/>
      <c r="AC15" s="927"/>
      <c r="AD15" s="927"/>
      <c r="AE15" s="959"/>
      <c r="AF15" s="927"/>
      <c r="AG15" s="927"/>
      <c r="AH15" s="959"/>
      <c r="AI15" s="927"/>
      <c r="AJ15" s="927"/>
      <c r="AK15" s="970"/>
      <c r="AL15" s="1027"/>
      <c r="AM15" s="1007"/>
      <c r="AN15" s="1007"/>
      <c r="AO15" s="1007"/>
      <c r="AP15" s="1007"/>
      <c r="AQ15" s="1007"/>
      <c r="AR15" s="1007"/>
      <c r="AS15" s="1007"/>
      <c r="AT15" s="1029" t="s">
        <v>82</v>
      </c>
      <c r="AU15" s="1029"/>
      <c r="AV15" s="1006"/>
      <c r="AW15" s="1007"/>
      <c r="AX15" s="1007"/>
      <c r="AY15" s="1007"/>
      <c r="AZ15" s="1007"/>
      <c r="BA15" s="1007"/>
      <c r="BB15" s="1007"/>
      <c r="BC15" s="1007"/>
      <c r="BD15" s="1024" t="s">
        <v>82</v>
      </c>
      <c r="BE15" s="1024"/>
      <c r="BF15" s="931"/>
      <c r="BG15" s="932"/>
      <c r="BH15" s="933"/>
      <c r="BI15" s="939"/>
      <c r="BJ15" s="939"/>
      <c r="BK15" s="939"/>
      <c r="BL15" s="939"/>
      <c r="BM15" s="940"/>
      <c r="BN15" s="946"/>
      <c r="BO15" s="947"/>
      <c r="BP15" s="947"/>
      <c r="BQ15" s="947"/>
      <c r="BR15" s="947"/>
      <c r="BS15" s="948"/>
      <c r="BV15" s="83"/>
      <c r="BW15" s="9"/>
      <c r="BX15" s="89"/>
      <c r="BY15" s="9"/>
      <c r="BZ15" s="84"/>
      <c r="CA15" s="84"/>
      <c r="CB15" s="84"/>
      <c r="CC15" s="84"/>
      <c r="CD15" s="84"/>
      <c r="CG15" s="50"/>
      <c r="CH15" s="50"/>
      <c r="CI15" s="50"/>
      <c r="CJ15" s="50"/>
      <c r="CK15" s="50"/>
      <c r="CL15" s="50"/>
      <c r="CM15" s="50"/>
      <c r="DB15" s="49"/>
      <c r="DC15" s="49"/>
      <c r="DD15" s="49"/>
      <c r="DE15" s="49"/>
      <c r="DF15" s="15"/>
      <c r="DG15" s="15"/>
      <c r="DH15" s="15"/>
      <c r="DI15" s="15"/>
      <c r="DJ15" s="55"/>
      <c r="DK15" s="50"/>
      <c r="DL15" s="50"/>
      <c r="DM15" s="50"/>
      <c r="DN15" s="50"/>
      <c r="DO15" s="50"/>
    </row>
    <row r="16" spans="1:119" ht="13.5" customHeight="1">
      <c r="A16" s="986"/>
      <c r="B16" s="987"/>
      <c r="C16" s="1014"/>
      <c r="D16" s="1014"/>
      <c r="E16" s="1014"/>
      <c r="F16" s="1014"/>
      <c r="G16" s="1014"/>
      <c r="H16" s="1014"/>
      <c r="I16" s="1014"/>
      <c r="J16" s="1014"/>
      <c r="K16" s="1021"/>
      <c r="L16" s="1022"/>
      <c r="M16" s="1022"/>
      <c r="N16" s="1022"/>
      <c r="O16" s="1022"/>
      <c r="P16" s="1022"/>
      <c r="Q16" s="1022"/>
      <c r="R16" s="1022"/>
      <c r="S16" s="1022"/>
      <c r="T16" s="1022"/>
      <c r="U16" s="1022"/>
      <c r="V16" s="1022"/>
      <c r="W16" s="1022"/>
      <c r="X16" s="1022"/>
      <c r="Y16" s="1022"/>
      <c r="Z16" s="1022"/>
      <c r="AA16" s="1022"/>
      <c r="AB16" s="1023"/>
      <c r="AC16" s="927"/>
      <c r="AD16" s="927"/>
      <c r="AE16" s="959"/>
      <c r="AF16" s="927"/>
      <c r="AG16" s="927"/>
      <c r="AH16" s="959"/>
      <c r="AI16" s="927"/>
      <c r="AJ16" s="927"/>
      <c r="AK16" s="970"/>
      <c r="AL16" s="1028"/>
      <c r="AM16" s="1009"/>
      <c r="AN16" s="1009"/>
      <c r="AO16" s="1009"/>
      <c r="AP16" s="1009"/>
      <c r="AQ16" s="1009"/>
      <c r="AR16" s="1009"/>
      <c r="AS16" s="1009"/>
      <c r="AT16" s="1030"/>
      <c r="AU16" s="1030"/>
      <c r="AV16" s="1008"/>
      <c r="AW16" s="1009"/>
      <c r="AX16" s="1009"/>
      <c r="AY16" s="1009"/>
      <c r="AZ16" s="1009"/>
      <c r="BA16" s="1009"/>
      <c r="BB16" s="1009"/>
      <c r="BC16" s="1009"/>
      <c r="BD16" s="1025"/>
      <c r="BE16" s="1025"/>
      <c r="BF16" s="934"/>
      <c r="BG16" s="935"/>
      <c r="BH16" s="936"/>
      <c r="BI16" s="941"/>
      <c r="BJ16" s="941"/>
      <c r="BK16" s="941"/>
      <c r="BL16" s="941"/>
      <c r="BM16" s="942"/>
      <c r="BN16" s="949"/>
      <c r="BO16" s="950"/>
      <c r="BP16" s="950"/>
      <c r="BQ16" s="950"/>
      <c r="BR16" s="950"/>
      <c r="BS16" s="951"/>
      <c r="BV16" s="83"/>
      <c r="BW16" s="9"/>
      <c r="BX16" s="89"/>
      <c r="BY16" s="9"/>
      <c r="BZ16" s="86"/>
      <c r="CA16" s="84"/>
      <c r="CB16" s="84"/>
      <c r="CC16" s="84"/>
      <c r="CD16" s="84"/>
      <c r="CG16" s="50"/>
      <c r="CH16" s="50"/>
      <c r="CI16" s="50"/>
      <c r="CJ16" s="50"/>
      <c r="CK16" s="50"/>
      <c r="CL16" s="50"/>
      <c r="CM16" s="50"/>
      <c r="DB16" s="49"/>
      <c r="DC16" s="49"/>
      <c r="DD16" s="49"/>
      <c r="DE16" s="49"/>
      <c r="DF16" s="15"/>
      <c r="DG16" s="15"/>
      <c r="DH16" s="15"/>
      <c r="DI16" s="15"/>
      <c r="DJ16" s="55"/>
      <c r="DK16" s="50"/>
      <c r="DL16" s="50"/>
      <c r="DM16" s="50"/>
      <c r="DN16" s="50"/>
      <c r="DO16" s="50"/>
    </row>
    <row r="17" spans="1:119" ht="13.5" customHeight="1">
      <c r="A17" s="982">
        <v>2</v>
      </c>
      <c r="B17" s="983"/>
      <c r="C17" s="1012"/>
      <c r="D17" s="1012"/>
      <c r="E17" s="1012"/>
      <c r="F17" s="1012"/>
      <c r="G17" s="1012"/>
      <c r="H17" s="1012"/>
      <c r="I17" s="1012"/>
      <c r="J17" s="1012"/>
      <c r="K17" s="1015"/>
      <c r="L17" s="1016"/>
      <c r="M17" s="1016"/>
      <c r="N17" s="1016"/>
      <c r="O17" s="1016"/>
      <c r="P17" s="1016"/>
      <c r="Q17" s="1016"/>
      <c r="R17" s="1016"/>
      <c r="S17" s="1016"/>
      <c r="T17" s="1016"/>
      <c r="U17" s="1016"/>
      <c r="V17" s="1016"/>
      <c r="W17" s="1016"/>
      <c r="X17" s="1016"/>
      <c r="Y17" s="1016"/>
      <c r="Z17" s="1016"/>
      <c r="AA17" s="1016"/>
      <c r="AB17" s="1017"/>
      <c r="AC17" s="927"/>
      <c r="AD17" s="927"/>
      <c r="AE17" s="958" t="s">
        <v>92</v>
      </c>
      <c r="AF17" s="927"/>
      <c r="AG17" s="927"/>
      <c r="AH17" s="958" t="s">
        <v>134</v>
      </c>
      <c r="AI17" s="927"/>
      <c r="AJ17" s="927"/>
      <c r="AK17" s="970" t="s">
        <v>172</v>
      </c>
      <c r="AL17" s="1026"/>
      <c r="AM17" s="1005"/>
      <c r="AN17" s="1005"/>
      <c r="AO17" s="1005"/>
      <c r="AP17" s="1005"/>
      <c r="AQ17" s="1005"/>
      <c r="AR17" s="1005"/>
      <c r="AS17" s="1005"/>
      <c r="AT17" s="93"/>
      <c r="AU17" s="93"/>
      <c r="AV17" s="1004"/>
      <c r="AW17" s="1005"/>
      <c r="AX17" s="1005"/>
      <c r="AY17" s="1005"/>
      <c r="AZ17" s="1005"/>
      <c r="BA17" s="1005"/>
      <c r="BB17" s="1005"/>
      <c r="BC17" s="1005"/>
      <c r="BD17" s="94"/>
      <c r="BE17" s="94"/>
      <c r="BF17" s="928">
        <f>IF(AV17&gt;=70000,$BW$82,IF(AND(AV17&lt;70000,AV17&gt;=30000),$BW$83,IF(AND(AV17&lt;30000,AV17&gt;=15000),$BW$84,IF(AND(AV17&lt;15000,AV17&gt;=10000),$BW$85,IF(AND(AV17&lt;10000,AV17&gt;=2500),$BW$86,IF(AND(AV17&gt;=1000,AV17&lt;2500),$BW$87,""))))))</f>
      </c>
      <c r="BG17" s="929"/>
      <c r="BH17" s="930"/>
      <c r="BI17" s="937"/>
      <c r="BJ17" s="937"/>
      <c r="BK17" s="937"/>
      <c r="BL17" s="937"/>
      <c r="BM17" s="938"/>
      <c r="BN17" s="943">
        <f>IF(AV17&gt;=70000,$BX$82,IF(AND(AV17&lt;70000,AV17&gt;=30000),$BX$83,IF(AND(AV17&lt;30000,AV17&gt;=15000),$BX$84,IF(AND(AV17&lt;15000,AV17&gt;=2500),$BX$86,""))))</f>
      </c>
      <c r="BO17" s="944"/>
      <c r="BP17" s="944"/>
      <c r="BQ17" s="944">
        <f>IF(BM17&gt;=80000,$BW$82,IF(AND(BM17&lt;80000,BM17&gt;=40000),$BW$83,IF(AND(BM17&lt;40000,BM17&gt;=20000),$BW$84,IF(AND(BM17&lt;20000,BM17&gt;=10000),$BW$85,IF(AND(BM17&lt;10000,BM17&gt;=2500),$BW$86,IF(AND(BM17&gt;=1000,BM17&lt;2500),$BW$87,""))))))</f>
      </c>
      <c r="BR17" s="944"/>
      <c r="BS17" s="945"/>
      <c r="BV17" s="83"/>
      <c r="BW17" s="9"/>
      <c r="BX17" s="89"/>
      <c r="BY17" s="9"/>
      <c r="BZ17" s="84"/>
      <c r="CA17" s="84"/>
      <c r="CB17" s="84"/>
      <c r="CC17" s="84"/>
      <c r="CD17" s="84"/>
      <c r="CG17" s="50"/>
      <c r="CH17" s="50"/>
      <c r="CI17" s="50"/>
      <c r="CJ17" s="50"/>
      <c r="CK17" s="50"/>
      <c r="CL17" s="50"/>
      <c r="CM17" s="50"/>
      <c r="DB17" s="49"/>
      <c r="DC17" s="49"/>
      <c r="DD17" s="49"/>
      <c r="DE17" s="49"/>
      <c r="DF17" s="15"/>
      <c r="DG17" s="15"/>
      <c r="DH17" s="15"/>
      <c r="DI17" s="15"/>
      <c r="DJ17" s="55"/>
      <c r="DK17" s="50"/>
      <c r="DL17" s="50"/>
      <c r="DM17" s="50"/>
      <c r="DN17" s="50"/>
      <c r="DO17" s="50"/>
    </row>
    <row r="18" spans="1:119" ht="13.5" customHeight="1">
      <c r="A18" s="984"/>
      <c r="B18" s="985"/>
      <c r="C18" s="1013"/>
      <c r="D18" s="1013"/>
      <c r="E18" s="1013"/>
      <c r="F18" s="1013"/>
      <c r="G18" s="1013"/>
      <c r="H18" s="1013"/>
      <c r="I18" s="1013"/>
      <c r="J18" s="1013"/>
      <c r="K18" s="1018"/>
      <c r="L18" s="1019"/>
      <c r="M18" s="1019"/>
      <c r="N18" s="1019"/>
      <c r="O18" s="1019"/>
      <c r="P18" s="1019"/>
      <c r="Q18" s="1019"/>
      <c r="R18" s="1019"/>
      <c r="S18" s="1019"/>
      <c r="T18" s="1019"/>
      <c r="U18" s="1019"/>
      <c r="V18" s="1019"/>
      <c r="W18" s="1019"/>
      <c r="X18" s="1019"/>
      <c r="Y18" s="1019"/>
      <c r="Z18" s="1019"/>
      <c r="AA18" s="1019"/>
      <c r="AB18" s="1020"/>
      <c r="AC18" s="927"/>
      <c r="AD18" s="927"/>
      <c r="AE18" s="959"/>
      <c r="AF18" s="927"/>
      <c r="AG18" s="927"/>
      <c r="AH18" s="959"/>
      <c r="AI18" s="927"/>
      <c r="AJ18" s="927"/>
      <c r="AK18" s="970"/>
      <c r="AL18" s="1027"/>
      <c r="AM18" s="1007"/>
      <c r="AN18" s="1007"/>
      <c r="AO18" s="1007"/>
      <c r="AP18" s="1007"/>
      <c r="AQ18" s="1007"/>
      <c r="AR18" s="1007"/>
      <c r="AS18" s="1007"/>
      <c r="AT18" s="1029" t="s">
        <v>82</v>
      </c>
      <c r="AU18" s="1029"/>
      <c r="AV18" s="1006"/>
      <c r="AW18" s="1007"/>
      <c r="AX18" s="1007"/>
      <c r="AY18" s="1007"/>
      <c r="AZ18" s="1007"/>
      <c r="BA18" s="1007"/>
      <c r="BB18" s="1007"/>
      <c r="BC18" s="1007"/>
      <c r="BD18" s="1024" t="s">
        <v>82</v>
      </c>
      <c r="BE18" s="1024"/>
      <c r="BF18" s="931"/>
      <c r="BG18" s="932"/>
      <c r="BH18" s="933"/>
      <c r="BI18" s="939"/>
      <c r="BJ18" s="939"/>
      <c r="BK18" s="939"/>
      <c r="BL18" s="939"/>
      <c r="BM18" s="940"/>
      <c r="BN18" s="946"/>
      <c r="BO18" s="947"/>
      <c r="BP18" s="947"/>
      <c r="BQ18" s="947"/>
      <c r="BR18" s="947"/>
      <c r="BS18" s="948"/>
      <c r="BV18" s="83"/>
      <c r="BW18" s="9"/>
      <c r="BX18" s="89"/>
      <c r="BY18" s="9"/>
      <c r="BZ18" s="86"/>
      <c r="CA18" s="84"/>
      <c r="CB18" s="84"/>
      <c r="CC18" s="84"/>
      <c r="CD18" s="84"/>
      <c r="CG18" s="50"/>
      <c r="CH18" s="50"/>
      <c r="CI18" s="50"/>
      <c r="CJ18" s="50"/>
      <c r="CK18" s="50"/>
      <c r="CL18" s="50"/>
      <c r="CM18" s="50"/>
      <c r="DB18" s="49"/>
      <c r="DC18" s="49"/>
      <c r="DD18" s="49"/>
      <c r="DE18" s="49"/>
      <c r="DF18" s="15"/>
      <c r="DG18" s="15"/>
      <c r="DH18" s="15"/>
      <c r="DI18" s="15"/>
      <c r="DJ18" s="55"/>
      <c r="DK18" s="50"/>
      <c r="DL18" s="50"/>
      <c r="DM18" s="50"/>
      <c r="DN18" s="50"/>
      <c r="DO18" s="50"/>
    </row>
    <row r="19" spans="1:119" ht="13.5" customHeight="1">
      <c r="A19" s="986"/>
      <c r="B19" s="987"/>
      <c r="C19" s="1014"/>
      <c r="D19" s="1014"/>
      <c r="E19" s="1014"/>
      <c r="F19" s="1014"/>
      <c r="G19" s="1014"/>
      <c r="H19" s="1014"/>
      <c r="I19" s="1014"/>
      <c r="J19" s="1014"/>
      <c r="K19" s="1021"/>
      <c r="L19" s="1022"/>
      <c r="M19" s="1022"/>
      <c r="N19" s="1022"/>
      <c r="O19" s="1022"/>
      <c r="P19" s="1022"/>
      <c r="Q19" s="1022"/>
      <c r="R19" s="1022"/>
      <c r="S19" s="1022"/>
      <c r="T19" s="1022"/>
      <c r="U19" s="1022"/>
      <c r="V19" s="1022"/>
      <c r="W19" s="1022"/>
      <c r="X19" s="1022"/>
      <c r="Y19" s="1022"/>
      <c r="Z19" s="1022"/>
      <c r="AA19" s="1022"/>
      <c r="AB19" s="1023"/>
      <c r="AC19" s="927"/>
      <c r="AD19" s="927"/>
      <c r="AE19" s="959"/>
      <c r="AF19" s="927"/>
      <c r="AG19" s="927"/>
      <c r="AH19" s="959"/>
      <c r="AI19" s="927"/>
      <c r="AJ19" s="927"/>
      <c r="AK19" s="970"/>
      <c r="AL19" s="1028"/>
      <c r="AM19" s="1009"/>
      <c r="AN19" s="1009"/>
      <c r="AO19" s="1009"/>
      <c r="AP19" s="1009"/>
      <c r="AQ19" s="1009"/>
      <c r="AR19" s="1009"/>
      <c r="AS19" s="1009"/>
      <c r="AT19" s="1030"/>
      <c r="AU19" s="1030"/>
      <c r="AV19" s="1008"/>
      <c r="AW19" s="1009"/>
      <c r="AX19" s="1009"/>
      <c r="AY19" s="1009"/>
      <c r="AZ19" s="1009"/>
      <c r="BA19" s="1009"/>
      <c r="BB19" s="1009"/>
      <c r="BC19" s="1009"/>
      <c r="BD19" s="1025"/>
      <c r="BE19" s="1025"/>
      <c r="BF19" s="934"/>
      <c r="BG19" s="935"/>
      <c r="BH19" s="936"/>
      <c r="BI19" s="941"/>
      <c r="BJ19" s="941"/>
      <c r="BK19" s="941"/>
      <c r="BL19" s="941"/>
      <c r="BM19" s="942"/>
      <c r="BN19" s="949"/>
      <c r="BO19" s="950"/>
      <c r="BP19" s="950"/>
      <c r="BQ19" s="950"/>
      <c r="BR19" s="950"/>
      <c r="BS19" s="951"/>
      <c r="BV19" s="91"/>
      <c r="BW19" s="9"/>
      <c r="BX19" s="89"/>
      <c r="BY19" s="95"/>
      <c r="BZ19" s="96"/>
      <c r="CA19" s="97"/>
      <c r="CB19" s="9"/>
      <c r="CC19" s="9"/>
      <c r="CE19" s="9"/>
      <c r="CF19" s="9"/>
      <c r="CG19" s="50"/>
      <c r="CH19" s="50"/>
      <c r="CI19" s="50"/>
      <c r="CJ19" s="50"/>
      <c r="CK19" s="50"/>
      <c r="CL19" s="50"/>
      <c r="CM19" s="50"/>
      <c r="DF19" s="15"/>
      <c r="DG19" s="15"/>
      <c r="DH19" s="15"/>
      <c r="DI19" s="15"/>
      <c r="DJ19" s="55"/>
      <c r="DK19" s="50"/>
      <c r="DL19" s="50"/>
      <c r="DM19" s="50"/>
      <c r="DN19" s="50"/>
      <c r="DO19" s="50"/>
    </row>
    <row r="20" spans="1:112" ht="13.5" customHeight="1">
      <c r="A20" s="982">
        <v>3</v>
      </c>
      <c r="B20" s="983"/>
      <c r="C20" s="1012"/>
      <c r="D20" s="1012"/>
      <c r="E20" s="1012"/>
      <c r="F20" s="1012"/>
      <c r="G20" s="1012"/>
      <c r="H20" s="1012"/>
      <c r="I20" s="1012"/>
      <c r="J20" s="1012"/>
      <c r="K20" s="1015"/>
      <c r="L20" s="1016"/>
      <c r="M20" s="1016"/>
      <c r="N20" s="1016"/>
      <c r="O20" s="1016"/>
      <c r="P20" s="1016"/>
      <c r="Q20" s="1016"/>
      <c r="R20" s="1016"/>
      <c r="S20" s="1016"/>
      <c r="T20" s="1016"/>
      <c r="U20" s="1016"/>
      <c r="V20" s="1016"/>
      <c r="W20" s="1016"/>
      <c r="X20" s="1016"/>
      <c r="Y20" s="1016"/>
      <c r="Z20" s="1016"/>
      <c r="AA20" s="1016"/>
      <c r="AB20" s="1017"/>
      <c r="AC20" s="927"/>
      <c r="AD20" s="927"/>
      <c r="AE20" s="958" t="s">
        <v>92</v>
      </c>
      <c r="AF20" s="927"/>
      <c r="AG20" s="927"/>
      <c r="AH20" s="958" t="s">
        <v>134</v>
      </c>
      <c r="AI20" s="927"/>
      <c r="AJ20" s="927"/>
      <c r="AK20" s="970" t="s">
        <v>172</v>
      </c>
      <c r="AL20" s="1026"/>
      <c r="AM20" s="1005"/>
      <c r="AN20" s="1005"/>
      <c r="AO20" s="1005"/>
      <c r="AP20" s="1005"/>
      <c r="AQ20" s="1005"/>
      <c r="AR20" s="1005"/>
      <c r="AS20" s="1005"/>
      <c r="AT20" s="93"/>
      <c r="AU20" s="93"/>
      <c r="AV20" s="1004"/>
      <c r="AW20" s="1005"/>
      <c r="AX20" s="1005"/>
      <c r="AY20" s="1005"/>
      <c r="AZ20" s="1005"/>
      <c r="BA20" s="1005"/>
      <c r="BB20" s="1005"/>
      <c r="BC20" s="1005"/>
      <c r="BD20" s="94"/>
      <c r="BE20" s="94"/>
      <c r="BF20" s="928">
        <f>IF(AV20&gt;=70000,$BW$82,IF(AND(AV20&lt;70000,AV20&gt;=30000),$BW$83,IF(AND(AV20&lt;30000,AV20&gt;=15000),$BW$84,IF(AND(AV20&lt;15000,AV20&gt;=10000),$BW$85,IF(AND(AV20&lt;10000,AV20&gt;=2500),$BW$86,IF(AND(AV20&gt;=1000,AV20&lt;2500),$BW$87,""))))))</f>
      </c>
      <c r="BG20" s="929"/>
      <c r="BH20" s="930"/>
      <c r="BI20" s="937"/>
      <c r="BJ20" s="937"/>
      <c r="BK20" s="937"/>
      <c r="BL20" s="937"/>
      <c r="BM20" s="938"/>
      <c r="BN20" s="943">
        <f>IF(AV20&gt;=70000,$BX$82,IF(AND(AV20&lt;70000,AV20&gt;=30000),$BX$83,IF(AND(AV20&lt;30000,AV20&gt;=15000),$BX$84,IF(AND(AV20&lt;15000,AV20&gt;=2500),$BX$86,""))))</f>
      </c>
      <c r="BO20" s="944"/>
      <c r="BP20" s="944"/>
      <c r="BQ20" s="944">
        <f>IF(BM20&gt;=80000,$BW$82,IF(AND(BM20&lt;80000,BM20&gt;=40000),$BW$83,IF(AND(BM20&lt;40000,BM20&gt;=20000),$BW$84,IF(AND(BM20&lt;20000,BM20&gt;=10000),$BW$85,IF(AND(BM20&lt;10000,BM20&gt;=2500),$BW$86,IF(AND(BM20&gt;=1000,BM20&lt;2500),$BW$87,""))))))</f>
      </c>
      <c r="BR20" s="944"/>
      <c r="BS20" s="945"/>
      <c r="BV20" s="83"/>
      <c r="BW20" s="9"/>
      <c r="BX20" s="89"/>
      <c r="BY20" s="95"/>
      <c r="BZ20" s="98"/>
      <c r="CA20" s="98"/>
      <c r="CB20" s="84"/>
      <c r="CC20" s="84"/>
      <c r="CD20" s="84"/>
      <c r="CG20" s="50"/>
      <c r="CH20" s="50"/>
      <c r="CI20" s="50"/>
      <c r="CJ20" s="50"/>
      <c r="CK20" s="50"/>
      <c r="CL20" s="50"/>
      <c r="CM20" s="50"/>
      <c r="DB20" s="49"/>
      <c r="DC20" s="49"/>
      <c r="DD20" s="49"/>
      <c r="DE20" s="49"/>
      <c r="DF20" s="49"/>
      <c r="DG20" s="49"/>
      <c r="DH20" s="49"/>
    </row>
    <row r="21" spans="1:112" ht="13.5" customHeight="1">
      <c r="A21" s="984"/>
      <c r="B21" s="985"/>
      <c r="C21" s="1013"/>
      <c r="D21" s="1013"/>
      <c r="E21" s="1013"/>
      <c r="F21" s="1013"/>
      <c r="G21" s="1013"/>
      <c r="H21" s="1013"/>
      <c r="I21" s="1013"/>
      <c r="J21" s="1013"/>
      <c r="K21" s="1018"/>
      <c r="L21" s="1019"/>
      <c r="M21" s="1019"/>
      <c r="N21" s="1019"/>
      <c r="O21" s="1019"/>
      <c r="P21" s="1019"/>
      <c r="Q21" s="1019"/>
      <c r="R21" s="1019"/>
      <c r="S21" s="1019"/>
      <c r="T21" s="1019"/>
      <c r="U21" s="1019"/>
      <c r="V21" s="1019"/>
      <c r="W21" s="1019"/>
      <c r="X21" s="1019"/>
      <c r="Y21" s="1019"/>
      <c r="Z21" s="1019"/>
      <c r="AA21" s="1019"/>
      <c r="AB21" s="1020"/>
      <c r="AC21" s="927"/>
      <c r="AD21" s="927"/>
      <c r="AE21" s="959"/>
      <c r="AF21" s="927"/>
      <c r="AG21" s="927"/>
      <c r="AH21" s="959"/>
      <c r="AI21" s="927"/>
      <c r="AJ21" s="927"/>
      <c r="AK21" s="970"/>
      <c r="AL21" s="1027"/>
      <c r="AM21" s="1007"/>
      <c r="AN21" s="1007"/>
      <c r="AO21" s="1007"/>
      <c r="AP21" s="1007"/>
      <c r="AQ21" s="1007"/>
      <c r="AR21" s="1007"/>
      <c r="AS21" s="1007"/>
      <c r="AT21" s="1029" t="s">
        <v>82</v>
      </c>
      <c r="AU21" s="1029"/>
      <c r="AV21" s="1006"/>
      <c r="AW21" s="1007"/>
      <c r="AX21" s="1007"/>
      <c r="AY21" s="1007"/>
      <c r="AZ21" s="1007"/>
      <c r="BA21" s="1007"/>
      <c r="BB21" s="1007"/>
      <c r="BC21" s="1007"/>
      <c r="BD21" s="1024" t="s">
        <v>82</v>
      </c>
      <c r="BE21" s="1024"/>
      <c r="BF21" s="931"/>
      <c r="BG21" s="932"/>
      <c r="BH21" s="933"/>
      <c r="BI21" s="939"/>
      <c r="BJ21" s="939"/>
      <c r="BK21" s="939"/>
      <c r="BL21" s="939"/>
      <c r="BM21" s="940"/>
      <c r="BN21" s="946"/>
      <c r="BO21" s="947"/>
      <c r="BP21" s="947"/>
      <c r="BQ21" s="947"/>
      <c r="BR21" s="947"/>
      <c r="BS21" s="948"/>
      <c r="BV21" s="83"/>
      <c r="BW21" s="9"/>
      <c r="BX21" s="89"/>
      <c r="BY21" s="95"/>
      <c r="BZ21" s="98"/>
      <c r="CA21" s="98"/>
      <c r="CB21" s="84"/>
      <c r="CC21" s="84"/>
      <c r="CD21" s="84"/>
      <c r="CG21" s="50"/>
      <c r="CH21" s="50"/>
      <c r="CI21" s="50"/>
      <c r="CJ21" s="50"/>
      <c r="CK21" s="50"/>
      <c r="CL21" s="50"/>
      <c r="CM21" s="50"/>
      <c r="DB21" s="49"/>
      <c r="DC21" s="49"/>
      <c r="DD21" s="49"/>
      <c r="DE21" s="49"/>
      <c r="DF21" s="49"/>
      <c r="DG21" s="49"/>
      <c r="DH21" s="49"/>
    </row>
    <row r="22" spans="1:112" ht="13.5" customHeight="1">
      <c r="A22" s="986"/>
      <c r="B22" s="987"/>
      <c r="C22" s="1014"/>
      <c r="D22" s="1014"/>
      <c r="E22" s="1014"/>
      <c r="F22" s="1014"/>
      <c r="G22" s="1014"/>
      <c r="H22" s="1014"/>
      <c r="I22" s="1014"/>
      <c r="J22" s="1014"/>
      <c r="K22" s="1021"/>
      <c r="L22" s="1022"/>
      <c r="M22" s="1022"/>
      <c r="N22" s="1022"/>
      <c r="O22" s="1022"/>
      <c r="P22" s="1022"/>
      <c r="Q22" s="1022"/>
      <c r="R22" s="1022"/>
      <c r="S22" s="1022"/>
      <c r="T22" s="1022"/>
      <c r="U22" s="1022"/>
      <c r="V22" s="1022"/>
      <c r="W22" s="1022"/>
      <c r="X22" s="1022"/>
      <c r="Y22" s="1022"/>
      <c r="Z22" s="1022"/>
      <c r="AA22" s="1022"/>
      <c r="AB22" s="1023"/>
      <c r="AC22" s="927"/>
      <c r="AD22" s="927"/>
      <c r="AE22" s="959"/>
      <c r="AF22" s="927"/>
      <c r="AG22" s="927"/>
      <c r="AH22" s="959"/>
      <c r="AI22" s="927"/>
      <c r="AJ22" s="927"/>
      <c r="AK22" s="970"/>
      <c r="AL22" s="1028"/>
      <c r="AM22" s="1009"/>
      <c r="AN22" s="1009"/>
      <c r="AO22" s="1009"/>
      <c r="AP22" s="1009"/>
      <c r="AQ22" s="1009"/>
      <c r="AR22" s="1009"/>
      <c r="AS22" s="1009"/>
      <c r="AT22" s="1030"/>
      <c r="AU22" s="1030"/>
      <c r="AV22" s="1008"/>
      <c r="AW22" s="1009"/>
      <c r="AX22" s="1009"/>
      <c r="AY22" s="1009"/>
      <c r="AZ22" s="1009"/>
      <c r="BA22" s="1009"/>
      <c r="BB22" s="1009"/>
      <c r="BC22" s="1009"/>
      <c r="BD22" s="1025"/>
      <c r="BE22" s="1025"/>
      <c r="BF22" s="934"/>
      <c r="BG22" s="935"/>
      <c r="BH22" s="936"/>
      <c r="BI22" s="941"/>
      <c r="BJ22" s="941"/>
      <c r="BK22" s="941"/>
      <c r="BL22" s="941"/>
      <c r="BM22" s="942"/>
      <c r="BN22" s="949"/>
      <c r="BO22" s="950"/>
      <c r="BP22" s="950"/>
      <c r="BQ22" s="950"/>
      <c r="BR22" s="950"/>
      <c r="BS22" s="951"/>
      <c r="BV22" s="83"/>
      <c r="BW22" s="9"/>
      <c r="BX22" s="89"/>
      <c r="BY22" s="84"/>
      <c r="BZ22" s="9"/>
      <c r="CA22" s="84"/>
      <c r="CB22" s="84"/>
      <c r="CC22" s="84"/>
      <c r="CD22" s="84"/>
      <c r="CG22" s="50"/>
      <c r="CH22" s="50"/>
      <c r="CI22" s="50"/>
      <c r="CJ22" s="50"/>
      <c r="CK22" s="50"/>
      <c r="CL22" s="50"/>
      <c r="CM22" s="50"/>
      <c r="DB22" s="49"/>
      <c r="DC22" s="49"/>
      <c r="DD22" s="49"/>
      <c r="DE22" s="49"/>
      <c r="DF22" s="49"/>
      <c r="DG22" s="49"/>
      <c r="DH22" s="49"/>
    </row>
    <row r="23" spans="1:112" ht="13.5" customHeight="1">
      <c r="A23" s="982">
        <v>4</v>
      </c>
      <c r="B23" s="983"/>
      <c r="C23" s="1012"/>
      <c r="D23" s="1012"/>
      <c r="E23" s="1012"/>
      <c r="F23" s="1012"/>
      <c r="G23" s="1012"/>
      <c r="H23" s="1012"/>
      <c r="I23" s="1012"/>
      <c r="J23" s="1012"/>
      <c r="K23" s="1015"/>
      <c r="L23" s="1016"/>
      <c r="M23" s="1016"/>
      <c r="N23" s="1016"/>
      <c r="O23" s="1016"/>
      <c r="P23" s="1016"/>
      <c r="Q23" s="1016"/>
      <c r="R23" s="1016"/>
      <c r="S23" s="1016"/>
      <c r="T23" s="1016"/>
      <c r="U23" s="1016"/>
      <c r="V23" s="1016"/>
      <c r="W23" s="1016"/>
      <c r="X23" s="1016"/>
      <c r="Y23" s="1016"/>
      <c r="Z23" s="1016"/>
      <c r="AA23" s="1016"/>
      <c r="AB23" s="1017"/>
      <c r="AC23" s="927"/>
      <c r="AD23" s="927"/>
      <c r="AE23" s="958" t="s">
        <v>92</v>
      </c>
      <c r="AF23" s="927"/>
      <c r="AG23" s="927"/>
      <c r="AH23" s="958" t="s">
        <v>134</v>
      </c>
      <c r="AI23" s="927"/>
      <c r="AJ23" s="927"/>
      <c r="AK23" s="970" t="s">
        <v>172</v>
      </c>
      <c r="AL23" s="1026"/>
      <c r="AM23" s="1005"/>
      <c r="AN23" s="1005"/>
      <c r="AO23" s="1005"/>
      <c r="AP23" s="1005"/>
      <c r="AQ23" s="1005"/>
      <c r="AR23" s="1005"/>
      <c r="AS23" s="1005"/>
      <c r="AT23" s="93"/>
      <c r="AU23" s="93"/>
      <c r="AV23" s="1004"/>
      <c r="AW23" s="1005"/>
      <c r="AX23" s="1005"/>
      <c r="AY23" s="1005"/>
      <c r="AZ23" s="1005"/>
      <c r="BA23" s="1005"/>
      <c r="BB23" s="1005"/>
      <c r="BC23" s="1005"/>
      <c r="BD23" s="94"/>
      <c r="BE23" s="94"/>
      <c r="BF23" s="928">
        <f>IF(AV23&gt;=70000,$BW$82,IF(AND(AV23&lt;70000,AV23&gt;=30000),$BW$83,IF(AND(AV23&lt;30000,AV23&gt;=15000),$BW$84,IF(AND(AV23&lt;15000,AV23&gt;=10000),$BW$85,IF(AND(AV23&lt;10000,AV23&gt;=2500),$BW$86,IF(AND(AV23&gt;=1000,AV23&lt;2500),$BW$87,""))))))</f>
      </c>
      <c r="BG23" s="929"/>
      <c r="BH23" s="930"/>
      <c r="BI23" s="937"/>
      <c r="BJ23" s="937"/>
      <c r="BK23" s="937"/>
      <c r="BL23" s="937"/>
      <c r="BM23" s="938"/>
      <c r="BN23" s="943">
        <f>IF(AV23&gt;=70000,$BX$82,IF(AND(AV23&lt;70000,AV23&gt;=30000),$BX$83,IF(AND(AV23&lt;30000,AV23&gt;=15000),$BX$84,IF(AND(AV23&lt;15000,AV23&gt;=2500),$BX$86,""))))</f>
      </c>
      <c r="BO23" s="944"/>
      <c r="BP23" s="944"/>
      <c r="BQ23" s="944">
        <f>IF(BM23&gt;=80000,$BW$82,IF(AND(BM23&lt;80000,BM23&gt;=40000),$BW$83,IF(AND(BM23&lt;40000,BM23&gt;=20000),$BW$84,IF(AND(BM23&lt;20000,BM23&gt;=10000),$BW$85,IF(AND(BM23&lt;10000,BM23&gt;=2500),$BW$86,IF(AND(BM23&gt;=1000,BM23&lt;2500),$BW$87,""))))))</f>
      </c>
      <c r="BR23" s="944"/>
      <c r="BS23" s="945"/>
      <c r="BV23" s="83"/>
      <c r="BW23" s="9"/>
      <c r="BX23" s="84"/>
      <c r="BY23" s="84"/>
      <c r="BZ23" s="84"/>
      <c r="CA23" s="84"/>
      <c r="CB23" s="84"/>
      <c r="CC23" s="84"/>
      <c r="CD23" s="84"/>
      <c r="CG23" s="50"/>
      <c r="CH23" s="50"/>
      <c r="CI23" s="50"/>
      <c r="CJ23" s="50"/>
      <c r="CK23" s="50"/>
      <c r="CL23" s="50"/>
      <c r="CM23" s="50"/>
      <c r="DB23" s="49"/>
      <c r="DC23" s="49"/>
      <c r="DD23" s="49"/>
      <c r="DE23" s="49"/>
      <c r="DF23" s="49"/>
      <c r="DG23" s="49"/>
      <c r="DH23" s="49"/>
    </row>
    <row r="24" spans="1:112" ht="13.5" customHeight="1">
      <c r="A24" s="984"/>
      <c r="B24" s="985"/>
      <c r="C24" s="1013"/>
      <c r="D24" s="1013"/>
      <c r="E24" s="1013"/>
      <c r="F24" s="1013"/>
      <c r="G24" s="1013"/>
      <c r="H24" s="1013"/>
      <c r="I24" s="1013"/>
      <c r="J24" s="1013"/>
      <c r="K24" s="1018"/>
      <c r="L24" s="1019"/>
      <c r="M24" s="1019"/>
      <c r="N24" s="1019"/>
      <c r="O24" s="1019"/>
      <c r="P24" s="1019"/>
      <c r="Q24" s="1019"/>
      <c r="R24" s="1019"/>
      <c r="S24" s="1019"/>
      <c r="T24" s="1019"/>
      <c r="U24" s="1019"/>
      <c r="V24" s="1019"/>
      <c r="W24" s="1019"/>
      <c r="X24" s="1019"/>
      <c r="Y24" s="1019"/>
      <c r="Z24" s="1019"/>
      <c r="AA24" s="1019"/>
      <c r="AB24" s="1020"/>
      <c r="AC24" s="927"/>
      <c r="AD24" s="927"/>
      <c r="AE24" s="959"/>
      <c r="AF24" s="927"/>
      <c r="AG24" s="927"/>
      <c r="AH24" s="959"/>
      <c r="AI24" s="927"/>
      <c r="AJ24" s="927"/>
      <c r="AK24" s="970"/>
      <c r="AL24" s="1027"/>
      <c r="AM24" s="1007"/>
      <c r="AN24" s="1007"/>
      <c r="AO24" s="1007"/>
      <c r="AP24" s="1007"/>
      <c r="AQ24" s="1007"/>
      <c r="AR24" s="1007"/>
      <c r="AS24" s="1007"/>
      <c r="AT24" s="1029" t="s">
        <v>82</v>
      </c>
      <c r="AU24" s="1029"/>
      <c r="AV24" s="1006"/>
      <c r="AW24" s="1007"/>
      <c r="AX24" s="1007"/>
      <c r="AY24" s="1007"/>
      <c r="AZ24" s="1007"/>
      <c r="BA24" s="1007"/>
      <c r="BB24" s="1007"/>
      <c r="BC24" s="1007"/>
      <c r="BD24" s="1024" t="s">
        <v>82</v>
      </c>
      <c r="BE24" s="1024"/>
      <c r="BF24" s="931"/>
      <c r="BG24" s="932"/>
      <c r="BH24" s="933"/>
      <c r="BI24" s="939"/>
      <c r="BJ24" s="939"/>
      <c r="BK24" s="939"/>
      <c r="BL24" s="939"/>
      <c r="BM24" s="940"/>
      <c r="BN24" s="946"/>
      <c r="BO24" s="947"/>
      <c r="BP24" s="947"/>
      <c r="BQ24" s="947"/>
      <c r="BR24" s="947"/>
      <c r="BS24" s="948"/>
      <c r="BV24" s="83"/>
      <c r="BW24" s="9"/>
      <c r="BX24" s="84"/>
      <c r="BY24" s="84"/>
      <c r="BZ24" s="84"/>
      <c r="CA24" s="84"/>
      <c r="CB24" s="84"/>
      <c r="CC24" s="84"/>
      <c r="CD24" s="84"/>
      <c r="CG24" s="50"/>
      <c r="CH24" s="50"/>
      <c r="CI24" s="50"/>
      <c r="CJ24" s="50"/>
      <c r="CK24" s="50"/>
      <c r="CL24" s="50"/>
      <c r="CM24" s="50"/>
      <c r="DB24" s="49"/>
      <c r="DC24" s="49"/>
      <c r="DD24" s="49"/>
      <c r="DE24" s="49"/>
      <c r="DF24" s="49"/>
      <c r="DG24" s="49"/>
      <c r="DH24" s="49"/>
    </row>
    <row r="25" spans="1:112" ht="13.5" customHeight="1">
      <c r="A25" s="986"/>
      <c r="B25" s="987"/>
      <c r="C25" s="1014"/>
      <c r="D25" s="1014"/>
      <c r="E25" s="1014"/>
      <c r="F25" s="1014"/>
      <c r="G25" s="1014"/>
      <c r="H25" s="1014"/>
      <c r="I25" s="1014"/>
      <c r="J25" s="1014"/>
      <c r="K25" s="1021"/>
      <c r="L25" s="1022"/>
      <c r="M25" s="1022"/>
      <c r="N25" s="1022"/>
      <c r="O25" s="1022"/>
      <c r="P25" s="1022"/>
      <c r="Q25" s="1022"/>
      <c r="R25" s="1022"/>
      <c r="S25" s="1022"/>
      <c r="T25" s="1022"/>
      <c r="U25" s="1022"/>
      <c r="V25" s="1022"/>
      <c r="W25" s="1022"/>
      <c r="X25" s="1022"/>
      <c r="Y25" s="1022"/>
      <c r="Z25" s="1022"/>
      <c r="AA25" s="1022"/>
      <c r="AB25" s="1023"/>
      <c r="AC25" s="927"/>
      <c r="AD25" s="927"/>
      <c r="AE25" s="959"/>
      <c r="AF25" s="927"/>
      <c r="AG25" s="927"/>
      <c r="AH25" s="959"/>
      <c r="AI25" s="927"/>
      <c r="AJ25" s="927"/>
      <c r="AK25" s="970"/>
      <c r="AL25" s="1028"/>
      <c r="AM25" s="1009"/>
      <c r="AN25" s="1009"/>
      <c r="AO25" s="1009"/>
      <c r="AP25" s="1009"/>
      <c r="AQ25" s="1009"/>
      <c r="AR25" s="1009"/>
      <c r="AS25" s="1009"/>
      <c r="AT25" s="1030"/>
      <c r="AU25" s="1030"/>
      <c r="AV25" s="1008"/>
      <c r="AW25" s="1009"/>
      <c r="AX25" s="1009"/>
      <c r="AY25" s="1009"/>
      <c r="AZ25" s="1009"/>
      <c r="BA25" s="1009"/>
      <c r="BB25" s="1009"/>
      <c r="BC25" s="1009"/>
      <c r="BD25" s="1025"/>
      <c r="BE25" s="1025"/>
      <c r="BF25" s="934"/>
      <c r="BG25" s="935"/>
      <c r="BH25" s="936"/>
      <c r="BI25" s="941"/>
      <c r="BJ25" s="941"/>
      <c r="BK25" s="941"/>
      <c r="BL25" s="941"/>
      <c r="BM25" s="942"/>
      <c r="BN25" s="949"/>
      <c r="BO25" s="950"/>
      <c r="BP25" s="950"/>
      <c r="BQ25" s="950"/>
      <c r="BR25" s="950"/>
      <c r="BS25" s="951"/>
      <c r="BV25" s="83"/>
      <c r="BW25" s="9"/>
      <c r="BX25" s="89"/>
      <c r="BY25" s="84"/>
      <c r="BZ25" s="9"/>
      <c r="CA25" s="84"/>
      <c r="CB25" s="84"/>
      <c r="CC25" s="84"/>
      <c r="CD25" s="84"/>
      <c r="CG25" s="50"/>
      <c r="CH25" s="50"/>
      <c r="CI25" s="50"/>
      <c r="CJ25" s="50"/>
      <c r="CK25" s="50"/>
      <c r="CL25" s="50"/>
      <c r="CM25" s="50"/>
      <c r="DB25" s="49"/>
      <c r="DC25" s="49"/>
      <c r="DD25" s="49"/>
      <c r="DE25" s="49"/>
      <c r="DF25" s="49"/>
      <c r="DG25" s="49"/>
      <c r="DH25" s="49"/>
    </row>
    <row r="26" spans="1:112" ht="13.5" customHeight="1">
      <c r="A26" s="982">
        <v>5</v>
      </c>
      <c r="B26" s="983"/>
      <c r="C26" s="1012"/>
      <c r="D26" s="1012"/>
      <c r="E26" s="1012"/>
      <c r="F26" s="1012"/>
      <c r="G26" s="1012"/>
      <c r="H26" s="1012"/>
      <c r="I26" s="1012"/>
      <c r="J26" s="1012"/>
      <c r="K26" s="1015"/>
      <c r="L26" s="1016"/>
      <c r="M26" s="1016"/>
      <c r="N26" s="1016"/>
      <c r="O26" s="1016"/>
      <c r="P26" s="1016"/>
      <c r="Q26" s="1016"/>
      <c r="R26" s="1016"/>
      <c r="S26" s="1016"/>
      <c r="T26" s="1016"/>
      <c r="U26" s="1016"/>
      <c r="V26" s="1016"/>
      <c r="W26" s="1016"/>
      <c r="X26" s="1016"/>
      <c r="Y26" s="1016"/>
      <c r="Z26" s="1016"/>
      <c r="AA26" s="1016"/>
      <c r="AB26" s="1017"/>
      <c r="AC26" s="927"/>
      <c r="AD26" s="927"/>
      <c r="AE26" s="958" t="s">
        <v>92</v>
      </c>
      <c r="AF26" s="927"/>
      <c r="AG26" s="927"/>
      <c r="AH26" s="958" t="s">
        <v>134</v>
      </c>
      <c r="AI26" s="927"/>
      <c r="AJ26" s="927"/>
      <c r="AK26" s="970" t="s">
        <v>172</v>
      </c>
      <c r="AL26" s="1026"/>
      <c r="AM26" s="1005"/>
      <c r="AN26" s="1005"/>
      <c r="AO26" s="1005"/>
      <c r="AP26" s="1005"/>
      <c r="AQ26" s="1005"/>
      <c r="AR26" s="1005"/>
      <c r="AS26" s="1005"/>
      <c r="AT26" s="93"/>
      <c r="AU26" s="93"/>
      <c r="AV26" s="1004"/>
      <c r="AW26" s="1005"/>
      <c r="AX26" s="1005"/>
      <c r="AY26" s="1005"/>
      <c r="AZ26" s="1005"/>
      <c r="BA26" s="1005"/>
      <c r="BB26" s="1005"/>
      <c r="BC26" s="1005"/>
      <c r="BD26" s="94"/>
      <c r="BE26" s="94"/>
      <c r="BF26" s="928">
        <f>IF(AV26&gt;=70000,$BW$82,IF(AND(AV26&lt;70000,AV26&gt;=30000),$BW$83,IF(AND(AV26&lt;30000,AV26&gt;=15000),$BW$84,IF(AND(AV26&lt;15000,AV26&gt;=10000),$BW$85,IF(AND(AV26&lt;10000,AV26&gt;=2500),$BW$86,IF(AND(AV26&gt;=1000,AV26&lt;2500),$BW$87,""))))))</f>
      </c>
      <c r="BG26" s="929"/>
      <c r="BH26" s="930"/>
      <c r="BI26" s="937"/>
      <c r="BJ26" s="937"/>
      <c r="BK26" s="937"/>
      <c r="BL26" s="937"/>
      <c r="BM26" s="938"/>
      <c r="BN26" s="943">
        <f>IF(AV26&gt;=70000,$BX$82,IF(AND(AV26&lt;70000,AV26&gt;=30000),$BX$83,IF(AND(AV26&lt;30000,AV26&gt;=15000),$BX$84,IF(AND(AV26&lt;15000,AV26&gt;=2500),$BX$86,""))))</f>
      </c>
      <c r="BO26" s="944"/>
      <c r="BP26" s="944"/>
      <c r="BQ26" s="944">
        <f>IF(BM26&gt;=80000,$BW$82,IF(AND(BM26&lt;80000,BM26&gt;=40000),$BW$83,IF(AND(BM26&lt;40000,BM26&gt;=20000),$BW$84,IF(AND(BM26&lt;20000,BM26&gt;=10000),$BW$85,IF(AND(BM26&lt;10000,BM26&gt;=2500),$BW$86,IF(AND(BM26&gt;=1000,BM26&lt;2500),$BW$87,""))))))</f>
      </c>
      <c r="BR26" s="944"/>
      <c r="BS26" s="945"/>
      <c r="BV26" s="83"/>
      <c r="BW26" s="9"/>
      <c r="BX26" s="84"/>
      <c r="BY26" s="84"/>
      <c r="BZ26" s="84"/>
      <c r="CA26" s="84"/>
      <c r="CB26" s="84"/>
      <c r="CC26" s="84"/>
      <c r="CD26" s="84"/>
      <c r="CG26" s="50"/>
      <c r="CH26" s="50"/>
      <c r="CI26" s="50"/>
      <c r="CJ26" s="50"/>
      <c r="CK26" s="50"/>
      <c r="CL26" s="50"/>
      <c r="CM26" s="50"/>
      <c r="DB26" s="49"/>
      <c r="DC26" s="49"/>
      <c r="DD26" s="49"/>
      <c r="DE26" s="49"/>
      <c r="DF26" s="49"/>
      <c r="DG26" s="49"/>
      <c r="DH26" s="49"/>
    </row>
    <row r="27" spans="1:112" ht="13.5" customHeight="1">
      <c r="A27" s="984"/>
      <c r="B27" s="985"/>
      <c r="C27" s="1013"/>
      <c r="D27" s="1013"/>
      <c r="E27" s="1013"/>
      <c r="F27" s="1013"/>
      <c r="G27" s="1013"/>
      <c r="H27" s="1013"/>
      <c r="I27" s="1013"/>
      <c r="J27" s="1013"/>
      <c r="K27" s="1018"/>
      <c r="L27" s="1019"/>
      <c r="M27" s="1019"/>
      <c r="N27" s="1019"/>
      <c r="O27" s="1019"/>
      <c r="P27" s="1019"/>
      <c r="Q27" s="1019"/>
      <c r="R27" s="1019"/>
      <c r="S27" s="1019"/>
      <c r="T27" s="1019"/>
      <c r="U27" s="1019"/>
      <c r="V27" s="1019"/>
      <c r="W27" s="1019"/>
      <c r="X27" s="1019"/>
      <c r="Y27" s="1019"/>
      <c r="Z27" s="1019"/>
      <c r="AA27" s="1019"/>
      <c r="AB27" s="1020"/>
      <c r="AC27" s="927"/>
      <c r="AD27" s="927"/>
      <c r="AE27" s="959"/>
      <c r="AF27" s="927"/>
      <c r="AG27" s="927"/>
      <c r="AH27" s="959"/>
      <c r="AI27" s="927"/>
      <c r="AJ27" s="927"/>
      <c r="AK27" s="970"/>
      <c r="AL27" s="1027"/>
      <c r="AM27" s="1007"/>
      <c r="AN27" s="1007"/>
      <c r="AO27" s="1007"/>
      <c r="AP27" s="1007"/>
      <c r="AQ27" s="1007"/>
      <c r="AR27" s="1007"/>
      <c r="AS27" s="1007"/>
      <c r="AT27" s="1029" t="s">
        <v>82</v>
      </c>
      <c r="AU27" s="1029"/>
      <c r="AV27" s="1006"/>
      <c r="AW27" s="1007"/>
      <c r="AX27" s="1007"/>
      <c r="AY27" s="1007"/>
      <c r="AZ27" s="1007"/>
      <c r="BA27" s="1007"/>
      <c r="BB27" s="1007"/>
      <c r="BC27" s="1007"/>
      <c r="BD27" s="1024" t="s">
        <v>82</v>
      </c>
      <c r="BE27" s="1024"/>
      <c r="BF27" s="931"/>
      <c r="BG27" s="932"/>
      <c r="BH27" s="933"/>
      <c r="BI27" s="939"/>
      <c r="BJ27" s="939"/>
      <c r="BK27" s="939"/>
      <c r="BL27" s="939"/>
      <c r="BM27" s="940"/>
      <c r="BN27" s="946"/>
      <c r="BO27" s="947"/>
      <c r="BP27" s="947"/>
      <c r="BQ27" s="947"/>
      <c r="BR27" s="947"/>
      <c r="BS27" s="948"/>
      <c r="BV27" s="83"/>
      <c r="BW27" s="9"/>
      <c r="BX27" s="84"/>
      <c r="BY27" s="84"/>
      <c r="BZ27" s="84"/>
      <c r="CA27" s="84"/>
      <c r="CB27" s="84"/>
      <c r="CC27" s="84"/>
      <c r="CD27" s="84"/>
      <c r="CG27" s="50"/>
      <c r="CH27" s="50"/>
      <c r="CI27" s="50"/>
      <c r="CJ27" s="50"/>
      <c r="CK27" s="50"/>
      <c r="CL27" s="50"/>
      <c r="CM27" s="50"/>
      <c r="DB27" s="49"/>
      <c r="DC27" s="49"/>
      <c r="DD27" s="49"/>
      <c r="DE27" s="49"/>
      <c r="DF27" s="49"/>
      <c r="DG27" s="49"/>
      <c r="DH27" s="49"/>
    </row>
    <row r="28" spans="1:112" ht="13.5" customHeight="1">
      <c r="A28" s="986"/>
      <c r="B28" s="987"/>
      <c r="C28" s="1014"/>
      <c r="D28" s="1014"/>
      <c r="E28" s="1014"/>
      <c r="F28" s="1014"/>
      <c r="G28" s="1014"/>
      <c r="H28" s="1014"/>
      <c r="I28" s="1014"/>
      <c r="J28" s="1014"/>
      <c r="K28" s="1021"/>
      <c r="L28" s="1022"/>
      <c r="M28" s="1022"/>
      <c r="N28" s="1022"/>
      <c r="O28" s="1022"/>
      <c r="P28" s="1022"/>
      <c r="Q28" s="1022"/>
      <c r="R28" s="1022"/>
      <c r="S28" s="1022"/>
      <c r="T28" s="1022"/>
      <c r="U28" s="1022"/>
      <c r="V28" s="1022"/>
      <c r="W28" s="1022"/>
      <c r="X28" s="1022"/>
      <c r="Y28" s="1022"/>
      <c r="Z28" s="1022"/>
      <c r="AA28" s="1022"/>
      <c r="AB28" s="1023"/>
      <c r="AC28" s="927"/>
      <c r="AD28" s="927"/>
      <c r="AE28" s="959"/>
      <c r="AF28" s="927"/>
      <c r="AG28" s="927"/>
      <c r="AH28" s="959"/>
      <c r="AI28" s="927"/>
      <c r="AJ28" s="927"/>
      <c r="AK28" s="970"/>
      <c r="AL28" s="1028"/>
      <c r="AM28" s="1009"/>
      <c r="AN28" s="1009"/>
      <c r="AO28" s="1009"/>
      <c r="AP28" s="1009"/>
      <c r="AQ28" s="1009"/>
      <c r="AR28" s="1009"/>
      <c r="AS28" s="1009"/>
      <c r="AT28" s="1030"/>
      <c r="AU28" s="1030"/>
      <c r="AV28" s="1008"/>
      <c r="AW28" s="1009"/>
      <c r="AX28" s="1009"/>
      <c r="AY28" s="1009"/>
      <c r="AZ28" s="1009"/>
      <c r="BA28" s="1009"/>
      <c r="BB28" s="1009"/>
      <c r="BC28" s="1009"/>
      <c r="BD28" s="1025"/>
      <c r="BE28" s="1025"/>
      <c r="BF28" s="934"/>
      <c r="BG28" s="935"/>
      <c r="BH28" s="936"/>
      <c r="BI28" s="941"/>
      <c r="BJ28" s="941"/>
      <c r="BK28" s="941"/>
      <c r="BL28" s="941"/>
      <c r="BM28" s="942"/>
      <c r="BN28" s="949"/>
      <c r="BO28" s="950"/>
      <c r="BP28" s="950"/>
      <c r="BQ28" s="950"/>
      <c r="BR28" s="950"/>
      <c r="BS28" s="951"/>
      <c r="BV28" s="83"/>
      <c r="BW28" s="9"/>
      <c r="BX28" s="89"/>
      <c r="BY28" s="84"/>
      <c r="BZ28" s="9"/>
      <c r="CA28" s="84"/>
      <c r="CB28" s="84"/>
      <c r="CC28" s="84"/>
      <c r="CD28" s="84"/>
      <c r="CG28" s="50"/>
      <c r="CH28" s="50"/>
      <c r="CI28" s="50"/>
      <c r="CJ28" s="50"/>
      <c r="CK28" s="50"/>
      <c r="CL28" s="50"/>
      <c r="CM28" s="50"/>
      <c r="DB28" s="49"/>
      <c r="DC28" s="49"/>
      <c r="DD28" s="49"/>
      <c r="DE28" s="49"/>
      <c r="DF28" s="49"/>
      <c r="DG28" s="49"/>
      <c r="DH28" s="49"/>
    </row>
    <row r="29" spans="1:112" ht="13.5" customHeight="1">
      <c r="A29" s="982">
        <v>6</v>
      </c>
      <c r="B29" s="983"/>
      <c r="C29" s="1012"/>
      <c r="D29" s="1012"/>
      <c r="E29" s="1012"/>
      <c r="F29" s="1012"/>
      <c r="G29" s="1012"/>
      <c r="H29" s="1012"/>
      <c r="I29" s="1012"/>
      <c r="J29" s="1012"/>
      <c r="K29" s="1015"/>
      <c r="L29" s="1016"/>
      <c r="M29" s="1016"/>
      <c r="N29" s="1016"/>
      <c r="O29" s="1016"/>
      <c r="P29" s="1016"/>
      <c r="Q29" s="1016"/>
      <c r="R29" s="1016"/>
      <c r="S29" s="1016"/>
      <c r="T29" s="1016"/>
      <c r="U29" s="1016"/>
      <c r="V29" s="1016"/>
      <c r="W29" s="1016"/>
      <c r="X29" s="1016"/>
      <c r="Y29" s="1016"/>
      <c r="Z29" s="1016"/>
      <c r="AA29" s="1016"/>
      <c r="AB29" s="1017"/>
      <c r="AC29" s="927"/>
      <c r="AD29" s="927"/>
      <c r="AE29" s="958" t="s">
        <v>92</v>
      </c>
      <c r="AF29" s="927"/>
      <c r="AG29" s="927"/>
      <c r="AH29" s="958" t="s">
        <v>134</v>
      </c>
      <c r="AI29" s="927"/>
      <c r="AJ29" s="927"/>
      <c r="AK29" s="970" t="s">
        <v>172</v>
      </c>
      <c r="AL29" s="1026"/>
      <c r="AM29" s="1005"/>
      <c r="AN29" s="1005"/>
      <c r="AO29" s="1005"/>
      <c r="AP29" s="1005"/>
      <c r="AQ29" s="1005"/>
      <c r="AR29" s="1005"/>
      <c r="AS29" s="1005"/>
      <c r="AT29" s="93"/>
      <c r="AU29" s="93"/>
      <c r="AV29" s="1004"/>
      <c r="AW29" s="1005"/>
      <c r="AX29" s="1005"/>
      <c r="AY29" s="1005"/>
      <c r="AZ29" s="1005"/>
      <c r="BA29" s="1005"/>
      <c r="BB29" s="1005"/>
      <c r="BC29" s="1005"/>
      <c r="BD29" s="94"/>
      <c r="BE29" s="94"/>
      <c r="BF29" s="928">
        <f>IF(AV29&gt;=70000,$BW$82,IF(AND(AV29&lt;70000,AV29&gt;=30000),$BW$83,IF(AND(AV29&lt;30000,AV29&gt;=15000),$BW$84,IF(AND(AV29&lt;15000,AV29&gt;=10000),$BW$85,IF(AND(AV29&lt;10000,AV29&gt;=2500),$BW$86,IF(AND(AV29&gt;=1000,AV29&lt;2500),$BW$87,""))))))</f>
      </c>
      <c r="BG29" s="929"/>
      <c r="BH29" s="930"/>
      <c r="BI29" s="937"/>
      <c r="BJ29" s="937"/>
      <c r="BK29" s="937"/>
      <c r="BL29" s="937"/>
      <c r="BM29" s="938"/>
      <c r="BN29" s="943">
        <f>IF(AV29&gt;=70000,$BX$82,IF(AND(AV29&lt;70000,AV29&gt;=30000),$BX$83,IF(AND(AV29&lt;30000,AV29&gt;=15000),$BX$84,IF(AND(AV29&lt;15000,AV29&gt;=2500),$BX$86,""))))</f>
      </c>
      <c r="BO29" s="944"/>
      <c r="BP29" s="944"/>
      <c r="BQ29" s="944">
        <f>IF(BM29&gt;=80000,$BW$82,IF(AND(BM29&lt;80000,BM29&gt;=40000),$BW$83,IF(AND(BM29&lt;40000,BM29&gt;=20000),$BW$84,IF(AND(BM29&lt;20000,BM29&gt;=10000),$BW$85,IF(AND(BM29&lt;10000,BM29&gt;=2500),$BW$86,IF(AND(BM29&gt;=1000,BM29&lt;2500),$BW$87,""))))))</f>
      </c>
      <c r="BR29" s="944"/>
      <c r="BS29" s="945"/>
      <c r="BV29" s="83"/>
      <c r="BW29" s="9"/>
      <c r="BX29" s="84"/>
      <c r="BY29" s="84"/>
      <c r="BZ29" s="84"/>
      <c r="CA29" s="84"/>
      <c r="CB29" s="84"/>
      <c r="CC29" s="84"/>
      <c r="CD29" s="84"/>
      <c r="CG29" s="50"/>
      <c r="CH29" s="50"/>
      <c r="CI29" s="50"/>
      <c r="CJ29" s="50"/>
      <c r="CK29" s="50"/>
      <c r="CL29" s="50"/>
      <c r="CM29" s="50"/>
      <c r="DB29" s="49"/>
      <c r="DC29" s="49"/>
      <c r="DD29" s="49"/>
      <c r="DE29" s="49"/>
      <c r="DF29" s="49"/>
      <c r="DG29" s="49"/>
      <c r="DH29" s="49"/>
    </row>
    <row r="30" spans="1:112" ht="13.5" customHeight="1">
      <c r="A30" s="984"/>
      <c r="B30" s="985"/>
      <c r="C30" s="1013"/>
      <c r="D30" s="1013"/>
      <c r="E30" s="1013"/>
      <c r="F30" s="1013"/>
      <c r="G30" s="1013"/>
      <c r="H30" s="1013"/>
      <c r="I30" s="1013"/>
      <c r="J30" s="1013"/>
      <c r="K30" s="1018"/>
      <c r="L30" s="1019"/>
      <c r="M30" s="1019"/>
      <c r="N30" s="1019"/>
      <c r="O30" s="1019"/>
      <c r="P30" s="1019"/>
      <c r="Q30" s="1019"/>
      <c r="R30" s="1019"/>
      <c r="S30" s="1019"/>
      <c r="T30" s="1019"/>
      <c r="U30" s="1019"/>
      <c r="V30" s="1019"/>
      <c r="W30" s="1019"/>
      <c r="X30" s="1019"/>
      <c r="Y30" s="1019"/>
      <c r="Z30" s="1019"/>
      <c r="AA30" s="1019"/>
      <c r="AB30" s="1020"/>
      <c r="AC30" s="927"/>
      <c r="AD30" s="927"/>
      <c r="AE30" s="959"/>
      <c r="AF30" s="927"/>
      <c r="AG30" s="927"/>
      <c r="AH30" s="959"/>
      <c r="AI30" s="927"/>
      <c r="AJ30" s="927"/>
      <c r="AK30" s="970"/>
      <c r="AL30" s="1027"/>
      <c r="AM30" s="1007"/>
      <c r="AN30" s="1007"/>
      <c r="AO30" s="1007"/>
      <c r="AP30" s="1007"/>
      <c r="AQ30" s="1007"/>
      <c r="AR30" s="1007"/>
      <c r="AS30" s="1007"/>
      <c r="AT30" s="1029" t="s">
        <v>82</v>
      </c>
      <c r="AU30" s="1029"/>
      <c r="AV30" s="1006"/>
      <c r="AW30" s="1007"/>
      <c r="AX30" s="1007"/>
      <c r="AY30" s="1007"/>
      <c r="AZ30" s="1007"/>
      <c r="BA30" s="1007"/>
      <c r="BB30" s="1007"/>
      <c r="BC30" s="1007"/>
      <c r="BD30" s="1024" t="s">
        <v>82</v>
      </c>
      <c r="BE30" s="1024"/>
      <c r="BF30" s="931"/>
      <c r="BG30" s="932"/>
      <c r="BH30" s="933"/>
      <c r="BI30" s="939"/>
      <c r="BJ30" s="939"/>
      <c r="BK30" s="939"/>
      <c r="BL30" s="939"/>
      <c r="BM30" s="940"/>
      <c r="BN30" s="946"/>
      <c r="BO30" s="947"/>
      <c r="BP30" s="947"/>
      <c r="BQ30" s="947"/>
      <c r="BR30" s="947"/>
      <c r="BS30" s="948"/>
      <c r="BV30" s="83"/>
      <c r="BW30" s="9"/>
      <c r="BX30" s="84"/>
      <c r="BY30" s="84"/>
      <c r="BZ30" s="84"/>
      <c r="CA30" s="84"/>
      <c r="CB30" s="84"/>
      <c r="CC30" s="84"/>
      <c r="CD30" s="84"/>
      <c r="CG30" s="50"/>
      <c r="CH30" s="50"/>
      <c r="CI30" s="50"/>
      <c r="CJ30" s="50"/>
      <c r="CK30" s="50"/>
      <c r="CL30" s="50"/>
      <c r="CM30" s="50"/>
      <c r="DB30" s="49"/>
      <c r="DC30" s="49"/>
      <c r="DD30" s="49"/>
      <c r="DE30" s="49"/>
      <c r="DF30" s="49"/>
      <c r="DG30" s="49"/>
      <c r="DH30" s="49"/>
    </row>
    <row r="31" spans="1:112" ht="13.5" customHeight="1">
      <c r="A31" s="986"/>
      <c r="B31" s="987"/>
      <c r="C31" s="1014"/>
      <c r="D31" s="1014"/>
      <c r="E31" s="1014"/>
      <c r="F31" s="1014"/>
      <c r="G31" s="1014"/>
      <c r="H31" s="1014"/>
      <c r="I31" s="1014"/>
      <c r="J31" s="1014"/>
      <c r="K31" s="1021"/>
      <c r="L31" s="1022"/>
      <c r="M31" s="1022"/>
      <c r="N31" s="1022"/>
      <c r="O31" s="1022"/>
      <c r="P31" s="1022"/>
      <c r="Q31" s="1022"/>
      <c r="R31" s="1022"/>
      <c r="S31" s="1022"/>
      <c r="T31" s="1022"/>
      <c r="U31" s="1022"/>
      <c r="V31" s="1022"/>
      <c r="W31" s="1022"/>
      <c r="X31" s="1022"/>
      <c r="Y31" s="1022"/>
      <c r="Z31" s="1022"/>
      <c r="AA31" s="1022"/>
      <c r="AB31" s="1023"/>
      <c r="AC31" s="927"/>
      <c r="AD31" s="927"/>
      <c r="AE31" s="959"/>
      <c r="AF31" s="927"/>
      <c r="AG31" s="927"/>
      <c r="AH31" s="959"/>
      <c r="AI31" s="927"/>
      <c r="AJ31" s="927"/>
      <c r="AK31" s="970"/>
      <c r="AL31" s="1028"/>
      <c r="AM31" s="1009"/>
      <c r="AN31" s="1009"/>
      <c r="AO31" s="1009"/>
      <c r="AP31" s="1009"/>
      <c r="AQ31" s="1009"/>
      <c r="AR31" s="1009"/>
      <c r="AS31" s="1009"/>
      <c r="AT31" s="1030"/>
      <c r="AU31" s="1030"/>
      <c r="AV31" s="1008"/>
      <c r="AW31" s="1009"/>
      <c r="AX31" s="1009"/>
      <c r="AY31" s="1009"/>
      <c r="AZ31" s="1009"/>
      <c r="BA31" s="1009"/>
      <c r="BB31" s="1009"/>
      <c r="BC31" s="1009"/>
      <c r="BD31" s="1025"/>
      <c r="BE31" s="1025"/>
      <c r="BF31" s="934"/>
      <c r="BG31" s="935"/>
      <c r="BH31" s="936"/>
      <c r="BI31" s="941"/>
      <c r="BJ31" s="941"/>
      <c r="BK31" s="941"/>
      <c r="BL31" s="941"/>
      <c r="BM31" s="942"/>
      <c r="BN31" s="949"/>
      <c r="BO31" s="950"/>
      <c r="BP31" s="950"/>
      <c r="BQ31" s="950"/>
      <c r="BR31" s="950"/>
      <c r="BS31" s="951"/>
      <c r="BV31" s="83"/>
      <c r="BW31" s="9"/>
      <c r="BX31" s="89"/>
      <c r="BY31" s="84"/>
      <c r="BZ31" s="9"/>
      <c r="CA31" s="84"/>
      <c r="CB31" s="84"/>
      <c r="CC31" s="84"/>
      <c r="CD31" s="84"/>
      <c r="CG31" s="50"/>
      <c r="CH31" s="50"/>
      <c r="CI31" s="50"/>
      <c r="CJ31" s="50"/>
      <c r="CK31" s="50"/>
      <c r="CL31" s="50"/>
      <c r="CM31" s="50"/>
      <c r="DB31" s="49"/>
      <c r="DC31" s="49"/>
      <c r="DD31" s="49"/>
      <c r="DE31" s="49"/>
      <c r="DF31" s="49"/>
      <c r="DG31" s="49"/>
      <c r="DH31" s="49"/>
    </row>
    <row r="32" spans="1:112" ht="13.5" customHeight="1">
      <c r="A32" s="982">
        <v>7</v>
      </c>
      <c r="B32" s="983"/>
      <c r="C32" s="1012"/>
      <c r="D32" s="1012"/>
      <c r="E32" s="1012"/>
      <c r="F32" s="1012"/>
      <c r="G32" s="1012"/>
      <c r="H32" s="1012"/>
      <c r="I32" s="1012"/>
      <c r="J32" s="1012"/>
      <c r="K32" s="1015"/>
      <c r="L32" s="1016"/>
      <c r="M32" s="1016"/>
      <c r="N32" s="1016"/>
      <c r="O32" s="1016"/>
      <c r="P32" s="1016"/>
      <c r="Q32" s="1016"/>
      <c r="R32" s="1016"/>
      <c r="S32" s="1016"/>
      <c r="T32" s="1016"/>
      <c r="U32" s="1016"/>
      <c r="V32" s="1016"/>
      <c r="W32" s="1016"/>
      <c r="X32" s="1016"/>
      <c r="Y32" s="1016"/>
      <c r="Z32" s="1016"/>
      <c r="AA32" s="1016"/>
      <c r="AB32" s="1017"/>
      <c r="AC32" s="927"/>
      <c r="AD32" s="927"/>
      <c r="AE32" s="958" t="s">
        <v>92</v>
      </c>
      <c r="AF32" s="927"/>
      <c r="AG32" s="927"/>
      <c r="AH32" s="958" t="s">
        <v>134</v>
      </c>
      <c r="AI32" s="927"/>
      <c r="AJ32" s="927"/>
      <c r="AK32" s="970" t="s">
        <v>172</v>
      </c>
      <c r="AL32" s="1026"/>
      <c r="AM32" s="1005"/>
      <c r="AN32" s="1005"/>
      <c r="AO32" s="1005"/>
      <c r="AP32" s="1005"/>
      <c r="AQ32" s="1005"/>
      <c r="AR32" s="1005"/>
      <c r="AS32" s="1005"/>
      <c r="AT32" s="93"/>
      <c r="AU32" s="93"/>
      <c r="AV32" s="1004"/>
      <c r="AW32" s="1005"/>
      <c r="AX32" s="1005"/>
      <c r="AY32" s="1005"/>
      <c r="AZ32" s="1005"/>
      <c r="BA32" s="1005"/>
      <c r="BB32" s="1005"/>
      <c r="BC32" s="1005"/>
      <c r="BD32" s="94"/>
      <c r="BE32" s="94"/>
      <c r="BF32" s="928">
        <f>IF(AV32&gt;=70000,$BW$82,IF(AND(AV32&lt;70000,AV32&gt;=30000),$BW$83,IF(AND(AV32&lt;30000,AV32&gt;=15000),$BW$84,IF(AND(AV32&lt;15000,AV32&gt;=10000),$BW$85,IF(AND(AV32&lt;10000,AV32&gt;=2500),$BW$86,IF(AND(AV32&gt;=1000,AV32&lt;2500),$BW$87,""))))))</f>
      </c>
      <c r="BG32" s="929"/>
      <c r="BH32" s="930"/>
      <c r="BI32" s="937"/>
      <c r="BJ32" s="937"/>
      <c r="BK32" s="937"/>
      <c r="BL32" s="937"/>
      <c r="BM32" s="938"/>
      <c r="BN32" s="943">
        <f>IF(AV32&gt;=70000,$BX$82,IF(AND(AV32&lt;70000,AV32&gt;=30000),$BX$83,IF(AND(AV32&lt;30000,AV32&gt;=15000),$BX$84,IF(AND(AV32&lt;15000,AV32&gt;=2500),$BX$86,""))))</f>
      </c>
      <c r="BO32" s="944"/>
      <c r="BP32" s="944"/>
      <c r="BQ32" s="944">
        <f>IF(BM32&gt;=80000,$BW$82,IF(AND(BM32&lt;80000,BM32&gt;=40000),$BW$83,IF(AND(BM32&lt;40000,BM32&gt;=20000),$BW$84,IF(AND(BM32&lt;20000,BM32&gt;=10000),$BW$85,IF(AND(BM32&lt;10000,BM32&gt;=2500),$BW$86,IF(AND(BM32&gt;=1000,BM32&lt;2500),$BW$87,""))))))</f>
      </c>
      <c r="BR32" s="944"/>
      <c r="BS32" s="945"/>
      <c r="BV32" s="83"/>
      <c r="BW32" s="9"/>
      <c r="BX32" s="84"/>
      <c r="BY32" s="84"/>
      <c r="BZ32" s="84"/>
      <c r="CA32" s="84"/>
      <c r="CB32" s="84"/>
      <c r="CC32" s="84"/>
      <c r="CD32" s="84"/>
      <c r="CG32" s="50"/>
      <c r="CH32" s="50"/>
      <c r="CI32" s="50"/>
      <c r="CJ32" s="50"/>
      <c r="CK32" s="50"/>
      <c r="CL32" s="50"/>
      <c r="CM32" s="50"/>
      <c r="DB32" s="49"/>
      <c r="DC32" s="49"/>
      <c r="DD32" s="49"/>
      <c r="DE32" s="49"/>
      <c r="DF32" s="49"/>
      <c r="DG32" s="49"/>
      <c r="DH32" s="49"/>
    </row>
    <row r="33" spans="1:112" ht="13.5" customHeight="1">
      <c r="A33" s="984"/>
      <c r="B33" s="985"/>
      <c r="C33" s="1013"/>
      <c r="D33" s="1013"/>
      <c r="E33" s="1013"/>
      <c r="F33" s="1013"/>
      <c r="G33" s="1013"/>
      <c r="H33" s="1013"/>
      <c r="I33" s="1013"/>
      <c r="J33" s="1013"/>
      <c r="K33" s="1018"/>
      <c r="L33" s="1019"/>
      <c r="M33" s="1019"/>
      <c r="N33" s="1019"/>
      <c r="O33" s="1019"/>
      <c r="P33" s="1019"/>
      <c r="Q33" s="1019"/>
      <c r="R33" s="1019"/>
      <c r="S33" s="1019"/>
      <c r="T33" s="1019"/>
      <c r="U33" s="1019"/>
      <c r="V33" s="1019"/>
      <c r="W33" s="1019"/>
      <c r="X33" s="1019"/>
      <c r="Y33" s="1019"/>
      <c r="Z33" s="1019"/>
      <c r="AA33" s="1019"/>
      <c r="AB33" s="1020"/>
      <c r="AC33" s="927"/>
      <c r="AD33" s="927"/>
      <c r="AE33" s="959"/>
      <c r="AF33" s="927"/>
      <c r="AG33" s="927"/>
      <c r="AH33" s="959"/>
      <c r="AI33" s="927"/>
      <c r="AJ33" s="927"/>
      <c r="AK33" s="970"/>
      <c r="AL33" s="1027"/>
      <c r="AM33" s="1007"/>
      <c r="AN33" s="1007"/>
      <c r="AO33" s="1007"/>
      <c r="AP33" s="1007"/>
      <c r="AQ33" s="1007"/>
      <c r="AR33" s="1007"/>
      <c r="AS33" s="1007"/>
      <c r="AT33" s="1029" t="s">
        <v>82</v>
      </c>
      <c r="AU33" s="1029"/>
      <c r="AV33" s="1006"/>
      <c r="AW33" s="1007"/>
      <c r="AX33" s="1007"/>
      <c r="AY33" s="1007"/>
      <c r="AZ33" s="1007"/>
      <c r="BA33" s="1007"/>
      <c r="BB33" s="1007"/>
      <c r="BC33" s="1007"/>
      <c r="BD33" s="1024" t="s">
        <v>82</v>
      </c>
      <c r="BE33" s="1024"/>
      <c r="BF33" s="931"/>
      <c r="BG33" s="932"/>
      <c r="BH33" s="933"/>
      <c r="BI33" s="939"/>
      <c r="BJ33" s="939"/>
      <c r="BK33" s="939"/>
      <c r="BL33" s="939"/>
      <c r="BM33" s="940"/>
      <c r="BN33" s="946"/>
      <c r="BO33" s="947"/>
      <c r="BP33" s="947"/>
      <c r="BQ33" s="947"/>
      <c r="BR33" s="947"/>
      <c r="BS33" s="948"/>
      <c r="BV33" s="83"/>
      <c r="BW33" s="9"/>
      <c r="BX33" s="84"/>
      <c r="BY33" s="84"/>
      <c r="BZ33" s="84"/>
      <c r="CA33" s="84"/>
      <c r="CB33" s="84"/>
      <c r="CC33" s="84"/>
      <c r="CD33" s="84"/>
      <c r="CG33" s="50"/>
      <c r="CH33" s="50"/>
      <c r="CI33" s="50"/>
      <c r="CJ33" s="50"/>
      <c r="CK33" s="50"/>
      <c r="CL33" s="50"/>
      <c r="CM33" s="50"/>
      <c r="DB33" s="49"/>
      <c r="DC33" s="49"/>
      <c r="DD33" s="49"/>
      <c r="DE33" s="49"/>
      <c r="DF33" s="49"/>
      <c r="DG33" s="49"/>
      <c r="DH33" s="49"/>
    </row>
    <row r="34" spans="1:112" ht="13.5" customHeight="1">
      <c r="A34" s="986"/>
      <c r="B34" s="987"/>
      <c r="C34" s="1014"/>
      <c r="D34" s="1014"/>
      <c r="E34" s="1014"/>
      <c r="F34" s="1014"/>
      <c r="G34" s="1014"/>
      <c r="H34" s="1014"/>
      <c r="I34" s="1014"/>
      <c r="J34" s="1014"/>
      <c r="K34" s="1021"/>
      <c r="L34" s="1022"/>
      <c r="M34" s="1022"/>
      <c r="N34" s="1022"/>
      <c r="O34" s="1022"/>
      <c r="P34" s="1022"/>
      <c r="Q34" s="1022"/>
      <c r="R34" s="1022"/>
      <c r="S34" s="1022"/>
      <c r="T34" s="1022"/>
      <c r="U34" s="1022"/>
      <c r="V34" s="1022"/>
      <c r="W34" s="1022"/>
      <c r="X34" s="1022"/>
      <c r="Y34" s="1022"/>
      <c r="Z34" s="1022"/>
      <c r="AA34" s="1022"/>
      <c r="AB34" s="1023"/>
      <c r="AC34" s="927"/>
      <c r="AD34" s="927"/>
      <c r="AE34" s="959"/>
      <c r="AF34" s="927"/>
      <c r="AG34" s="927"/>
      <c r="AH34" s="959"/>
      <c r="AI34" s="927"/>
      <c r="AJ34" s="927"/>
      <c r="AK34" s="970"/>
      <c r="AL34" s="1028"/>
      <c r="AM34" s="1009"/>
      <c r="AN34" s="1009"/>
      <c r="AO34" s="1009"/>
      <c r="AP34" s="1009"/>
      <c r="AQ34" s="1009"/>
      <c r="AR34" s="1009"/>
      <c r="AS34" s="1009"/>
      <c r="AT34" s="1030"/>
      <c r="AU34" s="1030"/>
      <c r="AV34" s="1008"/>
      <c r="AW34" s="1009"/>
      <c r="AX34" s="1009"/>
      <c r="AY34" s="1009"/>
      <c r="AZ34" s="1009"/>
      <c r="BA34" s="1009"/>
      <c r="BB34" s="1009"/>
      <c r="BC34" s="1009"/>
      <c r="BD34" s="1025"/>
      <c r="BE34" s="1025"/>
      <c r="BF34" s="934"/>
      <c r="BG34" s="935"/>
      <c r="BH34" s="936"/>
      <c r="BI34" s="941"/>
      <c r="BJ34" s="941"/>
      <c r="BK34" s="941"/>
      <c r="BL34" s="941"/>
      <c r="BM34" s="942"/>
      <c r="BN34" s="949"/>
      <c r="BO34" s="950"/>
      <c r="BP34" s="950"/>
      <c r="BQ34" s="950"/>
      <c r="BR34" s="950"/>
      <c r="BS34" s="951"/>
      <c r="BV34" s="83"/>
      <c r="BW34" s="9"/>
      <c r="BX34" s="89"/>
      <c r="BY34" s="84"/>
      <c r="BZ34" s="9"/>
      <c r="CA34" s="84"/>
      <c r="CB34" s="84"/>
      <c r="CC34" s="84"/>
      <c r="CD34" s="84"/>
      <c r="CG34" s="50"/>
      <c r="CH34" s="50"/>
      <c r="CI34" s="50"/>
      <c r="CJ34" s="50"/>
      <c r="CK34" s="50"/>
      <c r="CL34" s="50"/>
      <c r="CM34" s="50"/>
      <c r="DB34" s="49"/>
      <c r="DC34" s="49"/>
      <c r="DD34" s="49"/>
      <c r="DE34" s="49"/>
      <c r="DF34" s="49"/>
      <c r="DG34" s="49"/>
      <c r="DH34" s="49"/>
    </row>
    <row r="35" spans="1:112" ht="13.5" customHeight="1">
      <c r="A35" s="982">
        <v>8</v>
      </c>
      <c r="B35" s="983"/>
      <c r="C35" s="1012"/>
      <c r="D35" s="1012"/>
      <c r="E35" s="1012"/>
      <c r="F35" s="1012"/>
      <c r="G35" s="1012"/>
      <c r="H35" s="1012"/>
      <c r="I35" s="1012"/>
      <c r="J35" s="1012"/>
      <c r="K35" s="1015"/>
      <c r="L35" s="1016"/>
      <c r="M35" s="1016"/>
      <c r="N35" s="1016"/>
      <c r="O35" s="1016"/>
      <c r="P35" s="1016"/>
      <c r="Q35" s="1016"/>
      <c r="R35" s="1016"/>
      <c r="S35" s="1016"/>
      <c r="T35" s="1016"/>
      <c r="U35" s="1016"/>
      <c r="V35" s="1016"/>
      <c r="W35" s="1016"/>
      <c r="X35" s="1016"/>
      <c r="Y35" s="1016"/>
      <c r="Z35" s="1016"/>
      <c r="AA35" s="1016"/>
      <c r="AB35" s="1017"/>
      <c r="AC35" s="927"/>
      <c r="AD35" s="927"/>
      <c r="AE35" s="958" t="s">
        <v>92</v>
      </c>
      <c r="AF35" s="927"/>
      <c r="AG35" s="927"/>
      <c r="AH35" s="958" t="s">
        <v>134</v>
      </c>
      <c r="AI35" s="927"/>
      <c r="AJ35" s="927"/>
      <c r="AK35" s="970" t="s">
        <v>172</v>
      </c>
      <c r="AL35" s="1026"/>
      <c r="AM35" s="1005"/>
      <c r="AN35" s="1005"/>
      <c r="AO35" s="1005"/>
      <c r="AP35" s="1005"/>
      <c r="AQ35" s="1005"/>
      <c r="AR35" s="1005"/>
      <c r="AS35" s="1005"/>
      <c r="AT35" s="93"/>
      <c r="AU35" s="93"/>
      <c r="AV35" s="1004"/>
      <c r="AW35" s="1005"/>
      <c r="AX35" s="1005"/>
      <c r="AY35" s="1005"/>
      <c r="AZ35" s="1005"/>
      <c r="BA35" s="1005"/>
      <c r="BB35" s="1005"/>
      <c r="BC35" s="1005"/>
      <c r="BD35" s="94"/>
      <c r="BE35" s="94"/>
      <c r="BF35" s="928">
        <f>IF(AV35&gt;=70000,$BW$82,IF(AND(AV35&lt;70000,AV35&gt;=30000),$BW$83,IF(AND(AV35&lt;30000,AV35&gt;=15000),$BW$84,IF(AND(AV35&lt;15000,AV35&gt;=10000),$BW$85,IF(AND(AV35&lt;10000,AV35&gt;=2500),$BW$86,IF(AND(AV35&gt;=1000,AV35&lt;2500),$BW$87,""))))))</f>
      </c>
      <c r="BG35" s="929"/>
      <c r="BH35" s="930"/>
      <c r="BI35" s="937"/>
      <c r="BJ35" s="937"/>
      <c r="BK35" s="937"/>
      <c r="BL35" s="937"/>
      <c r="BM35" s="938"/>
      <c r="BN35" s="943">
        <f>IF(AV35&gt;=70000,$BX$82,IF(AND(AV35&lt;70000,AV35&gt;=30000),$BX$83,IF(AND(AV35&lt;30000,AV35&gt;=15000),$BX$84,IF(AND(AV35&lt;15000,AV35&gt;=2500),$BX$86,""))))</f>
      </c>
      <c r="BO35" s="944"/>
      <c r="BP35" s="944"/>
      <c r="BQ35" s="944">
        <f>IF(BM35&gt;=80000,$BW$82,IF(AND(BM35&lt;80000,BM35&gt;=40000),$BW$83,IF(AND(BM35&lt;40000,BM35&gt;=20000),$BW$84,IF(AND(BM35&lt;20000,BM35&gt;=10000),$BW$85,IF(AND(BM35&lt;10000,BM35&gt;=2500),$BW$86,IF(AND(BM35&gt;=1000,BM35&lt;2500),$BW$87,""))))))</f>
      </c>
      <c r="BR35" s="944"/>
      <c r="BS35" s="945"/>
      <c r="BV35" s="83"/>
      <c r="BW35" s="9"/>
      <c r="BX35" s="84"/>
      <c r="BY35" s="84"/>
      <c r="BZ35" s="84"/>
      <c r="CA35" s="84"/>
      <c r="CB35" s="84"/>
      <c r="CC35" s="84"/>
      <c r="CD35" s="84"/>
      <c r="CG35" s="50"/>
      <c r="CH35" s="50"/>
      <c r="CI35" s="50"/>
      <c r="CJ35" s="50"/>
      <c r="CK35" s="50"/>
      <c r="CL35" s="50"/>
      <c r="CM35" s="50"/>
      <c r="DB35" s="49"/>
      <c r="DC35" s="49"/>
      <c r="DD35" s="49"/>
      <c r="DE35" s="49"/>
      <c r="DF35" s="49"/>
      <c r="DG35" s="49"/>
      <c r="DH35" s="49"/>
    </row>
    <row r="36" spans="1:112" ht="13.5" customHeight="1">
      <c r="A36" s="984"/>
      <c r="B36" s="985"/>
      <c r="C36" s="1013"/>
      <c r="D36" s="1013"/>
      <c r="E36" s="1013"/>
      <c r="F36" s="1013"/>
      <c r="G36" s="1013"/>
      <c r="H36" s="1013"/>
      <c r="I36" s="1013"/>
      <c r="J36" s="1013"/>
      <c r="K36" s="1018"/>
      <c r="L36" s="1019"/>
      <c r="M36" s="1019"/>
      <c r="N36" s="1019"/>
      <c r="O36" s="1019"/>
      <c r="P36" s="1019"/>
      <c r="Q36" s="1019"/>
      <c r="R36" s="1019"/>
      <c r="S36" s="1019"/>
      <c r="T36" s="1019"/>
      <c r="U36" s="1019"/>
      <c r="V36" s="1019"/>
      <c r="W36" s="1019"/>
      <c r="X36" s="1019"/>
      <c r="Y36" s="1019"/>
      <c r="Z36" s="1019"/>
      <c r="AA36" s="1019"/>
      <c r="AB36" s="1020"/>
      <c r="AC36" s="927"/>
      <c r="AD36" s="927"/>
      <c r="AE36" s="959"/>
      <c r="AF36" s="927"/>
      <c r="AG36" s="927"/>
      <c r="AH36" s="959"/>
      <c r="AI36" s="927"/>
      <c r="AJ36" s="927"/>
      <c r="AK36" s="970"/>
      <c r="AL36" s="1027"/>
      <c r="AM36" s="1007"/>
      <c r="AN36" s="1007"/>
      <c r="AO36" s="1007"/>
      <c r="AP36" s="1007"/>
      <c r="AQ36" s="1007"/>
      <c r="AR36" s="1007"/>
      <c r="AS36" s="1007"/>
      <c r="AT36" s="1029" t="s">
        <v>82</v>
      </c>
      <c r="AU36" s="1029"/>
      <c r="AV36" s="1006"/>
      <c r="AW36" s="1007"/>
      <c r="AX36" s="1007"/>
      <c r="AY36" s="1007"/>
      <c r="AZ36" s="1007"/>
      <c r="BA36" s="1007"/>
      <c r="BB36" s="1007"/>
      <c r="BC36" s="1007"/>
      <c r="BD36" s="1024" t="s">
        <v>82</v>
      </c>
      <c r="BE36" s="1024"/>
      <c r="BF36" s="931"/>
      <c r="BG36" s="932"/>
      <c r="BH36" s="933"/>
      <c r="BI36" s="939"/>
      <c r="BJ36" s="939"/>
      <c r="BK36" s="939"/>
      <c r="BL36" s="939"/>
      <c r="BM36" s="940"/>
      <c r="BN36" s="946"/>
      <c r="BO36" s="947"/>
      <c r="BP36" s="947"/>
      <c r="BQ36" s="947"/>
      <c r="BR36" s="947"/>
      <c r="BS36" s="948"/>
      <c r="BV36" s="83"/>
      <c r="BW36" s="9"/>
      <c r="BX36" s="84"/>
      <c r="BY36" s="84"/>
      <c r="BZ36" s="84"/>
      <c r="CA36" s="84"/>
      <c r="CB36" s="84"/>
      <c r="CC36" s="84"/>
      <c r="CD36" s="84"/>
      <c r="CG36" s="50"/>
      <c r="CH36" s="50"/>
      <c r="CI36" s="50"/>
      <c r="CJ36" s="50"/>
      <c r="CK36" s="50"/>
      <c r="CL36" s="50"/>
      <c r="CM36" s="50"/>
      <c r="DB36" s="49"/>
      <c r="DC36" s="49"/>
      <c r="DD36" s="49"/>
      <c r="DE36" s="49"/>
      <c r="DF36" s="49"/>
      <c r="DG36" s="49"/>
      <c r="DH36" s="49"/>
    </row>
    <row r="37" spans="1:112" ht="13.5" customHeight="1">
      <c r="A37" s="986"/>
      <c r="B37" s="987"/>
      <c r="C37" s="1014"/>
      <c r="D37" s="1014"/>
      <c r="E37" s="1014"/>
      <c r="F37" s="1014"/>
      <c r="G37" s="1014"/>
      <c r="H37" s="1014"/>
      <c r="I37" s="1014"/>
      <c r="J37" s="1014"/>
      <c r="K37" s="1021"/>
      <c r="L37" s="1022"/>
      <c r="M37" s="1022"/>
      <c r="N37" s="1022"/>
      <c r="O37" s="1022"/>
      <c r="P37" s="1022"/>
      <c r="Q37" s="1022"/>
      <c r="R37" s="1022"/>
      <c r="S37" s="1022"/>
      <c r="T37" s="1022"/>
      <c r="U37" s="1022"/>
      <c r="V37" s="1022"/>
      <c r="W37" s="1022"/>
      <c r="X37" s="1022"/>
      <c r="Y37" s="1022"/>
      <c r="Z37" s="1022"/>
      <c r="AA37" s="1022"/>
      <c r="AB37" s="1023"/>
      <c r="AC37" s="927"/>
      <c r="AD37" s="927"/>
      <c r="AE37" s="959"/>
      <c r="AF37" s="927"/>
      <c r="AG37" s="927"/>
      <c r="AH37" s="959"/>
      <c r="AI37" s="927"/>
      <c r="AJ37" s="927"/>
      <c r="AK37" s="970"/>
      <c r="AL37" s="1028"/>
      <c r="AM37" s="1009"/>
      <c r="AN37" s="1009"/>
      <c r="AO37" s="1009"/>
      <c r="AP37" s="1009"/>
      <c r="AQ37" s="1009"/>
      <c r="AR37" s="1009"/>
      <c r="AS37" s="1009"/>
      <c r="AT37" s="1030"/>
      <c r="AU37" s="1030"/>
      <c r="AV37" s="1008"/>
      <c r="AW37" s="1009"/>
      <c r="AX37" s="1009"/>
      <c r="AY37" s="1009"/>
      <c r="AZ37" s="1009"/>
      <c r="BA37" s="1009"/>
      <c r="BB37" s="1009"/>
      <c r="BC37" s="1009"/>
      <c r="BD37" s="1025"/>
      <c r="BE37" s="1025"/>
      <c r="BF37" s="934"/>
      <c r="BG37" s="935"/>
      <c r="BH37" s="936"/>
      <c r="BI37" s="941"/>
      <c r="BJ37" s="941"/>
      <c r="BK37" s="941"/>
      <c r="BL37" s="941"/>
      <c r="BM37" s="942"/>
      <c r="BN37" s="949"/>
      <c r="BO37" s="950"/>
      <c r="BP37" s="950"/>
      <c r="BQ37" s="950"/>
      <c r="BR37" s="950"/>
      <c r="BS37" s="951"/>
      <c r="BV37" s="83"/>
      <c r="BW37" s="9"/>
      <c r="BX37" s="89"/>
      <c r="BY37" s="84"/>
      <c r="BZ37" s="9"/>
      <c r="CA37" s="84"/>
      <c r="CB37" s="84"/>
      <c r="CC37" s="84"/>
      <c r="CD37" s="84"/>
      <c r="CG37" s="50"/>
      <c r="CH37" s="50"/>
      <c r="CI37" s="50"/>
      <c r="CJ37" s="50"/>
      <c r="CK37" s="50"/>
      <c r="CL37" s="50"/>
      <c r="CM37" s="50"/>
      <c r="DB37" s="49"/>
      <c r="DC37" s="49"/>
      <c r="DD37" s="49"/>
      <c r="DE37" s="49"/>
      <c r="DF37" s="49"/>
      <c r="DG37" s="49"/>
      <c r="DH37" s="49"/>
    </row>
    <row r="38" spans="1:112" ht="13.5" customHeight="1">
      <c r="A38" s="982">
        <v>9</v>
      </c>
      <c r="B38" s="983"/>
      <c r="C38" s="1012"/>
      <c r="D38" s="1012"/>
      <c r="E38" s="1012"/>
      <c r="F38" s="1012"/>
      <c r="G38" s="1012"/>
      <c r="H38" s="1012"/>
      <c r="I38" s="1012"/>
      <c r="J38" s="1012"/>
      <c r="K38" s="1015"/>
      <c r="L38" s="1016"/>
      <c r="M38" s="1016"/>
      <c r="N38" s="1016"/>
      <c r="O38" s="1016"/>
      <c r="P38" s="1016"/>
      <c r="Q38" s="1016"/>
      <c r="R38" s="1016"/>
      <c r="S38" s="1016"/>
      <c r="T38" s="1016"/>
      <c r="U38" s="1016"/>
      <c r="V38" s="1016"/>
      <c r="W38" s="1016"/>
      <c r="X38" s="1016"/>
      <c r="Y38" s="1016"/>
      <c r="Z38" s="1016"/>
      <c r="AA38" s="1016"/>
      <c r="AB38" s="1017"/>
      <c r="AC38" s="927"/>
      <c r="AD38" s="927"/>
      <c r="AE38" s="958" t="s">
        <v>92</v>
      </c>
      <c r="AF38" s="927"/>
      <c r="AG38" s="927"/>
      <c r="AH38" s="958" t="s">
        <v>134</v>
      </c>
      <c r="AI38" s="927"/>
      <c r="AJ38" s="927"/>
      <c r="AK38" s="970" t="s">
        <v>172</v>
      </c>
      <c r="AL38" s="1026"/>
      <c r="AM38" s="1005"/>
      <c r="AN38" s="1005"/>
      <c r="AO38" s="1005"/>
      <c r="AP38" s="1005"/>
      <c r="AQ38" s="1005"/>
      <c r="AR38" s="1005"/>
      <c r="AS38" s="1005"/>
      <c r="AT38" s="93"/>
      <c r="AU38" s="93"/>
      <c r="AV38" s="1004"/>
      <c r="AW38" s="1005"/>
      <c r="AX38" s="1005"/>
      <c r="AY38" s="1005"/>
      <c r="AZ38" s="1005"/>
      <c r="BA38" s="1005"/>
      <c r="BB38" s="1005"/>
      <c r="BC38" s="1005"/>
      <c r="BD38" s="94"/>
      <c r="BE38" s="94"/>
      <c r="BF38" s="928">
        <f>IF(AV38&gt;=70000,$BW$82,IF(AND(AV38&lt;70000,AV38&gt;=30000),$BW$83,IF(AND(AV38&lt;30000,AV38&gt;=15000),$BW$84,IF(AND(AV38&lt;15000,AV38&gt;=10000),$BW$85,IF(AND(AV38&lt;10000,AV38&gt;=2500),$BW$86,IF(AND(AV38&gt;=1000,AV38&lt;2500),$BW$87,""))))))</f>
      </c>
      <c r="BG38" s="929"/>
      <c r="BH38" s="930"/>
      <c r="BI38" s="937"/>
      <c r="BJ38" s="937"/>
      <c r="BK38" s="937"/>
      <c r="BL38" s="937"/>
      <c r="BM38" s="938"/>
      <c r="BN38" s="943">
        <f>IF(AV38&gt;=70000,$BX$82,IF(AND(AV38&lt;70000,AV38&gt;=30000),$BX$83,IF(AND(AV38&lt;30000,AV38&gt;=15000),$BX$84,IF(AND(AV38&lt;15000,AV38&gt;=2500),$BX$86,""))))</f>
      </c>
      <c r="BO38" s="944"/>
      <c r="BP38" s="944"/>
      <c r="BQ38" s="944">
        <f>IF(BM38&gt;=80000,$BW$82,IF(AND(BM38&lt;80000,BM38&gt;=40000),$BW$83,IF(AND(BM38&lt;40000,BM38&gt;=20000),$BW$84,IF(AND(BM38&lt;20000,BM38&gt;=10000),$BW$85,IF(AND(BM38&lt;10000,BM38&gt;=2500),$BW$86,IF(AND(BM38&gt;=1000,BM38&lt;2500),$BW$87,""))))))</f>
      </c>
      <c r="BR38" s="944"/>
      <c r="BS38" s="945"/>
      <c r="BV38" s="83"/>
      <c r="BW38" s="9"/>
      <c r="BX38" s="84"/>
      <c r="BY38" s="84"/>
      <c r="BZ38" s="84"/>
      <c r="CA38" s="84"/>
      <c r="CB38" s="84"/>
      <c r="CC38" s="84"/>
      <c r="CD38" s="84"/>
      <c r="CG38" s="50"/>
      <c r="CH38" s="50"/>
      <c r="CI38" s="50"/>
      <c r="CJ38" s="50"/>
      <c r="CK38" s="50"/>
      <c r="CL38" s="50"/>
      <c r="CM38" s="50"/>
      <c r="DB38" s="49"/>
      <c r="DC38" s="49"/>
      <c r="DD38" s="49"/>
      <c r="DE38" s="49"/>
      <c r="DF38" s="49"/>
      <c r="DG38" s="49"/>
      <c r="DH38" s="49"/>
    </row>
    <row r="39" spans="1:112" ht="13.5" customHeight="1">
      <c r="A39" s="984"/>
      <c r="B39" s="985"/>
      <c r="C39" s="1013"/>
      <c r="D39" s="1013"/>
      <c r="E39" s="1013"/>
      <c r="F39" s="1013"/>
      <c r="G39" s="1013"/>
      <c r="H39" s="1013"/>
      <c r="I39" s="1013"/>
      <c r="J39" s="1013"/>
      <c r="K39" s="1018"/>
      <c r="L39" s="1019"/>
      <c r="M39" s="1019"/>
      <c r="N39" s="1019"/>
      <c r="O39" s="1019"/>
      <c r="P39" s="1019"/>
      <c r="Q39" s="1019"/>
      <c r="R39" s="1019"/>
      <c r="S39" s="1019"/>
      <c r="T39" s="1019"/>
      <c r="U39" s="1019"/>
      <c r="V39" s="1019"/>
      <c r="W39" s="1019"/>
      <c r="X39" s="1019"/>
      <c r="Y39" s="1019"/>
      <c r="Z39" s="1019"/>
      <c r="AA39" s="1019"/>
      <c r="AB39" s="1020"/>
      <c r="AC39" s="927"/>
      <c r="AD39" s="927"/>
      <c r="AE39" s="959"/>
      <c r="AF39" s="927"/>
      <c r="AG39" s="927"/>
      <c r="AH39" s="959"/>
      <c r="AI39" s="927"/>
      <c r="AJ39" s="927"/>
      <c r="AK39" s="970"/>
      <c r="AL39" s="1027"/>
      <c r="AM39" s="1007"/>
      <c r="AN39" s="1007"/>
      <c r="AO39" s="1007"/>
      <c r="AP39" s="1007"/>
      <c r="AQ39" s="1007"/>
      <c r="AR39" s="1007"/>
      <c r="AS39" s="1007"/>
      <c r="AT39" s="1029" t="s">
        <v>82</v>
      </c>
      <c r="AU39" s="1029"/>
      <c r="AV39" s="1006"/>
      <c r="AW39" s="1007"/>
      <c r="AX39" s="1007"/>
      <c r="AY39" s="1007"/>
      <c r="AZ39" s="1007"/>
      <c r="BA39" s="1007"/>
      <c r="BB39" s="1007"/>
      <c r="BC39" s="1007"/>
      <c r="BD39" s="1024" t="s">
        <v>82</v>
      </c>
      <c r="BE39" s="1024"/>
      <c r="BF39" s="931"/>
      <c r="BG39" s="932"/>
      <c r="BH39" s="933"/>
      <c r="BI39" s="939"/>
      <c r="BJ39" s="939"/>
      <c r="BK39" s="939"/>
      <c r="BL39" s="939"/>
      <c r="BM39" s="940"/>
      <c r="BN39" s="946"/>
      <c r="BO39" s="947"/>
      <c r="BP39" s="947"/>
      <c r="BQ39" s="947"/>
      <c r="BR39" s="947"/>
      <c r="BS39" s="948"/>
      <c r="BV39" s="83"/>
      <c r="BW39" s="9"/>
      <c r="BX39" s="84"/>
      <c r="BY39" s="84"/>
      <c r="BZ39" s="84"/>
      <c r="CA39" s="84"/>
      <c r="CB39" s="84"/>
      <c r="CC39" s="84"/>
      <c r="CD39" s="84"/>
      <c r="CG39" s="50"/>
      <c r="CH39" s="50"/>
      <c r="CI39" s="50"/>
      <c r="CJ39" s="50"/>
      <c r="CK39" s="50"/>
      <c r="CL39" s="50"/>
      <c r="CM39" s="50"/>
      <c r="DB39" s="49"/>
      <c r="DC39" s="49"/>
      <c r="DD39" s="49"/>
      <c r="DE39" s="49"/>
      <c r="DF39" s="49"/>
      <c r="DG39" s="49"/>
      <c r="DH39" s="49"/>
    </row>
    <row r="40" spans="1:112" ht="13.5" customHeight="1">
      <c r="A40" s="986"/>
      <c r="B40" s="987"/>
      <c r="C40" s="1014"/>
      <c r="D40" s="1014"/>
      <c r="E40" s="1014"/>
      <c r="F40" s="1014"/>
      <c r="G40" s="1014"/>
      <c r="H40" s="1014"/>
      <c r="I40" s="1014"/>
      <c r="J40" s="1014"/>
      <c r="K40" s="1021"/>
      <c r="L40" s="1022"/>
      <c r="M40" s="1022"/>
      <c r="N40" s="1022"/>
      <c r="O40" s="1022"/>
      <c r="P40" s="1022"/>
      <c r="Q40" s="1022"/>
      <c r="R40" s="1022"/>
      <c r="S40" s="1022"/>
      <c r="T40" s="1022"/>
      <c r="U40" s="1022"/>
      <c r="V40" s="1022"/>
      <c r="W40" s="1022"/>
      <c r="X40" s="1022"/>
      <c r="Y40" s="1022"/>
      <c r="Z40" s="1022"/>
      <c r="AA40" s="1022"/>
      <c r="AB40" s="1023"/>
      <c r="AC40" s="927"/>
      <c r="AD40" s="927"/>
      <c r="AE40" s="959"/>
      <c r="AF40" s="927"/>
      <c r="AG40" s="927"/>
      <c r="AH40" s="959"/>
      <c r="AI40" s="927"/>
      <c r="AJ40" s="927"/>
      <c r="AK40" s="970"/>
      <c r="AL40" s="1028"/>
      <c r="AM40" s="1009"/>
      <c r="AN40" s="1009"/>
      <c r="AO40" s="1009"/>
      <c r="AP40" s="1009"/>
      <c r="AQ40" s="1009"/>
      <c r="AR40" s="1009"/>
      <c r="AS40" s="1009"/>
      <c r="AT40" s="1030"/>
      <c r="AU40" s="1030"/>
      <c r="AV40" s="1008"/>
      <c r="AW40" s="1009"/>
      <c r="AX40" s="1009"/>
      <c r="AY40" s="1009"/>
      <c r="AZ40" s="1009"/>
      <c r="BA40" s="1009"/>
      <c r="BB40" s="1009"/>
      <c r="BC40" s="1009"/>
      <c r="BD40" s="1025"/>
      <c r="BE40" s="1025"/>
      <c r="BF40" s="934"/>
      <c r="BG40" s="935"/>
      <c r="BH40" s="936"/>
      <c r="BI40" s="941"/>
      <c r="BJ40" s="941"/>
      <c r="BK40" s="941"/>
      <c r="BL40" s="941"/>
      <c r="BM40" s="942"/>
      <c r="BN40" s="949"/>
      <c r="BO40" s="950"/>
      <c r="BP40" s="950"/>
      <c r="BQ40" s="950"/>
      <c r="BR40" s="950"/>
      <c r="BS40" s="951"/>
      <c r="BV40" s="83"/>
      <c r="BW40" s="9"/>
      <c r="BX40" s="89"/>
      <c r="BY40" s="84"/>
      <c r="BZ40" s="9"/>
      <c r="CA40" s="84"/>
      <c r="CB40" s="84"/>
      <c r="CC40" s="84"/>
      <c r="CD40" s="84"/>
      <c r="CG40" s="50"/>
      <c r="CH40" s="50"/>
      <c r="CI40" s="50"/>
      <c r="CJ40" s="50"/>
      <c r="CK40" s="50"/>
      <c r="CL40" s="50"/>
      <c r="CM40" s="50"/>
      <c r="DB40" s="49"/>
      <c r="DC40" s="49"/>
      <c r="DD40" s="49"/>
      <c r="DE40" s="49"/>
      <c r="DF40" s="49"/>
      <c r="DG40" s="49"/>
      <c r="DH40" s="49"/>
    </row>
    <row r="41" spans="1:112" ht="13.5" customHeight="1">
      <c r="A41" s="982">
        <v>10</v>
      </c>
      <c r="B41" s="983"/>
      <c r="C41" s="1012"/>
      <c r="D41" s="1012"/>
      <c r="E41" s="1012"/>
      <c r="F41" s="1012"/>
      <c r="G41" s="1012"/>
      <c r="H41" s="1012"/>
      <c r="I41" s="1012"/>
      <c r="J41" s="1012"/>
      <c r="K41" s="1015"/>
      <c r="L41" s="1016"/>
      <c r="M41" s="1016"/>
      <c r="N41" s="1016"/>
      <c r="O41" s="1016"/>
      <c r="P41" s="1016"/>
      <c r="Q41" s="1016"/>
      <c r="R41" s="1016"/>
      <c r="S41" s="1016"/>
      <c r="T41" s="1016"/>
      <c r="U41" s="1016"/>
      <c r="V41" s="1016"/>
      <c r="W41" s="1016"/>
      <c r="X41" s="1016"/>
      <c r="Y41" s="1016"/>
      <c r="Z41" s="1016"/>
      <c r="AA41" s="1016"/>
      <c r="AB41" s="1017"/>
      <c r="AC41" s="927"/>
      <c r="AD41" s="927"/>
      <c r="AE41" s="958" t="s">
        <v>92</v>
      </c>
      <c r="AF41" s="927"/>
      <c r="AG41" s="927"/>
      <c r="AH41" s="958" t="s">
        <v>134</v>
      </c>
      <c r="AI41" s="927"/>
      <c r="AJ41" s="927"/>
      <c r="AK41" s="970" t="s">
        <v>172</v>
      </c>
      <c r="AL41" s="1026"/>
      <c r="AM41" s="1005"/>
      <c r="AN41" s="1005"/>
      <c r="AO41" s="1005"/>
      <c r="AP41" s="1005"/>
      <c r="AQ41" s="1005"/>
      <c r="AR41" s="1005"/>
      <c r="AS41" s="1005"/>
      <c r="AT41" s="93"/>
      <c r="AU41" s="93"/>
      <c r="AV41" s="1004"/>
      <c r="AW41" s="1005"/>
      <c r="AX41" s="1005"/>
      <c r="AY41" s="1005"/>
      <c r="AZ41" s="1005"/>
      <c r="BA41" s="1005"/>
      <c r="BB41" s="1005"/>
      <c r="BC41" s="1005"/>
      <c r="BD41" s="94"/>
      <c r="BE41" s="94"/>
      <c r="BF41" s="928">
        <f>IF(AV41&gt;=70000,$BW$82,IF(AND(AV41&lt;70000,AV41&gt;=30000),$BW$83,IF(AND(AV41&lt;30000,AV41&gt;=15000),$BW$84,IF(AND(AV41&lt;15000,AV41&gt;=10000),$BW$85,IF(AND(AV41&lt;10000,AV41&gt;=2500),$BW$86,IF(AND(AV41&gt;=1000,AV41&lt;2500),$BW$87,""))))))</f>
      </c>
      <c r="BG41" s="929"/>
      <c r="BH41" s="930"/>
      <c r="BI41" s="937"/>
      <c r="BJ41" s="937"/>
      <c r="BK41" s="937"/>
      <c r="BL41" s="937"/>
      <c r="BM41" s="938"/>
      <c r="BN41" s="943">
        <f>IF(AV41&gt;=70000,$BX$82,IF(AND(AV41&lt;70000,AV41&gt;=30000),$BX$83,IF(AND(AV41&lt;30000,AV41&gt;=15000),$BX$84,IF(AND(AV41&lt;15000,AV41&gt;=2500),$BX$86,""))))</f>
      </c>
      <c r="BO41" s="944"/>
      <c r="BP41" s="944"/>
      <c r="BQ41" s="944">
        <f>IF(BM41&gt;=80000,$BW$82,IF(AND(BM41&lt;80000,BM41&gt;=40000),$BW$83,IF(AND(BM41&lt;40000,BM41&gt;=20000),$BW$84,IF(AND(BM41&lt;20000,BM41&gt;=10000),$BW$85,IF(AND(BM41&lt;10000,BM41&gt;=2500),$BW$86,IF(AND(BM41&gt;=1000,BM41&lt;2500),$BW$87,""))))))</f>
      </c>
      <c r="BR41" s="944"/>
      <c r="BS41" s="945"/>
      <c r="BV41" s="83"/>
      <c r="BW41" s="9"/>
      <c r="BX41" s="84"/>
      <c r="BY41" s="84"/>
      <c r="BZ41" s="84"/>
      <c r="CA41" s="84"/>
      <c r="CB41" s="84"/>
      <c r="CC41" s="84"/>
      <c r="CD41" s="84"/>
      <c r="CG41" s="50"/>
      <c r="CH41" s="50"/>
      <c r="CI41" s="50"/>
      <c r="CJ41" s="50"/>
      <c r="CK41" s="50"/>
      <c r="CL41" s="50"/>
      <c r="CM41" s="50"/>
      <c r="DB41" s="49"/>
      <c r="DC41" s="49"/>
      <c r="DD41" s="49"/>
      <c r="DE41" s="49"/>
      <c r="DF41" s="49"/>
      <c r="DG41" s="49"/>
      <c r="DH41" s="49"/>
    </row>
    <row r="42" spans="1:112" ht="13.5" customHeight="1">
      <c r="A42" s="984"/>
      <c r="B42" s="985"/>
      <c r="C42" s="1013"/>
      <c r="D42" s="1013"/>
      <c r="E42" s="1013"/>
      <c r="F42" s="1013"/>
      <c r="G42" s="1013"/>
      <c r="H42" s="1013"/>
      <c r="I42" s="1013"/>
      <c r="J42" s="1013"/>
      <c r="K42" s="1018"/>
      <c r="L42" s="1019"/>
      <c r="M42" s="1019"/>
      <c r="N42" s="1019"/>
      <c r="O42" s="1019"/>
      <c r="P42" s="1019"/>
      <c r="Q42" s="1019"/>
      <c r="R42" s="1019"/>
      <c r="S42" s="1019"/>
      <c r="T42" s="1019"/>
      <c r="U42" s="1019"/>
      <c r="V42" s="1019"/>
      <c r="W42" s="1019"/>
      <c r="X42" s="1019"/>
      <c r="Y42" s="1019"/>
      <c r="Z42" s="1019"/>
      <c r="AA42" s="1019"/>
      <c r="AB42" s="1020"/>
      <c r="AC42" s="927"/>
      <c r="AD42" s="927"/>
      <c r="AE42" s="959"/>
      <c r="AF42" s="927"/>
      <c r="AG42" s="927"/>
      <c r="AH42" s="959"/>
      <c r="AI42" s="927"/>
      <c r="AJ42" s="927"/>
      <c r="AK42" s="970"/>
      <c r="AL42" s="1027"/>
      <c r="AM42" s="1007"/>
      <c r="AN42" s="1007"/>
      <c r="AO42" s="1007"/>
      <c r="AP42" s="1007"/>
      <c r="AQ42" s="1007"/>
      <c r="AR42" s="1007"/>
      <c r="AS42" s="1007"/>
      <c r="AT42" s="1029" t="s">
        <v>82</v>
      </c>
      <c r="AU42" s="1029"/>
      <c r="AV42" s="1006"/>
      <c r="AW42" s="1007"/>
      <c r="AX42" s="1007"/>
      <c r="AY42" s="1007"/>
      <c r="AZ42" s="1007"/>
      <c r="BA42" s="1007"/>
      <c r="BB42" s="1007"/>
      <c r="BC42" s="1007"/>
      <c r="BD42" s="1024" t="s">
        <v>82</v>
      </c>
      <c r="BE42" s="1024"/>
      <c r="BF42" s="931"/>
      <c r="BG42" s="932"/>
      <c r="BH42" s="933"/>
      <c r="BI42" s="939"/>
      <c r="BJ42" s="939"/>
      <c r="BK42" s="939"/>
      <c r="BL42" s="939"/>
      <c r="BM42" s="940"/>
      <c r="BN42" s="946"/>
      <c r="BO42" s="947"/>
      <c r="BP42" s="947"/>
      <c r="BQ42" s="947"/>
      <c r="BR42" s="947"/>
      <c r="BS42" s="948"/>
      <c r="BV42" s="83"/>
      <c r="BW42" s="9"/>
      <c r="BX42" s="84"/>
      <c r="BY42" s="84"/>
      <c r="BZ42" s="84"/>
      <c r="CA42" s="84"/>
      <c r="CB42" s="84"/>
      <c r="CC42" s="84"/>
      <c r="CD42" s="84"/>
      <c r="CG42" s="50"/>
      <c r="CH42" s="50"/>
      <c r="CI42" s="50"/>
      <c r="CJ42" s="50"/>
      <c r="CK42" s="50"/>
      <c r="CL42" s="50"/>
      <c r="CM42" s="50"/>
      <c r="DB42" s="49"/>
      <c r="DC42" s="49"/>
      <c r="DD42" s="49"/>
      <c r="DE42" s="49"/>
      <c r="DF42" s="49"/>
      <c r="DG42" s="49"/>
      <c r="DH42" s="49"/>
    </row>
    <row r="43" spans="1:112" ht="13.5" customHeight="1">
      <c r="A43" s="986"/>
      <c r="B43" s="987"/>
      <c r="C43" s="1014"/>
      <c r="D43" s="1014"/>
      <c r="E43" s="1014"/>
      <c r="F43" s="1014"/>
      <c r="G43" s="1014"/>
      <c r="H43" s="1014"/>
      <c r="I43" s="1014"/>
      <c r="J43" s="1014"/>
      <c r="K43" s="1021"/>
      <c r="L43" s="1022"/>
      <c r="M43" s="1022"/>
      <c r="N43" s="1022"/>
      <c r="O43" s="1022"/>
      <c r="P43" s="1022"/>
      <c r="Q43" s="1022"/>
      <c r="R43" s="1022"/>
      <c r="S43" s="1022"/>
      <c r="T43" s="1022"/>
      <c r="U43" s="1022"/>
      <c r="V43" s="1022"/>
      <c r="W43" s="1022"/>
      <c r="X43" s="1022"/>
      <c r="Y43" s="1022"/>
      <c r="Z43" s="1022"/>
      <c r="AA43" s="1022"/>
      <c r="AB43" s="1023"/>
      <c r="AC43" s="927"/>
      <c r="AD43" s="927"/>
      <c r="AE43" s="959"/>
      <c r="AF43" s="927"/>
      <c r="AG43" s="927"/>
      <c r="AH43" s="959"/>
      <c r="AI43" s="927"/>
      <c r="AJ43" s="927"/>
      <c r="AK43" s="970"/>
      <c r="AL43" s="1028"/>
      <c r="AM43" s="1009"/>
      <c r="AN43" s="1009"/>
      <c r="AO43" s="1009"/>
      <c r="AP43" s="1009"/>
      <c r="AQ43" s="1009"/>
      <c r="AR43" s="1009"/>
      <c r="AS43" s="1009"/>
      <c r="AT43" s="1030"/>
      <c r="AU43" s="1030"/>
      <c r="AV43" s="1008"/>
      <c r="AW43" s="1009"/>
      <c r="AX43" s="1009"/>
      <c r="AY43" s="1009"/>
      <c r="AZ43" s="1009"/>
      <c r="BA43" s="1009"/>
      <c r="BB43" s="1009"/>
      <c r="BC43" s="1009"/>
      <c r="BD43" s="1025"/>
      <c r="BE43" s="1025"/>
      <c r="BF43" s="934"/>
      <c r="BG43" s="935"/>
      <c r="BH43" s="936"/>
      <c r="BI43" s="941"/>
      <c r="BJ43" s="941"/>
      <c r="BK43" s="941"/>
      <c r="BL43" s="941"/>
      <c r="BM43" s="942"/>
      <c r="BN43" s="949"/>
      <c r="BO43" s="950"/>
      <c r="BP43" s="950"/>
      <c r="BQ43" s="950"/>
      <c r="BR43" s="950"/>
      <c r="BS43" s="951"/>
      <c r="BV43" s="83"/>
      <c r="BW43" s="9"/>
      <c r="BX43" s="89"/>
      <c r="BY43" s="84"/>
      <c r="BZ43" s="9"/>
      <c r="CA43" s="84"/>
      <c r="CB43" s="84"/>
      <c r="CC43" s="84"/>
      <c r="CD43" s="84"/>
      <c r="CG43" s="50"/>
      <c r="CH43" s="50"/>
      <c r="CI43" s="50"/>
      <c r="CJ43" s="50"/>
      <c r="CK43" s="50"/>
      <c r="CL43" s="50"/>
      <c r="CM43" s="50"/>
      <c r="DB43" s="49"/>
      <c r="DC43" s="49"/>
      <c r="DD43" s="49"/>
      <c r="DE43" s="49"/>
      <c r="DF43" s="49"/>
      <c r="DG43" s="49"/>
      <c r="DH43" s="49"/>
    </row>
    <row r="44" spans="1:112" ht="13.5" customHeight="1">
      <c r="A44" s="982">
        <v>11</v>
      </c>
      <c r="B44" s="983"/>
      <c r="C44" s="1012"/>
      <c r="D44" s="1012"/>
      <c r="E44" s="1012"/>
      <c r="F44" s="1012"/>
      <c r="G44" s="1012"/>
      <c r="H44" s="1012"/>
      <c r="I44" s="1012"/>
      <c r="J44" s="1012"/>
      <c r="K44" s="1015"/>
      <c r="L44" s="1016"/>
      <c r="M44" s="1016"/>
      <c r="N44" s="1016"/>
      <c r="O44" s="1016"/>
      <c r="P44" s="1016"/>
      <c r="Q44" s="1016"/>
      <c r="R44" s="1016"/>
      <c r="S44" s="1016"/>
      <c r="T44" s="1016"/>
      <c r="U44" s="1016"/>
      <c r="V44" s="1016"/>
      <c r="W44" s="1016"/>
      <c r="X44" s="1016"/>
      <c r="Y44" s="1016"/>
      <c r="Z44" s="1016"/>
      <c r="AA44" s="1016"/>
      <c r="AB44" s="1017"/>
      <c r="AC44" s="927"/>
      <c r="AD44" s="927"/>
      <c r="AE44" s="958" t="s">
        <v>92</v>
      </c>
      <c r="AF44" s="927"/>
      <c r="AG44" s="927"/>
      <c r="AH44" s="958" t="s">
        <v>134</v>
      </c>
      <c r="AI44" s="927"/>
      <c r="AJ44" s="927"/>
      <c r="AK44" s="970" t="s">
        <v>172</v>
      </c>
      <c r="AL44" s="1026"/>
      <c r="AM44" s="1005"/>
      <c r="AN44" s="1005"/>
      <c r="AO44" s="1005"/>
      <c r="AP44" s="1005"/>
      <c r="AQ44" s="1005"/>
      <c r="AR44" s="1005"/>
      <c r="AS44" s="1005"/>
      <c r="AT44" s="93"/>
      <c r="AU44" s="93"/>
      <c r="AV44" s="1004"/>
      <c r="AW44" s="1005"/>
      <c r="AX44" s="1005"/>
      <c r="AY44" s="1005"/>
      <c r="AZ44" s="1005"/>
      <c r="BA44" s="1005"/>
      <c r="BB44" s="1005"/>
      <c r="BC44" s="1005"/>
      <c r="BD44" s="94"/>
      <c r="BE44" s="94"/>
      <c r="BF44" s="928">
        <f>IF(AV44&gt;=70000,$BW$82,IF(AND(AV44&lt;70000,AV44&gt;=30000),$BW$83,IF(AND(AV44&lt;30000,AV44&gt;=15000),$BW$84,IF(AND(AV44&lt;15000,AV44&gt;=10000),$BW$85,IF(AND(AV44&lt;10000,AV44&gt;=2500),$BW$86,IF(AND(AV44&gt;=1000,AV44&lt;2500),$BW$87,""))))))</f>
      </c>
      <c r="BG44" s="929"/>
      <c r="BH44" s="930"/>
      <c r="BI44" s="937"/>
      <c r="BJ44" s="937"/>
      <c r="BK44" s="937"/>
      <c r="BL44" s="937"/>
      <c r="BM44" s="938"/>
      <c r="BN44" s="943">
        <f>IF(AV44&gt;=70000,$BX$82,IF(AND(AV44&lt;70000,AV44&gt;=30000),$BX$83,IF(AND(AV44&lt;30000,AV44&gt;=15000),$BX$84,IF(AND(AV44&lt;15000,AV44&gt;=2500),$BX$86,""))))</f>
      </c>
      <c r="BO44" s="944"/>
      <c r="BP44" s="944"/>
      <c r="BQ44" s="944">
        <f>IF(BM44&gt;=80000,$BW$82,IF(AND(BM44&lt;80000,BM44&gt;=40000),$BW$83,IF(AND(BM44&lt;40000,BM44&gt;=20000),$BW$84,IF(AND(BM44&lt;20000,BM44&gt;=10000),$BW$85,IF(AND(BM44&lt;10000,BM44&gt;=2500),$BW$86,IF(AND(BM44&gt;=1000,BM44&lt;2500),$BW$87,""))))))</f>
      </c>
      <c r="BR44" s="944"/>
      <c r="BS44" s="945"/>
      <c r="BV44" s="83"/>
      <c r="BW44" s="9"/>
      <c r="BX44" s="84"/>
      <c r="BY44" s="84"/>
      <c r="BZ44" s="84"/>
      <c r="CA44" s="84"/>
      <c r="CB44" s="84"/>
      <c r="CC44" s="84"/>
      <c r="CD44" s="84"/>
      <c r="CG44" s="50"/>
      <c r="CH44" s="50"/>
      <c r="CI44" s="50"/>
      <c r="CJ44" s="50"/>
      <c r="CK44" s="50"/>
      <c r="CL44" s="50"/>
      <c r="CM44" s="50"/>
      <c r="DB44" s="49"/>
      <c r="DC44" s="49"/>
      <c r="DD44" s="49"/>
      <c r="DE44" s="49"/>
      <c r="DF44" s="49"/>
      <c r="DG44" s="49"/>
      <c r="DH44" s="49"/>
    </row>
    <row r="45" spans="1:112" ht="13.5" customHeight="1">
      <c r="A45" s="984"/>
      <c r="B45" s="985"/>
      <c r="C45" s="1013"/>
      <c r="D45" s="1013"/>
      <c r="E45" s="1013"/>
      <c r="F45" s="1013"/>
      <c r="G45" s="1013"/>
      <c r="H45" s="1013"/>
      <c r="I45" s="1013"/>
      <c r="J45" s="1013"/>
      <c r="K45" s="1018"/>
      <c r="L45" s="1019"/>
      <c r="M45" s="1019"/>
      <c r="N45" s="1019"/>
      <c r="O45" s="1019"/>
      <c r="P45" s="1019"/>
      <c r="Q45" s="1019"/>
      <c r="R45" s="1019"/>
      <c r="S45" s="1019"/>
      <c r="T45" s="1019"/>
      <c r="U45" s="1019"/>
      <c r="V45" s="1019"/>
      <c r="W45" s="1019"/>
      <c r="X45" s="1019"/>
      <c r="Y45" s="1019"/>
      <c r="Z45" s="1019"/>
      <c r="AA45" s="1019"/>
      <c r="AB45" s="1020"/>
      <c r="AC45" s="927"/>
      <c r="AD45" s="927"/>
      <c r="AE45" s="959"/>
      <c r="AF45" s="927"/>
      <c r="AG45" s="927"/>
      <c r="AH45" s="959"/>
      <c r="AI45" s="927"/>
      <c r="AJ45" s="927"/>
      <c r="AK45" s="970"/>
      <c r="AL45" s="1027"/>
      <c r="AM45" s="1007"/>
      <c r="AN45" s="1007"/>
      <c r="AO45" s="1007"/>
      <c r="AP45" s="1007"/>
      <c r="AQ45" s="1007"/>
      <c r="AR45" s="1007"/>
      <c r="AS45" s="1007"/>
      <c r="AT45" s="1029" t="s">
        <v>82</v>
      </c>
      <c r="AU45" s="1029"/>
      <c r="AV45" s="1006"/>
      <c r="AW45" s="1007"/>
      <c r="AX45" s="1007"/>
      <c r="AY45" s="1007"/>
      <c r="AZ45" s="1007"/>
      <c r="BA45" s="1007"/>
      <c r="BB45" s="1007"/>
      <c r="BC45" s="1007"/>
      <c r="BD45" s="1024" t="s">
        <v>82</v>
      </c>
      <c r="BE45" s="1024"/>
      <c r="BF45" s="931"/>
      <c r="BG45" s="932"/>
      <c r="BH45" s="933"/>
      <c r="BI45" s="939"/>
      <c r="BJ45" s="939"/>
      <c r="BK45" s="939"/>
      <c r="BL45" s="939"/>
      <c r="BM45" s="940"/>
      <c r="BN45" s="946"/>
      <c r="BO45" s="947"/>
      <c r="BP45" s="947"/>
      <c r="BQ45" s="947"/>
      <c r="BR45" s="947"/>
      <c r="BS45" s="948"/>
      <c r="BV45" s="83"/>
      <c r="BW45" s="9"/>
      <c r="BX45" s="84"/>
      <c r="BY45" s="84"/>
      <c r="BZ45" s="84"/>
      <c r="CA45" s="84"/>
      <c r="CB45" s="84"/>
      <c r="CC45" s="84"/>
      <c r="CD45" s="84"/>
      <c r="CG45" s="50"/>
      <c r="CH45" s="50"/>
      <c r="CI45" s="50"/>
      <c r="CJ45" s="50"/>
      <c r="CK45" s="50"/>
      <c r="CL45" s="50"/>
      <c r="CM45" s="50"/>
      <c r="DB45" s="49"/>
      <c r="DC45" s="49"/>
      <c r="DD45" s="49"/>
      <c r="DE45" s="49"/>
      <c r="DF45" s="49"/>
      <c r="DG45" s="49"/>
      <c r="DH45" s="49"/>
    </row>
    <row r="46" spans="1:112" ht="13.5" customHeight="1">
      <c r="A46" s="986"/>
      <c r="B46" s="987"/>
      <c r="C46" s="1014"/>
      <c r="D46" s="1014"/>
      <c r="E46" s="1014"/>
      <c r="F46" s="1014"/>
      <c r="G46" s="1014"/>
      <c r="H46" s="1014"/>
      <c r="I46" s="1014"/>
      <c r="J46" s="1014"/>
      <c r="K46" s="1021"/>
      <c r="L46" s="1022"/>
      <c r="M46" s="1022"/>
      <c r="N46" s="1022"/>
      <c r="O46" s="1022"/>
      <c r="P46" s="1022"/>
      <c r="Q46" s="1022"/>
      <c r="R46" s="1022"/>
      <c r="S46" s="1022"/>
      <c r="T46" s="1022"/>
      <c r="U46" s="1022"/>
      <c r="V46" s="1022"/>
      <c r="W46" s="1022"/>
      <c r="X46" s="1022"/>
      <c r="Y46" s="1022"/>
      <c r="Z46" s="1022"/>
      <c r="AA46" s="1022"/>
      <c r="AB46" s="1023"/>
      <c r="AC46" s="927"/>
      <c r="AD46" s="927"/>
      <c r="AE46" s="959"/>
      <c r="AF46" s="927"/>
      <c r="AG46" s="927"/>
      <c r="AH46" s="959"/>
      <c r="AI46" s="927"/>
      <c r="AJ46" s="927"/>
      <c r="AK46" s="970"/>
      <c r="AL46" s="1028"/>
      <c r="AM46" s="1009"/>
      <c r="AN46" s="1009"/>
      <c r="AO46" s="1009"/>
      <c r="AP46" s="1009"/>
      <c r="AQ46" s="1009"/>
      <c r="AR46" s="1009"/>
      <c r="AS46" s="1009"/>
      <c r="AT46" s="1030"/>
      <c r="AU46" s="1030"/>
      <c r="AV46" s="1008"/>
      <c r="AW46" s="1009"/>
      <c r="AX46" s="1009"/>
      <c r="AY46" s="1009"/>
      <c r="AZ46" s="1009"/>
      <c r="BA46" s="1009"/>
      <c r="BB46" s="1009"/>
      <c r="BC46" s="1009"/>
      <c r="BD46" s="1025"/>
      <c r="BE46" s="1025"/>
      <c r="BF46" s="934"/>
      <c r="BG46" s="935"/>
      <c r="BH46" s="936"/>
      <c r="BI46" s="941"/>
      <c r="BJ46" s="941"/>
      <c r="BK46" s="941"/>
      <c r="BL46" s="941"/>
      <c r="BM46" s="942"/>
      <c r="BN46" s="949"/>
      <c r="BO46" s="950"/>
      <c r="BP46" s="950"/>
      <c r="BQ46" s="950"/>
      <c r="BR46" s="950"/>
      <c r="BS46" s="951"/>
      <c r="BV46" s="83"/>
      <c r="BW46" s="9"/>
      <c r="BX46" s="89"/>
      <c r="BY46" s="84"/>
      <c r="BZ46" s="9"/>
      <c r="CA46" s="84"/>
      <c r="CB46" s="84"/>
      <c r="CC46" s="84"/>
      <c r="CD46" s="84"/>
      <c r="CG46" s="50"/>
      <c r="CH46" s="50"/>
      <c r="CI46" s="50"/>
      <c r="CJ46" s="50"/>
      <c r="CK46" s="50"/>
      <c r="CL46" s="50"/>
      <c r="CM46" s="50"/>
      <c r="DB46" s="49"/>
      <c r="DC46" s="49"/>
      <c r="DD46" s="49"/>
      <c r="DE46" s="49"/>
      <c r="DF46" s="49"/>
      <c r="DG46" s="49"/>
      <c r="DH46" s="49"/>
    </row>
    <row r="47" spans="1:112" ht="13.5" customHeight="1">
      <c r="A47" s="982">
        <v>12</v>
      </c>
      <c r="B47" s="983"/>
      <c r="C47" s="1012"/>
      <c r="D47" s="1012"/>
      <c r="E47" s="1012"/>
      <c r="F47" s="1012"/>
      <c r="G47" s="1012"/>
      <c r="H47" s="1012"/>
      <c r="I47" s="1012"/>
      <c r="J47" s="1012"/>
      <c r="K47" s="1015"/>
      <c r="L47" s="1016"/>
      <c r="M47" s="1016"/>
      <c r="N47" s="1016"/>
      <c r="O47" s="1016"/>
      <c r="P47" s="1016"/>
      <c r="Q47" s="1016"/>
      <c r="R47" s="1016"/>
      <c r="S47" s="1016"/>
      <c r="T47" s="1016"/>
      <c r="U47" s="1016"/>
      <c r="V47" s="1016"/>
      <c r="W47" s="1016"/>
      <c r="X47" s="1016"/>
      <c r="Y47" s="1016"/>
      <c r="Z47" s="1016"/>
      <c r="AA47" s="1016"/>
      <c r="AB47" s="1017"/>
      <c r="AC47" s="927"/>
      <c r="AD47" s="927"/>
      <c r="AE47" s="958" t="s">
        <v>92</v>
      </c>
      <c r="AF47" s="927"/>
      <c r="AG47" s="927"/>
      <c r="AH47" s="958" t="s">
        <v>134</v>
      </c>
      <c r="AI47" s="927"/>
      <c r="AJ47" s="927"/>
      <c r="AK47" s="970" t="s">
        <v>172</v>
      </c>
      <c r="AL47" s="1026"/>
      <c r="AM47" s="1005"/>
      <c r="AN47" s="1005"/>
      <c r="AO47" s="1005"/>
      <c r="AP47" s="1005"/>
      <c r="AQ47" s="1005"/>
      <c r="AR47" s="1005"/>
      <c r="AS47" s="1005"/>
      <c r="AT47" s="93"/>
      <c r="AU47" s="93"/>
      <c r="AV47" s="1004"/>
      <c r="AW47" s="1005"/>
      <c r="AX47" s="1005"/>
      <c r="AY47" s="1005"/>
      <c r="AZ47" s="1005"/>
      <c r="BA47" s="1005"/>
      <c r="BB47" s="1005"/>
      <c r="BC47" s="1005"/>
      <c r="BD47" s="94"/>
      <c r="BE47" s="94"/>
      <c r="BF47" s="928">
        <f>IF(AV47&gt;=70000,$BW$82,IF(AND(AV47&lt;70000,AV47&gt;=30000),$BW$83,IF(AND(AV47&lt;30000,AV47&gt;=15000),$BW$84,IF(AND(AV47&lt;15000,AV47&gt;=10000),$BW$85,IF(AND(AV47&lt;10000,AV47&gt;=2500),$BW$86,IF(AND(AV47&gt;=1000,AV47&lt;2500),$BW$87,""))))))</f>
      </c>
      <c r="BG47" s="929"/>
      <c r="BH47" s="930"/>
      <c r="BI47" s="937"/>
      <c r="BJ47" s="937"/>
      <c r="BK47" s="937"/>
      <c r="BL47" s="937"/>
      <c r="BM47" s="938"/>
      <c r="BN47" s="943">
        <f>IF(AV47&gt;=70000,$BX$82,IF(AND(AV47&lt;70000,AV47&gt;=30000),$BX$83,IF(AND(AV47&lt;30000,AV47&gt;=15000),$BX$84,IF(AND(AV47&lt;15000,AV47&gt;=2500),$BX$86,""))))</f>
      </c>
      <c r="BO47" s="944"/>
      <c r="BP47" s="944"/>
      <c r="BQ47" s="944">
        <f>IF(BM47&gt;=80000,$BW$82,IF(AND(BM47&lt;80000,BM47&gt;=40000),$BW$83,IF(AND(BM47&lt;40000,BM47&gt;=20000),$BW$84,IF(AND(BM47&lt;20000,BM47&gt;=10000),$BW$85,IF(AND(BM47&lt;10000,BM47&gt;=2500),$BW$86,IF(AND(BM47&gt;=1000,BM47&lt;2500),$BW$87,""))))))</f>
      </c>
      <c r="BR47" s="944"/>
      <c r="BS47" s="945"/>
      <c r="BV47" s="83"/>
      <c r="BW47" s="9"/>
      <c r="BX47" s="84"/>
      <c r="BY47" s="84"/>
      <c r="BZ47" s="84"/>
      <c r="CA47" s="84"/>
      <c r="CB47" s="84"/>
      <c r="CC47" s="84"/>
      <c r="CD47" s="84"/>
      <c r="CG47" s="50"/>
      <c r="CH47" s="50"/>
      <c r="CI47" s="50"/>
      <c r="CJ47" s="50"/>
      <c r="CK47" s="50"/>
      <c r="CL47" s="50"/>
      <c r="CM47" s="50"/>
      <c r="DB47" s="49"/>
      <c r="DC47" s="49"/>
      <c r="DD47" s="49"/>
      <c r="DE47" s="49"/>
      <c r="DF47" s="49"/>
      <c r="DG47" s="49"/>
      <c r="DH47" s="49"/>
    </row>
    <row r="48" spans="1:112" ht="13.5" customHeight="1">
      <c r="A48" s="984"/>
      <c r="B48" s="985"/>
      <c r="C48" s="1013"/>
      <c r="D48" s="1013"/>
      <c r="E48" s="1013"/>
      <c r="F48" s="1013"/>
      <c r="G48" s="1013"/>
      <c r="H48" s="1013"/>
      <c r="I48" s="1013"/>
      <c r="J48" s="1013"/>
      <c r="K48" s="1018"/>
      <c r="L48" s="1019"/>
      <c r="M48" s="1019"/>
      <c r="N48" s="1019"/>
      <c r="O48" s="1019"/>
      <c r="P48" s="1019"/>
      <c r="Q48" s="1019"/>
      <c r="R48" s="1019"/>
      <c r="S48" s="1019"/>
      <c r="T48" s="1019"/>
      <c r="U48" s="1019"/>
      <c r="V48" s="1019"/>
      <c r="W48" s="1019"/>
      <c r="X48" s="1019"/>
      <c r="Y48" s="1019"/>
      <c r="Z48" s="1019"/>
      <c r="AA48" s="1019"/>
      <c r="AB48" s="1020"/>
      <c r="AC48" s="927"/>
      <c r="AD48" s="927"/>
      <c r="AE48" s="959"/>
      <c r="AF48" s="927"/>
      <c r="AG48" s="927"/>
      <c r="AH48" s="959"/>
      <c r="AI48" s="927"/>
      <c r="AJ48" s="927"/>
      <c r="AK48" s="970"/>
      <c r="AL48" s="1027"/>
      <c r="AM48" s="1007"/>
      <c r="AN48" s="1007"/>
      <c r="AO48" s="1007"/>
      <c r="AP48" s="1007"/>
      <c r="AQ48" s="1007"/>
      <c r="AR48" s="1007"/>
      <c r="AS48" s="1007"/>
      <c r="AT48" s="1029" t="s">
        <v>82</v>
      </c>
      <c r="AU48" s="1029"/>
      <c r="AV48" s="1006"/>
      <c r="AW48" s="1007"/>
      <c r="AX48" s="1007"/>
      <c r="AY48" s="1007"/>
      <c r="AZ48" s="1007"/>
      <c r="BA48" s="1007"/>
      <c r="BB48" s="1007"/>
      <c r="BC48" s="1007"/>
      <c r="BD48" s="1024" t="s">
        <v>82</v>
      </c>
      <c r="BE48" s="1024"/>
      <c r="BF48" s="931"/>
      <c r="BG48" s="932"/>
      <c r="BH48" s="933"/>
      <c r="BI48" s="939"/>
      <c r="BJ48" s="939"/>
      <c r="BK48" s="939"/>
      <c r="BL48" s="939"/>
      <c r="BM48" s="940"/>
      <c r="BN48" s="946"/>
      <c r="BO48" s="947"/>
      <c r="BP48" s="947"/>
      <c r="BQ48" s="947"/>
      <c r="BR48" s="947"/>
      <c r="BS48" s="948"/>
      <c r="BV48" s="83"/>
      <c r="BW48" s="9"/>
      <c r="BX48" s="84"/>
      <c r="BY48" s="84"/>
      <c r="BZ48" s="84"/>
      <c r="CA48" s="84"/>
      <c r="CB48" s="84"/>
      <c r="CC48" s="84"/>
      <c r="CD48" s="84"/>
      <c r="CG48" s="50"/>
      <c r="CH48" s="50"/>
      <c r="CI48" s="50"/>
      <c r="CJ48" s="50"/>
      <c r="CK48" s="50"/>
      <c r="CL48" s="50"/>
      <c r="CM48" s="50"/>
      <c r="DB48" s="49"/>
      <c r="DC48" s="49"/>
      <c r="DD48" s="49"/>
      <c r="DE48" s="49"/>
      <c r="DF48" s="49"/>
      <c r="DG48" s="49"/>
      <c r="DH48" s="49"/>
    </row>
    <row r="49" spans="1:112" ht="13.5" customHeight="1">
      <c r="A49" s="986"/>
      <c r="B49" s="987"/>
      <c r="C49" s="1014"/>
      <c r="D49" s="1014"/>
      <c r="E49" s="1014"/>
      <c r="F49" s="1014"/>
      <c r="G49" s="1014"/>
      <c r="H49" s="1014"/>
      <c r="I49" s="1014"/>
      <c r="J49" s="1014"/>
      <c r="K49" s="1021"/>
      <c r="L49" s="1022"/>
      <c r="M49" s="1022"/>
      <c r="N49" s="1022"/>
      <c r="O49" s="1022"/>
      <c r="P49" s="1022"/>
      <c r="Q49" s="1022"/>
      <c r="R49" s="1022"/>
      <c r="S49" s="1022"/>
      <c r="T49" s="1022"/>
      <c r="U49" s="1022"/>
      <c r="V49" s="1022"/>
      <c r="W49" s="1022"/>
      <c r="X49" s="1022"/>
      <c r="Y49" s="1022"/>
      <c r="Z49" s="1022"/>
      <c r="AA49" s="1022"/>
      <c r="AB49" s="1023"/>
      <c r="AC49" s="927"/>
      <c r="AD49" s="927"/>
      <c r="AE49" s="959"/>
      <c r="AF49" s="927"/>
      <c r="AG49" s="927"/>
      <c r="AH49" s="959"/>
      <c r="AI49" s="927"/>
      <c r="AJ49" s="927"/>
      <c r="AK49" s="970"/>
      <c r="AL49" s="1028"/>
      <c r="AM49" s="1009"/>
      <c r="AN49" s="1009"/>
      <c r="AO49" s="1009"/>
      <c r="AP49" s="1009"/>
      <c r="AQ49" s="1009"/>
      <c r="AR49" s="1009"/>
      <c r="AS49" s="1009"/>
      <c r="AT49" s="1030"/>
      <c r="AU49" s="1030"/>
      <c r="AV49" s="1008"/>
      <c r="AW49" s="1009"/>
      <c r="AX49" s="1009"/>
      <c r="AY49" s="1009"/>
      <c r="AZ49" s="1009"/>
      <c r="BA49" s="1009"/>
      <c r="BB49" s="1009"/>
      <c r="BC49" s="1009"/>
      <c r="BD49" s="1025"/>
      <c r="BE49" s="1025"/>
      <c r="BF49" s="934"/>
      <c r="BG49" s="935"/>
      <c r="BH49" s="936"/>
      <c r="BI49" s="941"/>
      <c r="BJ49" s="941"/>
      <c r="BK49" s="941"/>
      <c r="BL49" s="941"/>
      <c r="BM49" s="942"/>
      <c r="BN49" s="949"/>
      <c r="BO49" s="950"/>
      <c r="BP49" s="950"/>
      <c r="BQ49" s="950"/>
      <c r="BR49" s="950"/>
      <c r="BS49" s="951"/>
      <c r="BV49" s="83"/>
      <c r="BW49" s="9"/>
      <c r="BX49" s="89"/>
      <c r="BY49" s="84"/>
      <c r="BZ49" s="9"/>
      <c r="CA49" s="84"/>
      <c r="CB49" s="84"/>
      <c r="CC49" s="84"/>
      <c r="CD49" s="84"/>
      <c r="CG49" s="50"/>
      <c r="CH49" s="50"/>
      <c r="CI49" s="50"/>
      <c r="CJ49" s="50"/>
      <c r="CK49" s="50"/>
      <c r="CL49" s="50"/>
      <c r="CM49" s="50"/>
      <c r="DB49" s="49"/>
      <c r="DC49" s="49"/>
      <c r="DD49" s="49"/>
      <c r="DE49" s="49"/>
      <c r="DF49" s="49"/>
      <c r="DG49" s="49"/>
      <c r="DH49" s="49"/>
    </row>
    <row r="50" spans="1:112" ht="13.5" customHeight="1">
      <c r="A50" s="982">
        <v>13</v>
      </c>
      <c r="B50" s="983"/>
      <c r="C50" s="1012"/>
      <c r="D50" s="1012"/>
      <c r="E50" s="1012"/>
      <c r="F50" s="1012"/>
      <c r="G50" s="1012"/>
      <c r="H50" s="1012"/>
      <c r="I50" s="1012"/>
      <c r="J50" s="1012"/>
      <c r="K50" s="1015"/>
      <c r="L50" s="1016"/>
      <c r="M50" s="1016"/>
      <c r="N50" s="1016"/>
      <c r="O50" s="1016"/>
      <c r="P50" s="1016"/>
      <c r="Q50" s="1016"/>
      <c r="R50" s="1016"/>
      <c r="S50" s="1016"/>
      <c r="T50" s="1016"/>
      <c r="U50" s="1016"/>
      <c r="V50" s="1016"/>
      <c r="W50" s="1016"/>
      <c r="X50" s="1016"/>
      <c r="Y50" s="1016"/>
      <c r="Z50" s="1016"/>
      <c r="AA50" s="1016"/>
      <c r="AB50" s="1017"/>
      <c r="AC50" s="927"/>
      <c r="AD50" s="927"/>
      <c r="AE50" s="958" t="s">
        <v>92</v>
      </c>
      <c r="AF50" s="927"/>
      <c r="AG50" s="927"/>
      <c r="AH50" s="958" t="s">
        <v>134</v>
      </c>
      <c r="AI50" s="927"/>
      <c r="AJ50" s="927"/>
      <c r="AK50" s="970" t="s">
        <v>172</v>
      </c>
      <c r="AL50" s="1026"/>
      <c r="AM50" s="1005"/>
      <c r="AN50" s="1005"/>
      <c r="AO50" s="1005"/>
      <c r="AP50" s="1005"/>
      <c r="AQ50" s="1005"/>
      <c r="AR50" s="1005"/>
      <c r="AS50" s="1005"/>
      <c r="AT50" s="93"/>
      <c r="AU50" s="93"/>
      <c r="AV50" s="1004"/>
      <c r="AW50" s="1005"/>
      <c r="AX50" s="1005"/>
      <c r="AY50" s="1005"/>
      <c r="AZ50" s="1005"/>
      <c r="BA50" s="1005"/>
      <c r="BB50" s="1005"/>
      <c r="BC50" s="1005"/>
      <c r="BD50" s="94"/>
      <c r="BE50" s="94"/>
      <c r="BF50" s="928">
        <f>IF(AV50&gt;=70000,$BW$82,IF(AND(AV50&lt;70000,AV50&gt;=30000),$BW$83,IF(AND(AV50&lt;30000,AV50&gt;=15000),$BW$84,IF(AND(AV50&lt;15000,AV50&gt;=10000),$BW$85,IF(AND(AV50&lt;10000,AV50&gt;=2500),$BW$86,IF(AND(AV50&gt;=1000,AV50&lt;2500),$BW$87,""))))))</f>
      </c>
      <c r="BG50" s="929"/>
      <c r="BH50" s="930"/>
      <c r="BI50" s="937"/>
      <c r="BJ50" s="937"/>
      <c r="BK50" s="937"/>
      <c r="BL50" s="937"/>
      <c r="BM50" s="938"/>
      <c r="BN50" s="943">
        <f>IF(AV50&gt;=70000,$BX$82,IF(AND(AV50&lt;70000,AV50&gt;=30000),$BX$83,IF(AND(AV50&lt;30000,AV50&gt;=15000),$BX$84,IF(AND(AV50&lt;15000,AV50&gt;=2500),$BX$86,""))))</f>
      </c>
      <c r="BO50" s="944"/>
      <c r="BP50" s="944"/>
      <c r="BQ50" s="944">
        <f>IF(BM50&gt;=80000,$BW$82,IF(AND(BM50&lt;80000,BM50&gt;=40000),$BW$83,IF(AND(BM50&lt;40000,BM50&gt;=20000),$BW$84,IF(AND(BM50&lt;20000,BM50&gt;=10000),$BW$85,IF(AND(BM50&lt;10000,BM50&gt;=2500),$BW$86,IF(AND(BM50&gt;=1000,BM50&lt;2500),$BW$87,""))))))</f>
      </c>
      <c r="BR50" s="944"/>
      <c r="BS50" s="945"/>
      <c r="BV50" s="83"/>
      <c r="BW50" s="9"/>
      <c r="BX50" s="89"/>
      <c r="BY50" s="84"/>
      <c r="BZ50" s="9"/>
      <c r="CA50" s="84"/>
      <c r="CB50" s="84"/>
      <c r="CC50" s="84"/>
      <c r="CD50" s="84"/>
      <c r="CG50" s="50"/>
      <c r="CH50" s="50"/>
      <c r="CI50" s="50"/>
      <c r="CJ50" s="50"/>
      <c r="CK50" s="50"/>
      <c r="CL50" s="50"/>
      <c r="CM50" s="50"/>
      <c r="DB50" s="49"/>
      <c r="DC50" s="49"/>
      <c r="DD50" s="49"/>
      <c r="DE50" s="49"/>
      <c r="DF50" s="49"/>
      <c r="DG50" s="49"/>
      <c r="DH50" s="49"/>
    </row>
    <row r="51" spans="1:112" ht="13.5" customHeight="1">
      <c r="A51" s="984"/>
      <c r="B51" s="985"/>
      <c r="C51" s="1013"/>
      <c r="D51" s="1013"/>
      <c r="E51" s="1013"/>
      <c r="F51" s="1013"/>
      <c r="G51" s="1013"/>
      <c r="H51" s="1013"/>
      <c r="I51" s="1013"/>
      <c r="J51" s="1013"/>
      <c r="K51" s="1018"/>
      <c r="L51" s="1019"/>
      <c r="M51" s="1019"/>
      <c r="N51" s="1019"/>
      <c r="O51" s="1019"/>
      <c r="P51" s="1019"/>
      <c r="Q51" s="1019"/>
      <c r="R51" s="1019"/>
      <c r="S51" s="1019"/>
      <c r="T51" s="1019"/>
      <c r="U51" s="1019"/>
      <c r="V51" s="1019"/>
      <c r="W51" s="1019"/>
      <c r="X51" s="1019"/>
      <c r="Y51" s="1019"/>
      <c r="Z51" s="1019"/>
      <c r="AA51" s="1019"/>
      <c r="AB51" s="1020"/>
      <c r="AC51" s="927"/>
      <c r="AD51" s="927"/>
      <c r="AE51" s="959"/>
      <c r="AF51" s="927"/>
      <c r="AG51" s="927"/>
      <c r="AH51" s="959"/>
      <c r="AI51" s="927"/>
      <c r="AJ51" s="927"/>
      <c r="AK51" s="970"/>
      <c r="AL51" s="1027"/>
      <c r="AM51" s="1007"/>
      <c r="AN51" s="1007"/>
      <c r="AO51" s="1007"/>
      <c r="AP51" s="1007"/>
      <c r="AQ51" s="1007"/>
      <c r="AR51" s="1007"/>
      <c r="AS51" s="1007"/>
      <c r="AT51" s="1029" t="s">
        <v>82</v>
      </c>
      <c r="AU51" s="1029"/>
      <c r="AV51" s="1006"/>
      <c r="AW51" s="1007"/>
      <c r="AX51" s="1007"/>
      <c r="AY51" s="1007"/>
      <c r="AZ51" s="1007"/>
      <c r="BA51" s="1007"/>
      <c r="BB51" s="1007"/>
      <c r="BC51" s="1007"/>
      <c r="BD51" s="1024" t="s">
        <v>82</v>
      </c>
      <c r="BE51" s="1024"/>
      <c r="BF51" s="931"/>
      <c r="BG51" s="932"/>
      <c r="BH51" s="933"/>
      <c r="BI51" s="939"/>
      <c r="BJ51" s="939"/>
      <c r="BK51" s="939"/>
      <c r="BL51" s="939"/>
      <c r="BM51" s="940"/>
      <c r="BN51" s="946"/>
      <c r="BO51" s="947"/>
      <c r="BP51" s="947"/>
      <c r="BQ51" s="947"/>
      <c r="BR51" s="947"/>
      <c r="BS51" s="948"/>
      <c r="BV51" s="83"/>
      <c r="BW51" s="9"/>
      <c r="BX51" s="89"/>
      <c r="BY51" s="84"/>
      <c r="BZ51" s="9"/>
      <c r="CA51" s="84"/>
      <c r="CB51" s="84"/>
      <c r="CC51" s="84"/>
      <c r="CD51" s="84"/>
      <c r="CG51" s="50"/>
      <c r="CH51" s="50"/>
      <c r="CI51" s="50"/>
      <c r="CJ51" s="50"/>
      <c r="CK51" s="50"/>
      <c r="CL51" s="50"/>
      <c r="CM51" s="50"/>
      <c r="DB51" s="49"/>
      <c r="DC51" s="49"/>
      <c r="DD51" s="49"/>
      <c r="DE51" s="49"/>
      <c r="DF51" s="49"/>
      <c r="DG51" s="49"/>
      <c r="DH51" s="49"/>
    </row>
    <row r="52" spans="1:112" ht="13.5" customHeight="1">
      <c r="A52" s="986"/>
      <c r="B52" s="987"/>
      <c r="C52" s="1014"/>
      <c r="D52" s="1014"/>
      <c r="E52" s="1014"/>
      <c r="F52" s="1014"/>
      <c r="G52" s="1014"/>
      <c r="H52" s="1014"/>
      <c r="I52" s="1014"/>
      <c r="J52" s="1014"/>
      <c r="K52" s="1021"/>
      <c r="L52" s="1022"/>
      <c r="M52" s="1022"/>
      <c r="N52" s="1022"/>
      <c r="O52" s="1022"/>
      <c r="P52" s="1022"/>
      <c r="Q52" s="1022"/>
      <c r="R52" s="1022"/>
      <c r="S52" s="1022"/>
      <c r="T52" s="1022"/>
      <c r="U52" s="1022"/>
      <c r="V52" s="1022"/>
      <c r="W52" s="1022"/>
      <c r="X52" s="1022"/>
      <c r="Y52" s="1022"/>
      <c r="Z52" s="1022"/>
      <c r="AA52" s="1022"/>
      <c r="AB52" s="1023"/>
      <c r="AC52" s="927"/>
      <c r="AD52" s="927"/>
      <c r="AE52" s="959"/>
      <c r="AF52" s="927"/>
      <c r="AG52" s="927"/>
      <c r="AH52" s="959"/>
      <c r="AI52" s="927"/>
      <c r="AJ52" s="927"/>
      <c r="AK52" s="970"/>
      <c r="AL52" s="1028"/>
      <c r="AM52" s="1009"/>
      <c r="AN52" s="1009"/>
      <c r="AO52" s="1009"/>
      <c r="AP52" s="1009"/>
      <c r="AQ52" s="1009"/>
      <c r="AR52" s="1009"/>
      <c r="AS52" s="1009"/>
      <c r="AT52" s="1030"/>
      <c r="AU52" s="1030"/>
      <c r="AV52" s="1008"/>
      <c r="AW52" s="1009"/>
      <c r="AX52" s="1009"/>
      <c r="AY52" s="1009"/>
      <c r="AZ52" s="1009"/>
      <c r="BA52" s="1009"/>
      <c r="BB52" s="1009"/>
      <c r="BC52" s="1009"/>
      <c r="BD52" s="1025"/>
      <c r="BE52" s="1025"/>
      <c r="BF52" s="934"/>
      <c r="BG52" s="935"/>
      <c r="BH52" s="936"/>
      <c r="BI52" s="941"/>
      <c r="BJ52" s="941"/>
      <c r="BK52" s="941"/>
      <c r="BL52" s="941"/>
      <c r="BM52" s="942"/>
      <c r="BN52" s="949"/>
      <c r="BO52" s="950"/>
      <c r="BP52" s="950"/>
      <c r="BQ52" s="950"/>
      <c r="BR52" s="950"/>
      <c r="BS52" s="951"/>
      <c r="BV52" s="83"/>
      <c r="BW52" s="9"/>
      <c r="BX52" s="89"/>
      <c r="BY52" s="84"/>
      <c r="BZ52" s="9"/>
      <c r="CA52" s="84"/>
      <c r="CB52" s="84"/>
      <c r="CC52" s="84"/>
      <c r="CD52" s="84"/>
      <c r="CG52" s="50"/>
      <c r="CH52" s="50"/>
      <c r="CI52" s="50"/>
      <c r="CJ52" s="50"/>
      <c r="CK52" s="50"/>
      <c r="CL52" s="50"/>
      <c r="CM52" s="50"/>
      <c r="DB52" s="49"/>
      <c r="DC52" s="49"/>
      <c r="DD52" s="49"/>
      <c r="DE52" s="49"/>
      <c r="DF52" s="49"/>
      <c r="DG52" s="49"/>
      <c r="DH52" s="49"/>
    </row>
    <row r="53" spans="1:112" ht="13.5" customHeight="1">
      <c r="A53" s="982">
        <v>14</v>
      </c>
      <c r="B53" s="983"/>
      <c r="C53" s="1012"/>
      <c r="D53" s="1012"/>
      <c r="E53" s="1012"/>
      <c r="F53" s="1012"/>
      <c r="G53" s="1012"/>
      <c r="H53" s="1012"/>
      <c r="I53" s="1012"/>
      <c r="J53" s="1012"/>
      <c r="K53" s="1015"/>
      <c r="L53" s="1016"/>
      <c r="M53" s="1016"/>
      <c r="N53" s="1016"/>
      <c r="O53" s="1016"/>
      <c r="P53" s="1016"/>
      <c r="Q53" s="1016"/>
      <c r="R53" s="1016"/>
      <c r="S53" s="1016"/>
      <c r="T53" s="1016"/>
      <c r="U53" s="1016"/>
      <c r="V53" s="1016"/>
      <c r="W53" s="1016"/>
      <c r="X53" s="1016"/>
      <c r="Y53" s="1016"/>
      <c r="Z53" s="1016"/>
      <c r="AA53" s="1016"/>
      <c r="AB53" s="1017"/>
      <c r="AC53" s="927"/>
      <c r="AD53" s="927"/>
      <c r="AE53" s="958" t="s">
        <v>92</v>
      </c>
      <c r="AF53" s="927"/>
      <c r="AG53" s="927"/>
      <c r="AH53" s="958" t="s">
        <v>134</v>
      </c>
      <c r="AI53" s="927"/>
      <c r="AJ53" s="927"/>
      <c r="AK53" s="970" t="s">
        <v>172</v>
      </c>
      <c r="AL53" s="1026"/>
      <c r="AM53" s="1005"/>
      <c r="AN53" s="1005"/>
      <c r="AO53" s="1005"/>
      <c r="AP53" s="1005"/>
      <c r="AQ53" s="1005"/>
      <c r="AR53" s="1005"/>
      <c r="AS53" s="1005"/>
      <c r="AT53" s="93"/>
      <c r="AU53" s="93"/>
      <c r="AV53" s="1004"/>
      <c r="AW53" s="1005"/>
      <c r="AX53" s="1005"/>
      <c r="AY53" s="1005"/>
      <c r="AZ53" s="1005"/>
      <c r="BA53" s="1005"/>
      <c r="BB53" s="1005"/>
      <c r="BC53" s="1005"/>
      <c r="BD53" s="94"/>
      <c r="BE53" s="94"/>
      <c r="BF53" s="928">
        <f>IF(AV53&gt;=70000,$BW$82,IF(AND(AV53&lt;70000,AV53&gt;=30000),$BW$83,IF(AND(AV53&lt;30000,AV53&gt;=15000),$BW$84,IF(AND(AV53&lt;15000,AV53&gt;=10000),$BW$85,IF(AND(AV53&lt;10000,AV53&gt;=2500),$BW$86,IF(AND(AV53&gt;=1000,AV53&lt;2500),$BW$87,""))))))</f>
      </c>
      <c r="BG53" s="929"/>
      <c r="BH53" s="930"/>
      <c r="BI53" s="937"/>
      <c r="BJ53" s="937"/>
      <c r="BK53" s="937"/>
      <c r="BL53" s="937"/>
      <c r="BM53" s="938"/>
      <c r="BN53" s="943">
        <f>IF(AV53&gt;=70000,$BX$82,IF(AND(AV53&lt;70000,AV53&gt;=30000),$BX$83,IF(AND(AV53&lt;30000,AV53&gt;=15000),$BX$84,IF(AND(AV53&lt;15000,AV53&gt;=2500),$BX$86,""))))</f>
      </c>
      <c r="BO53" s="944"/>
      <c r="BP53" s="944"/>
      <c r="BQ53" s="944">
        <f>IF(BM53&gt;=80000,$BW$82,IF(AND(BM53&lt;80000,BM53&gt;=40000),$BW$83,IF(AND(BM53&lt;40000,BM53&gt;=20000),$BW$84,IF(AND(BM53&lt;20000,BM53&gt;=10000),$BW$85,IF(AND(BM53&lt;10000,BM53&gt;=2500),$BW$86,IF(AND(BM53&gt;=1000,BM53&lt;2500),$BW$87,""))))))</f>
      </c>
      <c r="BR53" s="944"/>
      <c r="BS53" s="945"/>
      <c r="BV53" s="83"/>
      <c r="BW53" s="9"/>
      <c r="BX53" s="89"/>
      <c r="BY53" s="84"/>
      <c r="BZ53" s="9"/>
      <c r="CA53" s="84"/>
      <c r="CB53" s="84"/>
      <c r="CC53" s="84"/>
      <c r="CD53" s="84"/>
      <c r="CG53" s="50"/>
      <c r="CH53" s="50"/>
      <c r="CI53" s="50"/>
      <c r="CJ53" s="50"/>
      <c r="CK53" s="50"/>
      <c r="CL53" s="50"/>
      <c r="CM53" s="50"/>
      <c r="DB53" s="49"/>
      <c r="DC53" s="49"/>
      <c r="DD53" s="49"/>
      <c r="DE53" s="49"/>
      <c r="DF53" s="49"/>
      <c r="DG53" s="49"/>
      <c r="DH53" s="49"/>
    </row>
    <row r="54" spans="1:112" ht="13.5" customHeight="1">
      <c r="A54" s="984"/>
      <c r="B54" s="985"/>
      <c r="C54" s="1013"/>
      <c r="D54" s="1013"/>
      <c r="E54" s="1013"/>
      <c r="F54" s="1013"/>
      <c r="G54" s="1013"/>
      <c r="H54" s="1013"/>
      <c r="I54" s="1013"/>
      <c r="J54" s="1013"/>
      <c r="K54" s="1018"/>
      <c r="L54" s="1019"/>
      <c r="M54" s="1019"/>
      <c r="N54" s="1019"/>
      <c r="O54" s="1019"/>
      <c r="P54" s="1019"/>
      <c r="Q54" s="1019"/>
      <c r="R54" s="1019"/>
      <c r="S54" s="1019"/>
      <c r="T54" s="1019"/>
      <c r="U54" s="1019"/>
      <c r="V54" s="1019"/>
      <c r="W54" s="1019"/>
      <c r="X54" s="1019"/>
      <c r="Y54" s="1019"/>
      <c r="Z54" s="1019"/>
      <c r="AA54" s="1019"/>
      <c r="AB54" s="1020"/>
      <c r="AC54" s="927"/>
      <c r="AD54" s="927"/>
      <c r="AE54" s="959"/>
      <c r="AF54" s="927"/>
      <c r="AG54" s="927"/>
      <c r="AH54" s="959"/>
      <c r="AI54" s="927"/>
      <c r="AJ54" s="927"/>
      <c r="AK54" s="970"/>
      <c r="AL54" s="1027"/>
      <c r="AM54" s="1007"/>
      <c r="AN54" s="1007"/>
      <c r="AO54" s="1007"/>
      <c r="AP54" s="1007"/>
      <c r="AQ54" s="1007"/>
      <c r="AR54" s="1007"/>
      <c r="AS54" s="1007"/>
      <c r="AT54" s="1029" t="s">
        <v>82</v>
      </c>
      <c r="AU54" s="1029"/>
      <c r="AV54" s="1006"/>
      <c r="AW54" s="1007"/>
      <c r="AX54" s="1007"/>
      <c r="AY54" s="1007"/>
      <c r="AZ54" s="1007"/>
      <c r="BA54" s="1007"/>
      <c r="BB54" s="1007"/>
      <c r="BC54" s="1007"/>
      <c r="BD54" s="1024" t="s">
        <v>82</v>
      </c>
      <c r="BE54" s="1024"/>
      <c r="BF54" s="931"/>
      <c r="BG54" s="932"/>
      <c r="BH54" s="933"/>
      <c r="BI54" s="939"/>
      <c r="BJ54" s="939"/>
      <c r="BK54" s="939"/>
      <c r="BL54" s="939"/>
      <c r="BM54" s="940"/>
      <c r="BN54" s="946"/>
      <c r="BO54" s="947"/>
      <c r="BP54" s="947"/>
      <c r="BQ54" s="947"/>
      <c r="BR54" s="947"/>
      <c r="BS54" s="948"/>
      <c r="BV54" s="83"/>
      <c r="BW54" s="9"/>
      <c r="BX54" s="89"/>
      <c r="BY54" s="84"/>
      <c r="BZ54" s="9"/>
      <c r="CA54" s="84"/>
      <c r="CB54" s="84"/>
      <c r="CC54" s="84"/>
      <c r="CD54" s="84"/>
      <c r="CG54" s="50"/>
      <c r="CH54" s="50"/>
      <c r="CI54" s="50"/>
      <c r="CJ54" s="50"/>
      <c r="CK54" s="50"/>
      <c r="CL54" s="50"/>
      <c r="CM54" s="50"/>
      <c r="DB54" s="49"/>
      <c r="DC54" s="49"/>
      <c r="DD54" s="49"/>
      <c r="DE54" s="49"/>
      <c r="DF54" s="49"/>
      <c r="DG54" s="49"/>
      <c r="DH54" s="49"/>
    </row>
    <row r="55" spans="1:112" ht="13.5" customHeight="1">
      <c r="A55" s="986"/>
      <c r="B55" s="987"/>
      <c r="C55" s="1014"/>
      <c r="D55" s="1014"/>
      <c r="E55" s="1014"/>
      <c r="F55" s="1014"/>
      <c r="G55" s="1014"/>
      <c r="H55" s="1014"/>
      <c r="I55" s="1014"/>
      <c r="J55" s="1014"/>
      <c r="K55" s="1021"/>
      <c r="L55" s="1022"/>
      <c r="M55" s="1022"/>
      <c r="N55" s="1022"/>
      <c r="O55" s="1022"/>
      <c r="P55" s="1022"/>
      <c r="Q55" s="1022"/>
      <c r="R55" s="1022"/>
      <c r="S55" s="1022"/>
      <c r="T55" s="1022"/>
      <c r="U55" s="1022"/>
      <c r="V55" s="1022"/>
      <c r="W55" s="1022"/>
      <c r="X55" s="1022"/>
      <c r="Y55" s="1022"/>
      <c r="Z55" s="1022"/>
      <c r="AA55" s="1022"/>
      <c r="AB55" s="1023"/>
      <c r="AC55" s="927"/>
      <c r="AD55" s="927"/>
      <c r="AE55" s="959"/>
      <c r="AF55" s="927"/>
      <c r="AG55" s="927"/>
      <c r="AH55" s="959"/>
      <c r="AI55" s="927"/>
      <c r="AJ55" s="927"/>
      <c r="AK55" s="970"/>
      <c r="AL55" s="1028"/>
      <c r="AM55" s="1009"/>
      <c r="AN55" s="1009"/>
      <c r="AO55" s="1009"/>
      <c r="AP55" s="1009"/>
      <c r="AQ55" s="1009"/>
      <c r="AR55" s="1009"/>
      <c r="AS55" s="1009"/>
      <c r="AT55" s="1030"/>
      <c r="AU55" s="1030"/>
      <c r="AV55" s="1008"/>
      <c r="AW55" s="1009"/>
      <c r="AX55" s="1009"/>
      <c r="AY55" s="1009"/>
      <c r="AZ55" s="1009"/>
      <c r="BA55" s="1009"/>
      <c r="BB55" s="1009"/>
      <c r="BC55" s="1009"/>
      <c r="BD55" s="1025"/>
      <c r="BE55" s="1025"/>
      <c r="BF55" s="934"/>
      <c r="BG55" s="935"/>
      <c r="BH55" s="936"/>
      <c r="BI55" s="941"/>
      <c r="BJ55" s="941"/>
      <c r="BK55" s="941"/>
      <c r="BL55" s="941"/>
      <c r="BM55" s="942"/>
      <c r="BN55" s="949"/>
      <c r="BO55" s="950"/>
      <c r="BP55" s="950"/>
      <c r="BQ55" s="950"/>
      <c r="BR55" s="950"/>
      <c r="BS55" s="951"/>
      <c r="BV55" s="83"/>
      <c r="BW55" s="9"/>
      <c r="BX55" s="89"/>
      <c r="BY55" s="84"/>
      <c r="BZ55" s="9"/>
      <c r="CA55" s="84"/>
      <c r="CB55" s="84"/>
      <c r="CC55" s="84"/>
      <c r="CD55" s="84"/>
      <c r="CG55" s="50"/>
      <c r="CH55" s="50"/>
      <c r="CI55" s="50"/>
      <c r="CJ55" s="50"/>
      <c r="CK55" s="50"/>
      <c r="CL55" s="50"/>
      <c r="CM55" s="50"/>
      <c r="DB55" s="49"/>
      <c r="DC55" s="49"/>
      <c r="DD55" s="49"/>
      <c r="DE55" s="49"/>
      <c r="DF55" s="49"/>
      <c r="DG55" s="49"/>
      <c r="DH55" s="49"/>
    </row>
    <row r="56" spans="1:112" ht="13.5" customHeight="1">
      <c r="A56" s="982">
        <v>15</v>
      </c>
      <c r="B56" s="983"/>
      <c r="C56" s="1012"/>
      <c r="D56" s="1012"/>
      <c r="E56" s="1012"/>
      <c r="F56" s="1012"/>
      <c r="G56" s="1012"/>
      <c r="H56" s="1012"/>
      <c r="I56" s="1012"/>
      <c r="J56" s="1012"/>
      <c r="K56" s="1015"/>
      <c r="L56" s="1016"/>
      <c r="M56" s="1016"/>
      <c r="N56" s="1016"/>
      <c r="O56" s="1016"/>
      <c r="P56" s="1016"/>
      <c r="Q56" s="1016"/>
      <c r="R56" s="1016"/>
      <c r="S56" s="1016"/>
      <c r="T56" s="1016"/>
      <c r="U56" s="1016"/>
      <c r="V56" s="1016"/>
      <c r="W56" s="1016"/>
      <c r="X56" s="1016"/>
      <c r="Y56" s="1016"/>
      <c r="Z56" s="1016"/>
      <c r="AA56" s="1016"/>
      <c r="AB56" s="1017"/>
      <c r="AC56" s="927"/>
      <c r="AD56" s="927"/>
      <c r="AE56" s="958" t="s">
        <v>92</v>
      </c>
      <c r="AF56" s="927"/>
      <c r="AG56" s="927"/>
      <c r="AH56" s="958" t="s">
        <v>134</v>
      </c>
      <c r="AI56" s="927"/>
      <c r="AJ56" s="927"/>
      <c r="AK56" s="970" t="s">
        <v>172</v>
      </c>
      <c r="AL56" s="1026"/>
      <c r="AM56" s="1005"/>
      <c r="AN56" s="1005"/>
      <c r="AO56" s="1005"/>
      <c r="AP56" s="1005"/>
      <c r="AQ56" s="1005"/>
      <c r="AR56" s="1005"/>
      <c r="AS56" s="1005"/>
      <c r="AT56" s="93"/>
      <c r="AU56" s="93"/>
      <c r="AV56" s="1004"/>
      <c r="AW56" s="1005"/>
      <c r="AX56" s="1005"/>
      <c r="AY56" s="1005"/>
      <c r="AZ56" s="1005"/>
      <c r="BA56" s="1005"/>
      <c r="BB56" s="1005"/>
      <c r="BC56" s="1005"/>
      <c r="BD56" s="94"/>
      <c r="BE56" s="94"/>
      <c r="BF56" s="928">
        <f>IF(AV56&gt;=70000,$BW$82,IF(AND(AV56&lt;70000,AV56&gt;=30000),$BW$83,IF(AND(AV56&lt;30000,AV56&gt;=15000),$BW$84,IF(AND(AV56&lt;15000,AV56&gt;=10000),$BW$85,IF(AND(AV56&lt;10000,AV56&gt;=2500),$BW$86,IF(AND(AV56&gt;=1000,AV56&lt;2500),$BW$87,""))))))</f>
      </c>
      <c r="BG56" s="929"/>
      <c r="BH56" s="930"/>
      <c r="BI56" s="937"/>
      <c r="BJ56" s="937"/>
      <c r="BK56" s="937"/>
      <c r="BL56" s="937"/>
      <c r="BM56" s="938"/>
      <c r="BN56" s="943">
        <f>IF(AV56&gt;=70000,$BX$82,IF(AND(AV56&lt;70000,AV56&gt;=30000),$BX$83,IF(AND(AV56&lt;30000,AV56&gt;=15000),$BX$84,IF(AND(AV56&lt;15000,AV56&gt;=2500),$BX$86,""))))</f>
      </c>
      <c r="BO56" s="944"/>
      <c r="BP56" s="944"/>
      <c r="BQ56" s="944">
        <f>IF(BM56&gt;=80000,$BW$82,IF(AND(BM56&lt;80000,BM56&gt;=40000),$BW$83,IF(AND(BM56&lt;40000,BM56&gt;=20000),$BW$84,IF(AND(BM56&lt;20000,BM56&gt;=10000),$BW$85,IF(AND(BM56&lt;10000,BM56&gt;=2500),$BW$86,IF(AND(BM56&gt;=1000,BM56&lt;2500),$BW$87,""))))))</f>
      </c>
      <c r="BR56" s="944"/>
      <c r="BS56" s="945"/>
      <c r="BV56" s="83"/>
      <c r="BW56" s="9"/>
      <c r="BX56" s="89"/>
      <c r="BY56" s="84"/>
      <c r="BZ56" s="9"/>
      <c r="CA56" s="84"/>
      <c r="CB56" s="84"/>
      <c r="CC56" s="84"/>
      <c r="CD56" s="84"/>
      <c r="CG56" s="50"/>
      <c r="CH56" s="50"/>
      <c r="CI56" s="50"/>
      <c r="CJ56" s="50"/>
      <c r="CK56" s="50"/>
      <c r="CL56" s="50"/>
      <c r="CM56" s="50"/>
      <c r="DB56" s="49"/>
      <c r="DC56" s="49"/>
      <c r="DD56" s="49"/>
      <c r="DE56" s="49"/>
      <c r="DF56" s="49"/>
      <c r="DG56" s="49"/>
      <c r="DH56" s="49"/>
    </row>
    <row r="57" spans="1:112" ht="13.5" customHeight="1">
      <c r="A57" s="984"/>
      <c r="B57" s="985"/>
      <c r="C57" s="1013"/>
      <c r="D57" s="1013"/>
      <c r="E57" s="1013"/>
      <c r="F57" s="1013"/>
      <c r="G57" s="1013"/>
      <c r="H57" s="1013"/>
      <c r="I57" s="1013"/>
      <c r="J57" s="1013"/>
      <c r="K57" s="1018"/>
      <c r="L57" s="1019"/>
      <c r="M57" s="1019"/>
      <c r="N57" s="1019"/>
      <c r="O57" s="1019"/>
      <c r="P57" s="1019"/>
      <c r="Q57" s="1019"/>
      <c r="R57" s="1019"/>
      <c r="S57" s="1019"/>
      <c r="T57" s="1019"/>
      <c r="U57" s="1019"/>
      <c r="V57" s="1019"/>
      <c r="W57" s="1019"/>
      <c r="X57" s="1019"/>
      <c r="Y57" s="1019"/>
      <c r="Z57" s="1019"/>
      <c r="AA57" s="1019"/>
      <c r="AB57" s="1020"/>
      <c r="AC57" s="927"/>
      <c r="AD57" s="927"/>
      <c r="AE57" s="959"/>
      <c r="AF57" s="927"/>
      <c r="AG57" s="927"/>
      <c r="AH57" s="959"/>
      <c r="AI57" s="927"/>
      <c r="AJ57" s="927"/>
      <c r="AK57" s="970"/>
      <c r="AL57" s="1027"/>
      <c r="AM57" s="1007"/>
      <c r="AN57" s="1007"/>
      <c r="AO57" s="1007"/>
      <c r="AP57" s="1007"/>
      <c r="AQ57" s="1007"/>
      <c r="AR57" s="1007"/>
      <c r="AS57" s="1007"/>
      <c r="AT57" s="1029" t="s">
        <v>82</v>
      </c>
      <c r="AU57" s="1029"/>
      <c r="AV57" s="1006"/>
      <c r="AW57" s="1007"/>
      <c r="AX57" s="1007"/>
      <c r="AY57" s="1007"/>
      <c r="AZ57" s="1007"/>
      <c r="BA57" s="1007"/>
      <c r="BB57" s="1007"/>
      <c r="BC57" s="1007"/>
      <c r="BD57" s="1024" t="s">
        <v>82</v>
      </c>
      <c r="BE57" s="1024"/>
      <c r="BF57" s="931"/>
      <c r="BG57" s="932"/>
      <c r="BH57" s="933"/>
      <c r="BI57" s="939"/>
      <c r="BJ57" s="939"/>
      <c r="BK57" s="939"/>
      <c r="BL57" s="939"/>
      <c r="BM57" s="940"/>
      <c r="BN57" s="946"/>
      <c r="BO57" s="947"/>
      <c r="BP57" s="947"/>
      <c r="BQ57" s="947"/>
      <c r="BR57" s="947"/>
      <c r="BS57" s="948"/>
      <c r="BV57" s="83"/>
      <c r="BW57" s="9"/>
      <c r="BX57" s="89"/>
      <c r="BY57" s="84"/>
      <c r="BZ57" s="9"/>
      <c r="CA57" s="84"/>
      <c r="CB57" s="84"/>
      <c r="CC57" s="84"/>
      <c r="CD57" s="84"/>
      <c r="CG57" s="50"/>
      <c r="CH57" s="50"/>
      <c r="CI57" s="50"/>
      <c r="CJ57" s="50"/>
      <c r="CK57" s="50"/>
      <c r="CL57" s="50"/>
      <c r="CM57" s="50"/>
      <c r="DB57" s="49"/>
      <c r="DC57" s="49"/>
      <c r="DD57" s="49"/>
      <c r="DE57" s="49"/>
      <c r="DF57" s="49"/>
      <c r="DG57" s="49"/>
      <c r="DH57" s="49"/>
    </row>
    <row r="58" spans="1:112" ht="13.5" customHeight="1">
      <c r="A58" s="986"/>
      <c r="B58" s="987"/>
      <c r="C58" s="1014"/>
      <c r="D58" s="1014"/>
      <c r="E58" s="1014"/>
      <c r="F58" s="1014"/>
      <c r="G58" s="1014"/>
      <c r="H58" s="1014"/>
      <c r="I58" s="1014"/>
      <c r="J58" s="1014"/>
      <c r="K58" s="1021"/>
      <c r="L58" s="1022"/>
      <c r="M58" s="1022"/>
      <c r="N58" s="1022"/>
      <c r="O58" s="1022"/>
      <c r="P58" s="1022"/>
      <c r="Q58" s="1022"/>
      <c r="R58" s="1022"/>
      <c r="S58" s="1022"/>
      <c r="T58" s="1022"/>
      <c r="U58" s="1022"/>
      <c r="V58" s="1022"/>
      <c r="W58" s="1022"/>
      <c r="X58" s="1022"/>
      <c r="Y58" s="1022"/>
      <c r="Z58" s="1022"/>
      <c r="AA58" s="1022"/>
      <c r="AB58" s="1023"/>
      <c r="AC58" s="927"/>
      <c r="AD58" s="927"/>
      <c r="AE58" s="959"/>
      <c r="AF58" s="927"/>
      <c r="AG58" s="927"/>
      <c r="AH58" s="959"/>
      <c r="AI58" s="927"/>
      <c r="AJ58" s="927"/>
      <c r="AK58" s="970"/>
      <c r="AL58" s="1028"/>
      <c r="AM58" s="1009"/>
      <c r="AN58" s="1009"/>
      <c r="AO58" s="1009"/>
      <c r="AP58" s="1009"/>
      <c r="AQ58" s="1009"/>
      <c r="AR58" s="1009"/>
      <c r="AS58" s="1009"/>
      <c r="AT58" s="1030"/>
      <c r="AU58" s="1030"/>
      <c r="AV58" s="1008"/>
      <c r="AW58" s="1009"/>
      <c r="AX58" s="1009"/>
      <c r="AY58" s="1009"/>
      <c r="AZ58" s="1009"/>
      <c r="BA58" s="1009"/>
      <c r="BB58" s="1009"/>
      <c r="BC58" s="1009"/>
      <c r="BD58" s="1025"/>
      <c r="BE58" s="1025"/>
      <c r="BF58" s="934"/>
      <c r="BG58" s="935"/>
      <c r="BH58" s="936"/>
      <c r="BI58" s="941"/>
      <c r="BJ58" s="941"/>
      <c r="BK58" s="941"/>
      <c r="BL58" s="941"/>
      <c r="BM58" s="942"/>
      <c r="BN58" s="949"/>
      <c r="BO58" s="950"/>
      <c r="BP58" s="950"/>
      <c r="BQ58" s="950"/>
      <c r="BR58" s="950"/>
      <c r="BS58" s="951"/>
      <c r="BV58" s="83"/>
      <c r="BW58" s="9"/>
      <c r="BX58" s="89"/>
      <c r="BY58" s="84"/>
      <c r="BZ58" s="9"/>
      <c r="CA58" s="84"/>
      <c r="CB58" s="84"/>
      <c r="CC58" s="84"/>
      <c r="CD58" s="84"/>
      <c r="CG58" s="50"/>
      <c r="CH58" s="50"/>
      <c r="CI58" s="50"/>
      <c r="CJ58" s="50"/>
      <c r="CK58" s="50"/>
      <c r="CL58" s="50"/>
      <c r="CM58" s="50"/>
      <c r="DB58" s="49"/>
      <c r="DC58" s="49"/>
      <c r="DD58" s="49"/>
      <c r="DE58" s="49"/>
      <c r="DF58" s="49"/>
      <c r="DG58" s="49"/>
      <c r="DH58" s="49"/>
    </row>
    <row r="59" spans="1:112" ht="13.5" customHeight="1">
      <c r="A59" s="982">
        <v>16</v>
      </c>
      <c r="B59" s="983"/>
      <c r="C59" s="1012"/>
      <c r="D59" s="1012"/>
      <c r="E59" s="1012"/>
      <c r="F59" s="1012"/>
      <c r="G59" s="1012"/>
      <c r="H59" s="1012"/>
      <c r="I59" s="1012"/>
      <c r="J59" s="1012"/>
      <c r="K59" s="1015"/>
      <c r="L59" s="1016"/>
      <c r="M59" s="1016"/>
      <c r="N59" s="1016"/>
      <c r="O59" s="1016"/>
      <c r="P59" s="1016"/>
      <c r="Q59" s="1016"/>
      <c r="R59" s="1016"/>
      <c r="S59" s="1016"/>
      <c r="T59" s="1016"/>
      <c r="U59" s="1016"/>
      <c r="V59" s="1016"/>
      <c r="W59" s="1016"/>
      <c r="X59" s="1016"/>
      <c r="Y59" s="1016"/>
      <c r="Z59" s="1016"/>
      <c r="AA59" s="1016"/>
      <c r="AB59" s="1017"/>
      <c r="AC59" s="927"/>
      <c r="AD59" s="927"/>
      <c r="AE59" s="958" t="s">
        <v>92</v>
      </c>
      <c r="AF59" s="927"/>
      <c r="AG59" s="927"/>
      <c r="AH59" s="958" t="s">
        <v>134</v>
      </c>
      <c r="AI59" s="927"/>
      <c r="AJ59" s="927"/>
      <c r="AK59" s="970" t="s">
        <v>172</v>
      </c>
      <c r="AL59" s="1026"/>
      <c r="AM59" s="1005"/>
      <c r="AN59" s="1005"/>
      <c r="AO59" s="1005"/>
      <c r="AP59" s="1005"/>
      <c r="AQ59" s="1005"/>
      <c r="AR59" s="1005"/>
      <c r="AS59" s="1005"/>
      <c r="AT59" s="93"/>
      <c r="AU59" s="93"/>
      <c r="AV59" s="1004"/>
      <c r="AW59" s="1005"/>
      <c r="AX59" s="1005"/>
      <c r="AY59" s="1005"/>
      <c r="AZ59" s="1005"/>
      <c r="BA59" s="1005"/>
      <c r="BB59" s="1005"/>
      <c r="BC59" s="1005"/>
      <c r="BD59" s="94"/>
      <c r="BE59" s="94"/>
      <c r="BF59" s="928">
        <f>IF(AV59&gt;=70000,$BW$82,IF(AND(AV59&lt;70000,AV59&gt;=30000),$BW$83,IF(AND(AV59&lt;30000,AV59&gt;=15000),$BW$84,IF(AND(AV59&lt;15000,AV59&gt;=10000),$BW$85,IF(AND(AV59&lt;10000,AV59&gt;=2500),$BW$86,IF(AND(AV59&gt;=1000,AV59&lt;2500),$BW$87,""))))))</f>
      </c>
      <c r="BG59" s="929"/>
      <c r="BH59" s="930"/>
      <c r="BI59" s="937"/>
      <c r="BJ59" s="937"/>
      <c r="BK59" s="937"/>
      <c r="BL59" s="937"/>
      <c r="BM59" s="938"/>
      <c r="BN59" s="943">
        <f>IF(AV59&gt;=70000,$BX$82,IF(AND(AV59&lt;70000,AV59&gt;=30000),$BX$83,IF(AND(AV59&lt;30000,AV59&gt;=15000),$BX$84,IF(AND(AV59&lt;15000,AV59&gt;=2500),$BX$86,""))))</f>
      </c>
      <c r="BO59" s="944"/>
      <c r="BP59" s="944"/>
      <c r="BQ59" s="944">
        <f>IF(BM59&gt;=80000,$BW$82,IF(AND(BM59&lt;80000,BM59&gt;=40000),$BW$83,IF(AND(BM59&lt;40000,BM59&gt;=20000),$BW$84,IF(AND(BM59&lt;20000,BM59&gt;=10000),$BW$85,IF(AND(BM59&lt;10000,BM59&gt;=2500),$BW$86,IF(AND(BM59&gt;=1000,BM59&lt;2500),$BW$87,""))))))</f>
      </c>
      <c r="BR59" s="944"/>
      <c r="BS59" s="945"/>
      <c r="BV59" s="83"/>
      <c r="BW59" s="9"/>
      <c r="BX59" s="89"/>
      <c r="BY59" s="84"/>
      <c r="BZ59" s="9"/>
      <c r="CA59" s="84"/>
      <c r="CB59" s="84"/>
      <c r="CC59" s="84"/>
      <c r="CD59" s="84"/>
      <c r="CG59" s="50"/>
      <c r="CH59" s="50"/>
      <c r="CI59" s="50"/>
      <c r="CJ59" s="50"/>
      <c r="CK59" s="50"/>
      <c r="CL59" s="50"/>
      <c r="CM59" s="50"/>
      <c r="DB59" s="49"/>
      <c r="DC59" s="49"/>
      <c r="DD59" s="49"/>
      <c r="DE59" s="49"/>
      <c r="DF59" s="49"/>
      <c r="DG59" s="49"/>
      <c r="DH59" s="49"/>
    </row>
    <row r="60" spans="1:112" ht="13.5" customHeight="1">
      <c r="A60" s="984"/>
      <c r="B60" s="985"/>
      <c r="C60" s="1013"/>
      <c r="D60" s="1013"/>
      <c r="E60" s="1013"/>
      <c r="F60" s="1013"/>
      <c r="G60" s="1013"/>
      <c r="H60" s="1013"/>
      <c r="I60" s="1013"/>
      <c r="J60" s="1013"/>
      <c r="K60" s="1018"/>
      <c r="L60" s="1019"/>
      <c r="M60" s="1019"/>
      <c r="N60" s="1019"/>
      <c r="O60" s="1019"/>
      <c r="P60" s="1019"/>
      <c r="Q60" s="1019"/>
      <c r="R60" s="1019"/>
      <c r="S60" s="1019"/>
      <c r="T60" s="1019"/>
      <c r="U60" s="1019"/>
      <c r="V60" s="1019"/>
      <c r="W60" s="1019"/>
      <c r="X60" s="1019"/>
      <c r="Y60" s="1019"/>
      <c r="Z60" s="1019"/>
      <c r="AA60" s="1019"/>
      <c r="AB60" s="1020"/>
      <c r="AC60" s="927"/>
      <c r="AD60" s="927"/>
      <c r="AE60" s="959"/>
      <c r="AF60" s="927"/>
      <c r="AG60" s="927"/>
      <c r="AH60" s="959"/>
      <c r="AI60" s="927"/>
      <c r="AJ60" s="927"/>
      <c r="AK60" s="970"/>
      <c r="AL60" s="1027"/>
      <c r="AM60" s="1007"/>
      <c r="AN60" s="1007"/>
      <c r="AO60" s="1007"/>
      <c r="AP60" s="1007"/>
      <c r="AQ60" s="1007"/>
      <c r="AR60" s="1007"/>
      <c r="AS60" s="1007"/>
      <c r="AT60" s="1029" t="s">
        <v>82</v>
      </c>
      <c r="AU60" s="1029"/>
      <c r="AV60" s="1006"/>
      <c r="AW60" s="1007"/>
      <c r="AX60" s="1007"/>
      <c r="AY60" s="1007"/>
      <c r="AZ60" s="1007"/>
      <c r="BA60" s="1007"/>
      <c r="BB60" s="1007"/>
      <c r="BC60" s="1007"/>
      <c r="BD60" s="1024" t="s">
        <v>82</v>
      </c>
      <c r="BE60" s="1024"/>
      <c r="BF60" s="931"/>
      <c r="BG60" s="932"/>
      <c r="BH60" s="933"/>
      <c r="BI60" s="939"/>
      <c r="BJ60" s="939"/>
      <c r="BK60" s="939"/>
      <c r="BL60" s="939"/>
      <c r="BM60" s="940"/>
      <c r="BN60" s="946"/>
      <c r="BO60" s="947"/>
      <c r="BP60" s="947"/>
      <c r="BQ60" s="947"/>
      <c r="BR60" s="947"/>
      <c r="BS60" s="948"/>
      <c r="BV60" s="83"/>
      <c r="BW60" s="9"/>
      <c r="BX60" s="89"/>
      <c r="BY60" s="84"/>
      <c r="BZ60" s="9"/>
      <c r="CA60" s="84"/>
      <c r="CB60" s="84"/>
      <c r="CC60" s="84"/>
      <c r="CD60" s="84"/>
      <c r="CG60" s="50"/>
      <c r="CH60" s="50"/>
      <c r="CI60" s="50"/>
      <c r="CJ60" s="50"/>
      <c r="CK60" s="50"/>
      <c r="CL60" s="50"/>
      <c r="CM60" s="50"/>
      <c r="DB60" s="49"/>
      <c r="DC60" s="49"/>
      <c r="DD60" s="49"/>
      <c r="DE60" s="49"/>
      <c r="DF60" s="49"/>
      <c r="DG60" s="49"/>
      <c r="DH60" s="49"/>
    </row>
    <row r="61" spans="1:112" ht="13.5" customHeight="1">
      <c r="A61" s="986"/>
      <c r="B61" s="987"/>
      <c r="C61" s="1014"/>
      <c r="D61" s="1014"/>
      <c r="E61" s="1014"/>
      <c r="F61" s="1014"/>
      <c r="G61" s="1014"/>
      <c r="H61" s="1014"/>
      <c r="I61" s="1014"/>
      <c r="J61" s="1014"/>
      <c r="K61" s="1021"/>
      <c r="L61" s="1022"/>
      <c r="M61" s="1022"/>
      <c r="N61" s="1022"/>
      <c r="O61" s="1022"/>
      <c r="P61" s="1022"/>
      <c r="Q61" s="1022"/>
      <c r="R61" s="1022"/>
      <c r="S61" s="1022"/>
      <c r="T61" s="1022"/>
      <c r="U61" s="1022"/>
      <c r="V61" s="1022"/>
      <c r="W61" s="1022"/>
      <c r="X61" s="1022"/>
      <c r="Y61" s="1022"/>
      <c r="Z61" s="1022"/>
      <c r="AA61" s="1022"/>
      <c r="AB61" s="1023"/>
      <c r="AC61" s="927"/>
      <c r="AD61" s="927"/>
      <c r="AE61" s="959"/>
      <c r="AF61" s="927"/>
      <c r="AG61" s="927"/>
      <c r="AH61" s="959"/>
      <c r="AI61" s="927"/>
      <c r="AJ61" s="927"/>
      <c r="AK61" s="970"/>
      <c r="AL61" s="1028"/>
      <c r="AM61" s="1009"/>
      <c r="AN61" s="1009"/>
      <c r="AO61" s="1009"/>
      <c r="AP61" s="1009"/>
      <c r="AQ61" s="1009"/>
      <c r="AR61" s="1009"/>
      <c r="AS61" s="1009"/>
      <c r="AT61" s="1030"/>
      <c r="AU61" s="1030"/>
      <c r="AV61" s="1008"/>
      <c r="AW61" s="1009"/>
      <c r="AX61" s="1009"/>
      <c r="AY61" s="1009"/>
      <c r="AZ61" s="1009"/>
      <c r="BA61" s="1009"/>
      <c r="BB61" s="1009"/>
      <c r="BC61" s="1009"/>
      <c r="BD61" s="1025"/>
      <c r="BE61" s="1025"/>
      <c r="BF61" s="934"/>
      <c r="BG61" s="935"/>
      <c r="BH61" s="936"/>
      <c r="BI61" s="941"/>
      <c r="BJ61" s="941"/>
      <c r="BK61" s="941"/>
      <c r="BL61" s="941"/>
      <c r="BM61" s="942"/>
      <c r="BN61" s="949"/>
      <c r="BO61" s="950"/>
      <c r="BP61" s="950"/>
      <c r="BQ61" s="950"/>
      <c r="BR61" s="950"/>
      <c r="BS61" s="951"/>
      <c r="BV61" s="83"/>
      <c r="BW61" s="9"/>
      <c r="BX61" s="89"/>
      <c r="BY61" s="84"/>
      <c r="BZ61" s="9"/>
      <c r="CA61" s="84"/>
      <c r="CB61" s="84"/>
      <c r="CC61" s="84"/>
      <c r="CD61" s="84"/>
      <c r="CG61" s="50"/>
      <c r="CH61" s="50"/>
      <c r="CI61" s="50"/>
      <c r="CJ61" s="50"/>
      <c r="CK61" s="50"/>
      <c r="CL61" s="50"/>
      <c r="CM61" s="50"/>
      <c r="DB61" s="49"/>
      <c r="DC61" s="49"/>
      <c r="DD61" s="49"/>
      <c r="DE61" s="49"/>
      <c r="DF61" s="49"/>
      <c r="DG61" s="49"/>
      <c r="DH61" s="49"/>
    </row>
    <row r="62" spans="1:112" ht="13.5" customHeight="1">
      <c r="A62" s="982">
        <v>17</v>
      </c>
      <c r="B62" s="983"/>
      <c r="C62" s="1012"/>
      <c r="D62" s="1012"/>
      <c r="E62" s="1012"/>
      <c r="F62" s="1012"/>
      <c r="G62" s="1012"/>
      <c r="H62" s="1012"/>
      <c r="I62" s="1012"/>
      <c r="J62" s="1012"/>
      <c r="K62" s="1015"/>
      <c r="L62" s="1016"/>
      <c r="M62" s="1016"/>
      <c r="N62" s="1016"/>
      <c r="O62" s="1016"/>
      <c r="P62" s="1016"/>
      <c r="Q62" s="1016"/>
      <c r="R62" s="1016"/>
      <c r="S62" s="1016"/>
      <c r="T62" s="1016"/>
      <c r="U62" s="1016"/>
      <c r="V62" s="1016"/>
      <c r="W62" s="1016"/>
      <c r="X62" s="1016"/>
      <c r="Y62" s="1016"/>
      <c r="Z62" s="1016"/>
      <c r="AA62" s="1016"/>
      <c r="AB62" s="1017"/>
      <c r="AC62" s="927"/>
      <c r="AD62" s="927"/>
      <c r="AE62" s="958" t="s">
        <v>92</v>
      </c>
      <c r="AF62" s="927"/>
      <c r="AG62" s="927"/>
      <c r="AH62" s="958" t="s">
        <v>134</v>
      </c>
      <c r="AI62" s="927"/>
      <c r="AJ62" s="927"/>
      <c r="AK62" s="970" t="s">
        <v>172</v>
      </c>
      <c r="AL62" s="1026"/>
      <c r="AM62" s="1005"/>
      <c r="AN62" s="1005"/>
      <c r="AO62" s="1005"/>
      <c r="AP62" s="1005"/>
      <c r="AQ62" s="1005"/>
      <c r="AR62" s="1005"/>
      <c r="AS62" s="1005"/>
      <c r="AT62" s="93"/>
      <c r="AU62" s="93"/>
      <c r="AV62" s="1004"/>
      <c r="AW62" s="1005"/>
      <c r="AX62" s="1005"/>
      <c r="AY62" s="1005"/>
      <c r="AZ62" s="1005"/>
      <c r="BA62" s="1005"/>
      <c r="BB62" s="1005"/>
      <c r="BC62" s="1005"/>
      <c r="BD62" s="94"/>
      <c r="BE62" s="94"/>
      <c r="BF62" s="928">
        <f>IF(AV62&gt;=70000,$BW$82,IF(AND(AV62&lt;70000,AV62&gt;=30000),$BW$83,IF(AND(AV62&lt;30000,AV62&gt;=15000),$BW$84,IF(AND(AV62&lt;15000,AV62&gt;=10000),$BW$85,IF(AND(AV62&lt;10000,AV62&gt;=2500),$BW$86,IF(AND(AV62&gt;=1000,AV62&lt;2500),$BW$87,""))))))</f>
      </c>
      <c r="BG62" s="929"/>
      <c r="BH62" s="930"/>
      <c r="BI62" s="937"/>
      <c r="BJ62" s="937"/>
      <c r="BK62" s="937"/>
      <c r="BL62" s="937"/>
      <c r="BM62" s="938"/>
      <c r="BN62" s="943">
        <f>IF(AV62&gt;=70000,$BX$82,IF(AND(AV62&lt;70000,AV62&gt;=30000),$BX$83,IF(AND(AV62&lt;30000,AV62&gt;=15000),$BX$84,IF(AND(AV62&lt;15000,AV62&gt;=2500),$BX$86,""))))</f>
      </c>
      <c r="BO62" s="944"/>
      <c r="BP62" s="944"/>
      <c r="BQ62" s="944">
        <f>IF(BM62&gt;=80000,$BW$82,IF(AND(BM62&lt;80000,BM62&gt;=40000),$BW$83,IF(AND(BM62&lt;40000,BM62&gt;=20000),$BW$84,IF(AND(BM62&lt;20000,BM62&gt;=10000),$BW$85,IF(AND(BM62&lt;10000,BM62&gt;=2500),$BW$86,IF(AND(BM62&gt;=1000,BM62&lt;2500),$BW$87,""))))))</f>
      </c>
      <c r="BR62" s="944"/>
      <c r="BS62" s="945"/>
      <c r="BV62" s="83"/>
      <c r="BW62" s="9"/>
      <c r="BX62" s="89"/>
      <c r="BY62" s="84"/>
      <c r="BZ62" s="9"/>
      <c r="CA62" s="84"/>
      <c r="CB62" s="84"/>
      <c r="CC62" s="84"/>
      <c r="CD62" s="84"/>
      <c r="CG62" s="50"/>
      <c r="CH62" s="50"/>
      <c r="CI62" s="50"/>
      <c r="CJ62" s="50"/>
      <c r="CK62" s="50"/>
      <c r="CL62" s="50"/>
      <c r="CM62" s="50"/>
      <c r="DB62" s="49"/>
      <c r="DC62" s="49"/>
      <c r="DD62" s="49"/>
      <c r="DE62" s="49"/>
      <c r="DF62" s="49"/>
      <c r="DG62" s="49"/>
      <c r="DH62" s="49"/>
    </row>
    <row r="63" spans="1:112" ht="13.5" customHeight="1">
      <c r="A63" s="984"/>
      <c r="B63" s="985"/>
      <c r="C63" s="1013"/>
      <c r="D63" s="1013"/>
      <c r="E63" s="1013"/>
      <c r="F63" s="1013"/>
      <c r="G63" s="1013"/>
      <c r="H63" s="1013"/>
      <c r="I63" s="1013"/>
      <c r="J63" s="1013"/>
      <c r="K63" s="1018"/>
      <c r="L63" s="1019"/>
      <c r="M63" s="1019"/>
      <c r="N63" s="1019"/>
      <c r="O63" s="1019"/>
      <c r="P63" s="1019"/>
      <c r="Q63" s="1019"/>
      <c r="R63" s="1019"/>
      <c r="S63" s="1019"/>
      <c r="T63" s="1019"/>
      <c r="U63" s="1019"/>
      <c r="V63" s="1019"/>
      <c r="W63" s="1019"/>
      <c r="X63" s="1019"/>
      <c r="Y63" s="1019"/>
      <c r="Z63" s="1019"/>
      <c r="AA63" s="1019"/>
      <c r="AB63" s="1020"/>
      <c r="AC63" s="927"/>
      <c r="AD63" s="927"/>
      <c r="AE63" s="959"/>
      <c r="AF63" s="927"/>
      <c r="AG63" s="927"/>
      <c r="AH63" s="959"/>
      <c r="AI63" s="927"/>
      <c r="AJ63" s="927"/>
      <c r="AK63" s="970"/>
      <c r="AL63" s="1027"/>
      <c r="AM63" s="1007"/>
      <c r="AN63" s="1007"/>
      <c r="AO63" s="1007"/>
      <c r="AP63" s="1007"/>
      <c r="AQ63" s="1007"/>
      <c r="AR63" s="1007"/>
      <c r="AS63" s="1007"/>
      <c r="AT63" s="1029" t="s">
        <v>82</v>
      </c>
      <c r="AU63" s="1029"/>
      <c r="AV63" s="1006"/>
      <c r="AW63" s="1007"/>
      <c r="AX63" s="1007"/>
      <c r="AY63" s="1007"/>
      <c r="AZ63" s="1007"/>
      <c r="BA63" s="1007"/>
      <c r="BB63" s="1007"/>
      <c r="BC63" s="1007"/>
      <c r="BD63" s="1024" t="s">
        <v>82</v>
      </c>
      <c r="BE63" s="1024"/>
      <c r="BF63" s="931"/>
      <c r="BG63" s="932"/>
      <c r="BH63" s="933"/>
      <c r="BI63" s="939"/>
      <c r="BJ63" s="939"/>
      <c r="BK63" s="939"/>
      <c r="BL63" s="939"/>
      <c r="BM63" s="940"/>
      <c r="BN63" s="946"/>
      <c r="BO63" s="947"/>
      <c r="BP63" s="947"/>
      <c r="BQ63" s="947"/>
      <c r="BR63" s="947"/>
      <c r="BS63" s="948"/>
      <c r="BV63" s="83"/>
      <c r="BW63" s="9"/>
      <c r="BX63" s="89"/>
      <c r="BY63" s="84"/>
      <c r="BZ63" s="9"/>
      <c r="CA63" s="84"/>
      <c r="CB63" s="84"/>
      <c r="CC63" s="84"/>
      <c r="CD63" s="84"/>
      <c r="CG63" s="50"/>
      <c r="CH63" s="50"/>
      <c r="CI63" s="50"/>
      <c r="CJ63" s="50"/>
      <c r="CK63" s="50"/>
      <c r="CL63" s="50"/>
      <c r="CM63" s="50"/>
      <c r="DB63" s="49"/>
      <c r="DC63" s="49"/>
      <c r="DD63" s="49"/>
      <c r="DE63" s="49"/>
      <c r="DF63" s="49"/>
      <c r="DG63" s="49"/>
      <c r="DH63" s="49"/>
    </row>
    <row r="64" spans="1:112" ht="13.5" customHeight="1">
      <c r="A64" s="986"/>
      <c r="B64" s="987"/>
      <c r="C64" s="1014"/>
      <c r="D64" s="1014"/>
      <c r="E64" s="1014"/>
      <c r="F64" s="1014"/>
      <c r="G64" s="1014"/>
      <c r="H64" s="1014"/>
      <c r="I64" s="1014"/>
      <c r="J64" s="1014"/>
      <c r="K64" s="1021"/>
      <c r="L64" s="1022"/>
      <c r="M64" s="1022"/>
      <c r="N64" s="1022"/>
      <c r="O64" s="1022"/>
      <c r="P64" s="1022"/>
      <c r="Q64" s="1022"/>
      <c r="R64" s="1022"/>
      <c r="S64" s="1022"/>
      <c r="T64" s="1022"/>
      <c r="U64" s="1022"/>
      <c r="V64" s="1022"/>
      <c r="W64" s="1022"/>
      <c r="X64" s="1022"/>
      <c r="Y64" s="1022"/>
      <c r="Z64" s="1022"/>
      <c r="AA64" s="1022"/>
      <c r="AB64" s="1023"/>
      <c r="AC64" s="927"/>
      <c r="AD64" s="927"/>
      <c r="AE64" s="959"/>
      <c r="AF64" s="927"/>
      <c r="AG64" s="927"/>
      <c r="AH64" s="959"/>
      <c r="AI64" s="927"/>
      <c r="AJ64" s="927"/>
      <c r="AK64" s="970"/>
      <c r="AL64" s="1028"/>
      <c r="AM64" s="1009"/>
      <c r="AN64" s="1009"/>
      <c r="AO64" s="1009"/>
      <c r="AP64" s="1009"/>
      <c r="AQ64" s="1009"/>
      <c r="AR64" s="1009"/>
      <c r="AS64" s="1009"/>
      <c r="AT64" s="1030"/>
      <c r="AU64" s="1030"/>
      <c r="AV64" s="1008"/>
      <c r="AW64" s="1009"/>
      <c r="AX64" s="1009"/>
      <c r="AY64" s="1009"/>
      <c r="AZ64" s="1009"/>
      <c r="BA64" s="1009"/>
      <c r="BB64" s="1009"/>
      <c r="BC64" s="1009"/>
      <c r="BD64" s="1025"/>
      <c r="BE64" s="1025"/>
      <c r="BF64" s="934"/>
      <c r="BG64" s="935"/>
      <c r="BH64" s="936"/>
      <c r="BI64" s="941"/>
      <c r="BJ64" s="941"/>
      <c r="BK64" s="941"/>
      <c r="BL64" s="941"/>
      <c r="BM64" s="942"/>
      <c r="BN64" s="949"/>
      <c r="BO64" s="950"/>
      <c r="BP64" s="950"/>
      <c r="BQ64" s="950"/>
      <c r="BR64" s="950"/>
      <c r="BS64" s="951"/>
      <c r="BV64" s="83"/>
      <c r="BW64" s="9"/>
      <c r="BX64" s="89"/>
      <c r="BY64" s="84"/>
      <c r="BZ64" s="9"/>
      <c r="CA64" s="84"/>
      <c r="CB64" s="84"/>
      <c r="CC64" s="84"/>
      <c r="CD64" s="84"/>
      <c r="CG64" s="50"/>
      <c r="CH64" s="50"/>
      <c r="CI64" s="50"/>
      <c r="CJ64" s="50"/>
      <c r="CK64" s="50"/>
      <c r="CL64" s="50"/>
      <c r="CM64" s="50"/>
      <c r="DB64" s="49"/>
      <c r="DC64" s="49"/>
      <c r="DD64" s="49"/>
      <c r="DE64" s="49"/>
      <c r="DF64" s="49"/>
      <c r="DG64" s="49"/>
      <c r="DH64" s="49"/>
    </row>
    <row r="65" spans="1:112" ht="13.5" customHeight="1">
      <c r="A65" s="982">
        <v>18</v>
      </c>
      <c r="B65" s="983"/>
      <c r="C65" s="1012"/>
      <c r="D65" s="1012"/>
      <c r="E65" s="1012"/>
      <c r="F65" s="1012"/>
      <c r="G65" s="1012"/>
      <c r="H65" s="1012"/>
      <c r="I65" s="1012"/>
      <c r="J65" s="1012"/>
      <c r="K65" s="1015"/>
      <c r="L65" s="1016"/>
      <c r="M65" s="1016"/>
      <c r="N65" s="1016"/>
      <c r="O65" s="1016"/>
      <c r="P65" s="1016"/>
      <c r="Q65" s="1016"/>
      <c r="R65" s="1016"/>
      <c r="S65" s="1016"/>
      <c r="T65" s="1016"/>
      <c r="U65" s="1016"/>
      <c r="V65" s="1016"/>
      <c r="W65" s="1016"/>
      <c r="X65" s="1016"/>
      <c r="Y65" s="1016"/>
      <c r="Z65" s="1016"/>
      <c r="AA65" s="1016"/>
      <c r="AB65" s="1017"/>
      <c r="AC65" s="927"/>
      <c r="AD65" s="927"/>
      <c r="AE65" s="958" t="s">
        <v>92</v>
      </c>
      <c r="AF65" s="927"/>
      <c r="AG65" s="927"/>
      <c r="AH65" s="958" t="s">
        <v>134</v>
      </c>
      <c r="AI65" s="927"/>
      <c r="AJ65" s="927"/>
      <c r="AK65" s="970" t="s">
        <v>172</v>
      </c>
      <c r="AL65" s="1026"/>
      <c r="AM65" s="1005"/>
      <c r="AN65" s="1005"/>
      <c r="AO65" s="1005"/>
      <c r="AP65" s="1005"/>
      <c r="AQ65" s="1005"/>
      <c r="AR65" s="1005"/>
      <c r="AS65" s="1005"/>
      <c r="AT65" s="93"/>
      <c r="AU65" s="93"/>
      <c r="AV65" s="1004"/>
      <c r="AW65" s="1005"/>
      <c r="AX65" s="1005"/>
      <c r="AY65" s="1005"/>
      <c r="AZ65" s="1005"/>
      <c r="BA65" s="1005"/>
      <c r="BB65" s="1005"/>
      <c r="BC65" s="1005"/>
      <c r="BD65" s="94"/>
      <c r="BE65" s="94"/>
      <c r="BF65" s="928">
        <f>IF(AV65&gt;=70000,$BW$82,IF(AND(AV65&lt;70000,AV65&gt;=30000),$BW$83,IF(AND(AV65&lt;30000,AV65&gt;=15000),$BW$84,IF(AND(AV65&lt;15000,AV65&gt;=10000),$BW$85,IF(AND(AV65&lt;10000,AV65&gt;=2500),$BW$86,IF(AND(AV65&gt;=1000,AV65&lt;2500),$BW$87,""))))))</f>
      </c>
      <c r="BG65" s="929"/>
      <c r="BH65" s="930"/>
      <c r="BI65" s="937"/>
      <c r="BJ65" s="937"/>
      <c r="BK65" s="937"/>
      <c r="BL65" s="937"/>
      <c r="BM65" s="938"/>
      <c r="BN65" s="943">
        <f>IF(AV65&gt;=70000,$BX$82,IF(AND(AV65&lt;70000,AV65&gt;=30000),$BX$83,IF(AND(AV65&lt;30000,AV65&gt;=15000),$BX$84,IF(AND(AV65&lt;15000,AV65&gt;=2500),$BX$86,""))))</f>
      </c>
      <c r="BO65" s="944"/>
      <c r="BP65" s="944"/>
      <c r="BQ65" s="944">
        <f>IF(BM65&gt;=80000,$BW$82,IF(AND(BM65&lt;80000,BM65&gt;=40000),$BW$83,IF(AND(BM65&lt;40000,BM65&gt;=20000),$BW$84,IF(AND(BM65&lt;20000,BM65&gt;=10000),$BW$85,IF(AND(BM65&lt;10000,BM65&gt;=2500),$BW$86,IF(AND(BM65&gt;=1000,BM65&lt;2500),$BW$87,""))))))</f>
      </c>
      <c r="BR65" s="944"/>
      <c r="BS65" s="945"/>
      <c r="BV65" s="83"/>
      <c r="BW65" s="9"/>
      <c r="BX65" s="89"/>
      <c r="BY65" s="84"/>
      <c r="BZ65" s="9"/>
      <c r="CA65" s="84"/>
      <c r="CB65" s="84"/>
      <c r="CC65" s="84"/>
      <c r="CD65" s="84"/>
      <c r="CG65" s="50"/>
      <c r="CH65" s="50"/>
      <c r="CI65" s="50"/>
      <c r="CJ65" s="50"/>
      <c r="CK65" s="50"/>
      <c r="CL65" s="50"/>
      <c r="CM65" s="50"/>
      <c r="DB65" s="49"/>
      <c r="DC65" s="49"/>
      <c r="DD65" s="49"/>
      <c r="DE65" s="49"/>
      <c r="DF65" s="49"/>
      <c r="DG65" s="49"/>
      <c r="DH65" s="49"/>
    </row>
    <row r="66" spans="1:112" ht="13.5" customHeight="1">
      <c r="A66" s="984"/>
      <c r="B66" s="985"/>
      <c r="C66" s="1013"/>
      <c r="D66" s="1013"/>
      <c r="E66" s="1013"/>
      <c r="F66" s="1013"/>
      <c r="G66" s="1013"/>
      <c r="H66" s="1013"/>
      <c r="I66" s="1013"/>
      <c r="J66" s="1013"/>
      <c r="K66" s="1018"/>
      <c r="L66" s="1019"/>
      <c r="M66" s="1019"/>
      <c r="N66" s="1019"/>
      <c r="O66" s="1019"/>
      <c r="P66" s="1019"/>
      <c r="Q66" s="1019"/>
      <c r="R66" s="1019"/>
      <c r="S66" s="1019"/>
      <c r="T66" s="1019"/>
      <c r="U66" s="1019"/>
      <c r="V66" s="1019"/>
      <c r="W66" s="1019"/>
      <c r="X66" s="1019"/>
      <c r="Y66" s="1019"/>
      <c r="Z66" s="1019"/>
      <c r="AA66" s="1019"/>
      <c r="AB66" s="1020"/>
      <c r="AC66" s="927"/>
      <c r="AD66" s="927"/>
      <c r="AE66" s="959"/>
      <c r="AF66" s="927"/>
      <c r="AG66" s="927"/>
      <c r="AH66" s="959"/>
      <c r="AI66" s="927"/>
      <c r="AJ66" s="927"/>
      <c r="AK66" s="970"/>
      <c r="AL66" s="1027"/>
      <c r="AM66" s="1007"/>
      <c r="AN66" s="1007"/>
      <c r="AO66" s="1007"/>
      <c r="AP66" s="1007"/>
      <c r="AQ66" s="1007"/>
      <c r="AR66" s="1007"/>
      <c r="AS66" s="1007"/>
      <c r="AT66" s="1029" t="s">
        <v>82</v>
      </c>
      <c r="AU66" s="1029"/>
      <c r="AV66" s="1006"/>
      <c r="AW66" s="1007"/>
      <c r="AX66" s="1007"/>
      <c r="AY66" s="1007"/>
      <c r="AZ66" s="1007"/>
      <c r="BA66" s="1007"/>
      <c r="BB66" s="1007"/>
      <c r="BC66" s="1007"/>
      <c r="BD66" s="1024" t="s">
        <v>82</v>
      </c>
      <c r="BE66" s="1024"/>
      <c r="BF66" s="931"/>
      <c r="BG66" s="932"/>
      <c r="BH66" s="933"/>
      <c r="BI66" s="939"/>
      <c r="BJ66" s="939"/>
      <c r="BK66" s="939"/>
      <c r="BL66" s="939"/>
      <c r="BM66" s="940"/>
      <c r="BN66" s="946"/>
      <c r="BO66" s="947"/>
      <c r="BP66" s="947"/>
      <c r="BQ66" s="947"/>
      <c r="BR66" s="947"/>
      <c r="BS66" s="948"/>
      <c r="BV66" s="83"/>
      <c r="BW66" s="9"/>
      <c r="BX66" s="89"/>
      <c r="BY66" s="84"/>
      <c r="BZ66" s="9"/>
      <c r="CA66" s="84"/>
      <c r="CB66" s="84"/>
      <c r="CC66" s="84"/>
      <c r="CD66" s="84"/>
      <c r="CG66" s="50"/>
      <c r="CH66" s="50"/>
      <c r="CI66" s="50"/>
      <c r="CJ66" s="50"/>
      <c r="CK66" s="50"/>
      <c r="CL66" s="50"/>
      <c r="CM66" s="50"/>
      <c r="DB66" s="49"/>
      <c r="DC66" s="49"/>
      <c r="DD66" s="49"/>
      <c r="DE66" s="49"/>
      <c r="DF66" s="49"/>
      <c r="DG66" s="49"/>
      <c r="DH66" s="49"/>
    </row>
    <row r="67" spans="1:112" ht="13.5" customHeight="1">
      <c r="A67" s="986"/>
      <c r="B67" s="987"/>
      <c r="C67" s="1014"/>
      <c r="D67" s="1014"/>
      <c r="E67" s="1014"/>
      <c r="F67" s="1014"/>
      <c r="G67" s="1014"/>
      <c r="H67" s="1014"/>
      <c r="I67" s="1014"/>
      <c r="J67" s="1014"/>
      <c r="K67" s="1021"/>
      <c r="L67" s="1022"/>
      <c r="M67" s="1022"/>
      <c r="N67" s="1022"/>
      <c r="O67" s="1022"/>
      <c r="P67" s="1022"/>
      <c r="Q67" s="1022"/>
      <c r="R67" s="1022"/>
      <c r="S67" s="1022"/>
      <c r="T67" s="1022"/>
      <c r="U67" s="1022"/>
      <c r="V67" s="1022"/>
      <c r="W67" s="1022"/>
      <c r="X67" s="1022"/>
      <c r="Y67" s="1022"/>
      <c r="Z67" s="1022"/>
      <c r="AA67" s="1022"/>
      <c r="AB67" s="1023"/>
      <c r="AC67" s="927"/>
      <c r="AD67" s="927"/>
      <c r="AE67" s="959"/>
      <c r="AF67" s="927"/>
      <c r="AG67" s="927"/>
      <c r="AH67" s="959"/>
      <c r="AI67" s="927"/>
      <c r="AJ67" s="927"/>
      <c r="AK67" s="970"/>
      <c r="AL67" s="1028"/>
      <c r="AM67" s="1009"/>
      <c r="AN67" s="1009"/>
      <c r="AO67" s="1009"/>
      <c r="AP67" s="1009"/>
      <c r="AQ67" s="1009"/>
      <c r="AR67" s="1009"/>
      <c r="AS67" s="1009"/>
      <c r="AT67" s="1030"/>
      <c r="AU67" s="1030"/>
      <c r="AV67" s="1008"/>
      <c r="AW67" s="1009"/>
      <c r="AX67" s="1009"/>
      <c r="AY67" s="1009"/>
      <c r="AZ67" s="1009"/>
      <c r="BA67" s="1009"/>
      <c r="BB67" s="1009"/>
      <c r="BC67" s="1009"/>
      <c r="BD67" s="1025"/>
      <c r="BE67" s="1025"/>
      <c r="BF67" s="934"/>
      <c r="BG67" s="935"/>
      <c r="BH67" s="936"/>
      <c r="BI67" s="941"/>
      <c r="BJ67" s="941"/>
      <c r="BK67" s="941"/>
      <c r="BL67" s="941"/>
      <c r="BM67" s="942"/>
      <c r="BN67" s="949"/>
      <c r="BO67" s="950"/>
      <c r="BP67" s="950"/>
      <c r="BQ67" s="950"/>
      <c r="BR67" s="950"/>
      <c r="BS67" s="951"/>
      <c r="BV67" s="83"/>
      <c r="BW67" s="9"/>
      <c r="BX67" s="89"/>
      <c r="BY67" s="84"/>
      <c r="BZ67" s="9"/>
      <c r="CA67" s="84"/>
      <c r="CB67" s="84"/>
      <c r="CC67" s="84"/>
      <c r="CD67" s="84"/>
      <c r="CG67" s="50"/>
      <c r="CH67" s="50"/>
      <c r="CI67" s="50"/>
      <c r="CJ67" s="50"/>
      <c r="CK67" s="50"/>
      <c r="CL67" s="50"/>
      <c r="CM67" s="50"/>
      <c r="DB67" s="49"/>
      <c r="DC67" s="49"/>
      <c r="DD67" s="49"/>
      <c r="DE67" s="49"/>
      <c r="DF67" s="49"/>
      <c r="DG67" s="49"/>
      <c r="DH67" s="49"/>
    </row>
    <row r="68" spans="1:112" ht="13.5" customHeight="1">
      <c r="A68" s="982">
        <v>19</v>
      </c>
      <c r="B68" s="983"/>
      <c r="C68" s="1012"/>
      <c r="D68" s="1012"/>
      <c r="E68" s="1012"/>
      <c r="F68" s="1012"/>
      <c r="G68" s="1012"/>
      <c r="H68" s="1012"/>
      <c r="I68" s="1012"/>
      <c r="J68" s="1012"/>
      <c r="K68" s="1015"/>
      <c r="L68" s="1016"/>
      <c r="M68" s="1016"/>
      <c r="N68" s="1016"/>
      <c r="O68" s="1016"/>
      <c r="P68" s="1016"/>
      <c r="Q68" s="1016"/>
      <c r="R68" s="1016"/>
      <c r="S68" s="1016"/>
      <c r="T68" s="1016"/>
      <c r="U68" s="1016"/>
      <c r="V68" s="1016"/>
      <c r="W68" s="1016"/>
      <c r="X68" s="1016"/>
      <c r="Y68" s="1016"/>
      <c r="Z68" s="1016"/>
      <c r="AA68" s="1016"/>
      <c r="AB68" s="1017"/>
      <c r="AC68" s="927"/>
      <c r="AD68" s="927"/>
      <c r="AE68" s="958" t="s">
        <v>92</v>
      </c>
      <c r="AF68" s="927"/>
      <c r="AG68" s="927"/>
      <c r="AH68" s="958" t="s">
        <v>134</v>
      </c>
      <c r="AI68" s="927"/>
      <c r="AJ68" s="927"/>
      <c r="AK68" s="970" t="s">
        <v>172</v>
      </c>
      <c r="AL68" s="1026"/>
      <c r="AM68" s="1005"/>
      <c r="AN68" s="1005"/>
      <c r="AO68" s="1005"/>
      <c r="AP68" s="1005"/>
      <c r="AQ68" s="1005"/>
      <c r="AR68" s="1005"/>
      <c r="AS68" s="1005"/>
      <c r="AT68" s="93"/>
      <c r="AU68" s="93"/>
      <c r="AV68" s="1004"/>
      <c r="AW68" s="1005"/>
      <c r="AX68" s="1005"/>
      <c r="AY68" s="1005"/>
      <c r="AZ68" s="1005"/>
      <c r="BA68" s="1005"/>
      <c r="BB68" s="1005"/>
      <c r="BC68" s="1005"/>
      <c r="BD68" s="94"/>
      <c r="BE68" s="94"/>
      <c r="BF68" s="928">
        <f>IF(AV68&gt;=70000,$BW$82,IF(AND(AV68&lt;70000,AV68&gt;=30000),$BW$83,IF(AND(AV68&lt;30000,AV68&gt;=15000),$BW$84,IF(AND(AV68&lt;15000,AV68&gt;=10000),$BW$85,IF(AND(AV68&lt;10000,AV68&gt;=2500),$BW$86,IF(AND(AV68&gt;=1000,AV68&lt;2500),$BW$87,""))))))</f>
      </c>
      <c r="BG68" s="929"/>
      <c r="BH68" s="930"/>
      <c r="BI68" s="937"/>
      <c r="BJ68" s="937"/>
      <c r="BK68" s="937"/>
      <c r="BL68" s="937"/>
      <c r="BM68" s="938"/>
      <c r="BN68" s="943">
        <f>IF(AV68&gt;=70000,$BX$82,IF(AND(AV68&lt;70000,AV68&gt;=30000),$BX$83,IF(AND(AV68&lt;30000,AV68&gt;=15000),$BX$84,IF(AND(AV68&lt;15000,AV68&gt;=2500),$BX$86,""))))</f>
      </c>
      <c r="BO68" s="944"/>
      <c r="BP68" s="944"/>
      <c r="BQ68" s="944">
        <f>IF(BM68&gt;=80000,$BW$82,IF(AND(BM68&lt;80000,BM68&gt;=40000),$BW$83,IF(AND(BM68&lt;40000,BM68&gt;=20000),$BW$84,IF(AND(BM68&lt;20000,BM68&gt;=10000),$BW$85,IF(AND(BM68&lt;10000,BM68&gt;=2500),$BW$86,IF(AND(BM68&gt;=1000,BM68&lt;2500),$BW$87,""))))))</f>
      </c>
      <c r="BR68" s="944"/>
      <c r="BS68" s="945"/>
      <c r="BV68" s="83"/>
      <c r="BW68" s="9"/>
      <c r="BX68" s="89"/>
      <c r="BY68" s="84"/>
      <c r="BZ68" s="9"/>
      <c r="CA68" s="84"/>
      <c r="CB68" s="84"/>
      <c r="CC68" s="84"/>
      <c r="CD68" s="84"/>
      <c r="CG68" s="50"/>
      <c r="CH68" s="50"/>
      <c r="CI68" s="50"/>
      <c r="CJ68" s="50"/>
      <c r="CK68" s="50"/>
      <c r="CL68" s="50"/>
      <c r="CM68" s="50"/>
      <c r="DB68" s="49"/>
      <c r="DC68" s="49"/>
      <c r="DD68" s="49"/>
      <c r="DE68" s="49"/>
      <c r="DF68" s="49"/>
      <c r="DG68" s="49"/>
      <c r="DH68" s="49"/>
    </row>
    <row r="69" spans="1:112" ht="13.5" customHeight="1">
      <c r="A69" s="984"/>
      <c r="B69" s="985"/>
      <c r="C69" s="1013"/>
      <c r="D69" s="1013"/>
      <c r="E69" s="1013"/>
      <c r="F69" s="1013"/>
      <c r="G69" s="1013"/>
      <c r="H69" s="1013"/>
      <c r="I69" s="1013"/>
      <c r="J69" s="1013"/>
      <c r="K69" s="1018"/>
      <c r="L69" s="1019"/>
      <c r="M69" s="1019"/>
      <c r="N69" s="1019"/>
      <c r="O69" s="1019"/>
      <c r="P69" s="1019"/>
      <c r="Q69" s="1019"/>
      <c r="R69" s="1019"/>
      <c r="S69" s="1019"/>
      <c r="T69" s="1019"/>
      <c r="U69" s="1019"/>
      <c r="V69" s="1019"/>
      <c r="W69" s="1019"/>
      <c r="X69" s="1019"/>
      <c r="Y69" s="1019"/>
      <c r="Z69" s="1019"/>
      <c r="AA69" s="1019"/>
      <c r="AB69" s="1020"/>
      <c r="AC69" s="927"/>
      <c r="AD69" s="927"/>
      <c r="AE69" s="959"/>
      <c r="AF69" s="927"/>
      <c r="AG69" s="927"/>
      <c r="AH69" s="959"/>
      <c r="AI69" s="927"/>
      <c r="AJ69" s="927"/>
      <c r="AK69" s="970"/>
      <c r="AL69" s="1027"/>
      <c r="AM69" s="1007"/>
      <c r="AN69" s="1007"/>
      <c r="AO69" s="1007"/>
      <c r="AP69" s="1007"/>
      <c r="AQ69" s="1007"/>
      <c r="AR69" s="1007"/>
      <c r="AS69" s="1007"/>
      <c r="AT69" s="1029" t="s">
        <v>82</v>
      </c>
      <c r="AU69" s="1029"/>
      <c r="AV69" s="1006"/>
      <c r="AW69" s="1007"/>
      <c r="AX69" s="1007"/>
      <c r="AY69" s="1007"/>
      <c r="AZ69" s="1007"/>
      <c r="BA69" s="1007"/>
      <c r="BB69" s="1007"/>
      <c r="BC69" s="1007"/>
      <c r="BD69" s="1024" t="s">
        <v>82</v>
      </c>
      <c r="BE69" s="1024"/>
      <c r="BF69" s="931"/>
      <c r="BG69" s="932"/>
      <c r="BH69" s="933"/>
      <c r="BI69" s="939"/>
      <c r="BJ69" s="939"/>
      <c r="BK69" s="939"/>
      <c r="BL69" s="939"/>
      <c r="BM69" s="940"/>
      <c r="BN69" s="946"/>
      <c r="BO69" s="947"/>
      <c r="BP69" s="947"/>
      <c r="BQ69" s="947"/>
      <c r="BR69" s="947"/>
      <c r="BS69" s="948"/>
      <c r="BV69" s="83"/>
      <c r="BW69" s="9"/>
      <c r="BX69" s="89"/>
      <c r="BY69" s="84"/>
      <c r="BZ69" s="9"/>
      <c r="CA69" s="84"/>
      <c r="CB69" s="84"/>
      <c r="CC69" s="84"/>
      <c r="CD69" s="84"/>
      <c r="CG69" s="50"/>
      <c r="CH69" s="50"/>
      <c r="CI69" s="50"/>
      <c r="CJ69" s="50"/>
      <c r="CK69" s="50"/>
      <c r="CL69" s="50"/>
      <c r="CM69" s="50"/>
      <c r="DB69" s="49"/>
      <c r="DC69" s="49"/>
      <c r="DD69" s="49"/>
      <c r="DE69" s="49"/>
      <c r="DF69" s="49"/>
      <c r="DG69" s="49"/>
      <c r="DH69" s="49"/>
    </row>
    <row r="70" spans="1:112" ht="13.5" customHeight="1">
      <c r="A70" s="986"/>
      <c r="B70" s="987"/>
      <c r="C70" s="1014"/>
      <c r="D70" s="1014"/>
      <c r="E70" s="1014"/>
      <c r="F70" s="1014"/>
      <c r="G70" s="1014"/>
      <c r="H70" s="1014"/>
      <c r="I70" s="1014"/>
      <c r="J70" s="1014"/>
      <c r="K70" s="1021"/>
      <c r="L70" s="1022"/>
      <c r="M70" s="1022"/>
      <c r="N70" s="1022"/>
      <c r="O70" s="1022"/>
      <c r="P70" s="1022"/>
      <c r="Q70" s="1022"/>
      <c r="R70" s="1022"/>
      <c r="S70" s="1022"/>
      <c r="T70" s="1022"/>
      <c r="U70" s="1022"/>
      <c r="V70" s="1022"/>
      <c r="W70" s="1022"/>
      <c r="X70" s="1022"/>
      <c r="Y70" s="1022"/>
      <c r="Z70" s="1022"/>
      <c r="AA70" s="1022"/>
      <c r="AB70" s="1023"/>
      <c r="AC70" s="927"/>
      <c r="AD70" s="927"/>
      <c r="AE70" s="959"/>
      <c r="AF70" s="927"/>
      <c r="AG70" s="927"/>
      <c r="AH70" s="959"/>
      <c r="AI70" s="927"/>
      <c r="AJ70" s="927"/>
      <c r="AK70" s="970"/>
      <c r="AL70" s="1028"/>
      <c r="AM70" s="1009"/>
      <c r="AN70" s="1009"/>
      <c r="AO70" s="1009"/>
      <c r="AP70" s="1009"/>
      <c r="AQ70" s="1009"/>
      <c r="AR70" s="1009"/>
      <c r="AS70" s="1009"/>
      <c r="AT70" s="1030"/>
      <c r="AU70" s="1030"/>
      <c r="AV70" s="1008"/>
      <c r="AW70" s="1009"/>
      <c r="AX70" s="1009"/>
      <c r="AY70" s="1009"/>
      <c r="AZ70" s="1009"/>
      <c r="BA70" s="1009"/>
      <c r="BB70" s="1009"/>
      <c r="BC70" s="1009"/>
      <c r="BD70" s="1025"/>
      <c r="BE70" s="1025"/>
      <c r="BF70" s="934"/>
      <c r="BG70" s="935"/>
      <c r="BH70" s="936"/>
      <c r="BI70" s="941"/>
      <c r="BJ70" s="941"/>
      <c r="BK70" s="941"/>
      <c r="BL70" s="941"/>
      <c r="BM70" s="942"/>
      <c r="BN70" s="949"/>
      <c r="BO70" s="950"/>
      <c r="BP70" s="950"/>
      <c r="BQ70" s="950"/>
      <c r="BR70" s="950"/>
      <c r="BS70" s="951"/>
      <c r="BV70" s="83"/>
      <c r="BW70" s="9"/>
      <c r="BX70" s="89"/>
      <c r="BY70" s="84"/>
      <c r="BZ70" s="9"/>
      <c r="CA70" s="84"/>
      <c r="CB70" s="84"/>
      <c r="CC70" s="84"/>
      <c r="CD70" s="84"/>
      <c r="CG70" s="50"/>
      <c r="CH70" s="50"/>
      <c r="CI70" s="50"/>
      <c r="CJ70" s="50"/>
      <c r="CK70" s="50"/>
      <c r="CL70" s="50"/>
      <c r="CM70" s="50"/>
      <c r="DB70" s="49"/>
      <c r="DC70" s="49"/>
      <c r="DD70" s="49"/>
      <c r="DE70" s="49"/>
      <c r="DF70" s="49"/>
      <c r="DG70" s="49"/>
      <c r="DH70" s="49"/>
    </row>
    <row r="71" spans="1:112" ht="13.5" customHeight="1">
      <c r="A71" s="982">
        <v>20</v>
      </c>
      <c r="B71" s="983"/>
      <c r="C71" s="1012"/>
      <c r="D71" s="1012"/>
      <c r="E71" s="1012"/>
      <c r="F71" s="1012"/>
      <c r="G71" s="1012"/>
      <c r="H71" s="1012"/>
      <c r="I71" s="1012"/>
      <c r="J71" s="1012"/>
      <c r="K71" s="1015"/>
      <c r="L71" s="1016"/>
      <c r="M71" s="1016"/>
      <c r="N71" s="1016"/>
      <c r="O71" s="1016"/>
      <c r="P71" s="1016"/>
      <c r="Q71" s="1016"/>
      <c r="R71" s="1016"/>
      <c r="S71" s="1016"/>
      <c r="T71" s="1016"/>
      <c r="U71" s="1016"/>
      <c r="V71" s="1016"/>
      <c r="W71" s="1016"/>
      <c r="X71" s="1016"/>
      <c r="Y71" s="1016"/>
      <c r="Z71" s="1016"/>
      <c r="AA71" s="1016"/>
      <c r="AB71" s="1017"/>
      <c r="AC71" s="1069"/>
      <c r="AD71" s="927"/>
      <c r="AE71" s="958" t="s">
        <v>92</v>
      </c>
      <c r="AF71" s="927"/>
      <c r="AG71" s="927"/>
      <c r="AH71" s="958" t="s">
        <v>134</v>
      </c>
      <c r="AI71" s="927"/>
      <c r="AJ71" s="927"/>
      <c r="AK71" s="970" t="s">
        <v>172</v>
      </c>
      <c r="AL71" s="1026"/>
      <c r="AM71" s="1005"/>
      <c r="AN71" s="1005"/>
      <c r="AO71" s="1005"/>
      <c r="AP71" s="1005"/>
      <c r="AQ71" s="1005"/>
      <c r="AR71" s="1005"/>
      <c r="AS71" s="1005"/>
      <c r="AT71" s="93"/>
      <c r="AU71" s="93"/>
      <c r="AV71" s="1004"/>
      <c r="AW71" s="1005"/>
      <c r="AX71" s="1005"/>
      <c r="AY71" s="1005"/>
      <c r="AZ71" s="1005"/>
      <c r="BA71" s="1005"/>
      <c r="BB71" s="1005"/>
      <c r="BC71" s="1005"/>
      <c r="BD71" s="94"/>
      <c r="BE71" s="94"/>
      <c r="BF71" s="928">
        <f>IF(AV71&gt;=70000,$BW$82,IF(AND(AV71&lt;70000,AV71&gt;=30000),$BW$83,IF(AND(AV71&lt;30000,AV71&gt;=15000),$BW$84,IF(AND(AV71&lt;15000,AV71&gt;=10000),$BW$85,IF(AND(AV71&lt;10000,AV71&gt;=2500),$BW$86,IF(AND(AV71&gt;=1000,AV71&lt;2500),$BW$87,""))))))</f>
      </c>
      <c r="BG71" s="929"/>
      <c r="BH71" s="930"/>
      <c r="BI71" s="937"/>
      <c r="BJ71" s="937"/>
      <c r="BK71" s="937"/>
      <c r="BL71" s="937"/>
      <c r="BM71" s="938"/>
      <c r="BN71" s="943">
        <f>IF(AV71&gt;=70000,$BX$82,IF(AND(AV71&lt;70000,AV71&gt;=30000),$BX$83,IF(AND(AV71&lt;30000,AV71&gt;=15000),$BX$84,IF(AND(AV71&lt;15000,AV71&gt;=2500),$BX$86,""))))</f>
      </c>
      <c r="BO71" s="944"/>
      <c r="BP71" s="944"/>
      <c r="BQ71" s="944">
        <f>IF(BM71&gt;=80000,$BW$82,IF(AND(BM71&lt;80000,BM71&gt;=40000),$BW$83,IF(AND(BM71&lt;40000,BM71&gt;=20000),$BW$84,IF(AND(BM71&lt;20000,BM71&gt;=10000),$BW$85,IF(AND(BM71&lt;10000,BM71&gt;=2500),$BW$86,IF(AND(BM71&gt;=1000,BM71&lt;2500),$BW$87,""))))))</f>
      </c>
      <c r="BR71" s="944"/>
      <c r="BS71" s="945"/>
      <c r="BV71" s="83"/>
      <c r="BW71" s="9"/>
      <c r="BX71" s="84"/>
      <c r="BY71" s="84"/>
      <c r="BZ71" s="84"/>
      <c r="CA71" s="84"/>
      <c r="CB71" s="84"/>
      <c r="CC71" s="84"/>
      <c r="CD71" s="84"/>
      <c r="CG71" s="50"/>
      <c r="CH71" s="50"/>
      <c r="CI71" s="50"/>
      <c r="CJ71" s="50"/>
      <c r="CK71" s="50"/>
      <c r="CL71" s="50"/>
      <c r="CM71" s="50"/>
      <c r="DB71" s="49"/>
      <c r="DC71" s="49"/>
      <c r="DD71" s="49"/>
      <c r="DE71" s="49"/>
      <c r="DF71" s="49"/>
      <c r="DG71" s="49"/>
      <c r="DH71" s="49"/>
    </row>
    <row r="72" spans="1:112" ht="13.5" customHeight="1">
      <c r="A72" s="984"/>
      <c r="B72" s="985"/>
      <c r="C72" s="1013"/>
      <c r="D72" s="1013"/>
      <c r="E72" s="1013"/>
      <c r="F72" s="1013"/>
      <c r="G72" s="1013"/>
      <c r="H72" s="1013"/>
      <c r="I72" s="1013"/>
      <c r="J72" s="1013"/>
      <c r="K72" s="1018"/>
      <c r="L72" s="1019"/>
      <c r="M72" s="1019"/>
      <c r="N72" s="1019"/>
      <c r="O72" s="1019"/>
      <c r="P72" s="1019"/>
      <c r="Q72" s="1019"/>
      <c r="R72" s="1019"/>
      <c r="S72" s="1019"/>
      <c r="T72" s="1019"/>
      <c r="U72" s="1019"/>
      <c r="V72" s="1019"/>
      <c r="W72" s="1019"/>
      <c r="X72" s="1019"/>
      <c r="Y72" s="1019"/>
      <c r="Z72" s="1019"/>
      <c r="AA72" s="1019"/>
      <c r="AB72" s="1020"/>
      <c r="AC72" s="1069"/>
      <c r="AD72" s="927"/>
      <c r="AE72" s="959"/>
      <c r="AF72" s="927"/>
      <c r="AG72" s="927"/>
      <c r="AH72" s="959"/>
      <c r="AI72" s="927"/>
      <c r="AJ72" s="927"/>
      <c r="AK72" s="970"/>
      <c r="AL72" s="1027"/>
      <c r="AM72" s="1007"/>
      <c r="AN72" s="1007"/>
      <c r="AO72" s="1007"/>
      <c r="AP72" s="1007"/>
      <c r="AQ72" s="1007"/>
      <c r="AR72" s="1007"/>
      <c r="AS72" s="1007"/>
      <c r="AT72" s="1029" t="s">
        <v>82</v>
      </c>
      <c r="AU72" s="1029"/>
      <c r="AV72" s="1006"/>
      <c r="AW72" s="1007"/>
      <c r="AX72" s="1007"/>
      <c r="AY72" s="1007"/>
      <c r="AZ72" s="1007"/>
      <c r="BA72" s="1007"/>
      <c r="BB72" s="1007"/>
      <c r="BC72" s="1007"/>
      <c r="BD72" s="1024" t="s">
        <v>82</v>
      </c>
      <c r="BE72" s="1024"/>
      <c r="BF72" s="931"/>
      <c r="BG72" s="932"/>
      <c r="BH72" s="933"/>
      <c r="BI72" s="939"/>
      <c r="BJ72" s="939"/>
      <c r="BK72" s="939"/>
      <c r="BL72" s="939"/>
      <c r="BM72" s="940"/>
      <c r="BN72" s="946"/>
      <c r="BO72" s="947"/>
      <c r="BP72" s="947"/>
      <c r="BQ72" s="947"/>
      <c r="BR72" s="947"/>
      <c r="BS72" s="948"/>
      <c r="BV72" s="83"/>
      <c r="BW72" s="9"/>
      <c r="BX72" s="84"/>
      <c r="BY72" s="84"/>
      <c r="BZ72" s="84"/>
      <c r="CA72" s="84"/>
      <c r="CB72" s="84"/>
      <c r="CC72" s="84"/>
      <c r="CD72" s="84"/>
      <c r="CG72" s="50"/>
      <c r="CH72" s="50"/>
      <c r="CI72" s="50"/>
      <c r="CJ72" s="50"/>
      <c r="CK72" s="50"/>
      <c r="CL72" s="50"/>
      <c r="CM72" s="50"/>
      <c r="DB72" s="49"/>
      <c r="DC72" s="49"/>
      <c r="DD72" s="49"/>
      <c r="DE72" s="49"/>
      <c r="DF72" s="49"/>
      <c r="DG72" s="49"/>
      <c r="DH72" s="49"/>
    </row>
    <row r="73" spans="1:112" ht="13.5" customHeight="1" thickBot="1">
      <c r="A73" s="1063"/>
      <c r="B73" s="1064"/>
      <c r="C73" s="1065"/>
      <c r="D73" s="1065"/>
      <c r="E73" s="1065"/>
      <c r="F73" s="1065"/>
      <c r="G73" s="1065"/>
      <c r="H73" s="1065"/>
      <c r="I73" s="1065"/>
      <c r="J73" s="1065"/>
      <c r="K73" s="1066"/>
      <c r="L73" s="1067"/>
      <c r="M73" s="1067"/>
      <c r="N73" s="1067"/>
      <c r="O73" s="1067"/>
      <c r="P73" s="1067"/>
      <c r="Q73" s="1067"/>
      <c r="R73" s="1067"/>
      <c r="S73" s="1067"/>
      <c r="T73" s="1067"/>
      <c r="U73" s="1067"/>
      <c r="V73" s="1067"/>
      <c r="W73" s="1067"/>
      <c r="X73" s="1067"/>
      <c r="Y73" s="1067"/>
      <c r="Z73" s="1067"/>
      <c r="AA73" s="1067"/>
      <c r="AB73" s="1068"/>
      <c r="AC73" s="1070"/>
      <c r="AD73" s="1060"/>
      <c r="AE73" s="1061"/>
      <c r="AF73" s="1060"/>
      <c r="AG73" s="1060"/>
      <c r="AH73" s="1061"/>
      <c r="AI73" s="1060"/>
      <c r="AJ73" s="1060"/>
      <c r="AK73" s="1062"/>
      <c r="AL73" s="1098"/>
      <c r="AM73" s="1087"/>
      <c r="AN73" s="1087"/>
      <c r="AO73" s="1087"/>
      <c r="AP73" s="1087"/>
      <c r="AQ73" s="1087"/>
      <c r="AR73" s="1087"/>
      <c r="AS73" s="1087"/>
      <c r="AT73" s="1099"/>
      <c r="AU73" s="1099"/>
      <c r="AV73" s="1086"/>
      <c r="AW73" s="1087"/>
      <c r="AX73" s="1087"/>
      <c r="AY73" s="1087"/>
      <c r="AZ73" s="1087"/>
      <c r="BA73" s="1087"/>
      <c r="BB73" s="1087"/>
      <c r="BC73" s="1087"/>
      <c r="BD73" s="1031"/>
      <c r="BE73" s="1031"/>
      <c r="BF73" s="1088"/>
      <c r="BG73" s="1089"/>
      <c r="BH73" s="1090"/>
      <c r="BI73" s="939"/>
      <c r="BJ73" s="939"/>
      <c r="BK73" s="939"/>
      <c r="BL73" s="939"/>
      <c r="BM73" s="940"/>
      <c r="BN73" s="949"/>
      <c r="BO73" s="950"/>
      <c r="BP73" s="950"/>
      <c r="BQ73" s="950"/>
      <c r="BR73" s="950"/>
      <c r="BS73" s="951"/>
      <c r="BV73" s="83"/>
      <c r="BW73" s="9"/>
      <c r="BX73" s="89"/>
      <c r="BY73" s="84"/>
      <c r="BZ73" s="9"/>
      <c r="CA73" s="84"/>
      <c r="CB73" s="84"/>
      <c r="CC73" s="84"/>
      <c r="CD73" s="84"/>
      <c r="CG73" s="50"/>
      <c r="CH73" s="50"/>
      <c r="CI73" s="50"/>
      <c r="CJ73" s="50"/>
      <c r="CK73" s="50"/>
      <c r="CL73" s="50"/>
      <c r="CM73" s="50"/>
      <c r="DB73" s="49"/>
      <c r="DC73" s="49"/>
      <c r="DD73" s="49"/>
      <c r="DE73" s="49"/>
      <c r="DF73" s="49"/>
      <c r="DG73" s="49"/>
      <c r="DH73" s="49"/>
    </row>
    <row r="74" spans="1:112" ht="13.5" customHeight="1" thickBot="1">
      <c r="A74" s="55"/>
      <c r="B74" s="5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21"/>
      <c r="AD74" s="121"/>
      <c r="AE74" s="124"/>
      <c r="AF74" s="121"/>
      <c r="AG74" s="121"/>
      <c r="AH74" s="124"/>
      <c r="AI74" s="121"/>
      <c r="AJ74" s="121"/>
      <c r="AK74" s="125"/>
      <c r="AL74" s="116"/>
      <c r="AM74" s="116"/>
      <c r="AN74" s="116"/>
      <c r="AO74" s="116"/>
      <c r="AP74" s="116"/>
      <c r="AQ74" s="116"/>
      <c r="AR74" s="116"/>
      <c r="AS74" s="116"/>
      <c r="AT74" s="117"/>
      <c r="AU74" s="117"/>
      <c r="AV74" s="116"/>
      <c r="AW74" s="116"/>
      <c r="AX74" s="116"/>
      <c r="AY74" s="116"/>
      <c r="AZ74" s="116"/>
      <c r="BA74" s="116"/>
      <c r="BB74" s="116"/>
      <c r="BC74" s="116"/>
      <c r="BD74" s="118"/>
      <c r="BE74" s="118"/>
      <c r="BF74" s="119"/>
      <c r="BG74" s="119"/>
      <c r="BH74" s="119"/>
      <c r="BI74" s="1091" t="s">
        <v>301</v>
      </c>
      <c r="BJ74" s="1092"/>
      <c r="BK74" s="1092"/>
      <c r="BL74" s="1092"/>
      <c r="BM74" s="1093"/>
      <c r="BN74" s="924" t="s">
        <v>173</v>
      </c>
      <c r="BO74" s="925"/>
      <c r="BP74" s="925"/>
      <c r="BQ74" s="925"/>
      <c r="BR74" s="925"/>
      <c r="BS74" s="926"/>
      <c r="BV74" s="83"/>
      <c r="BW74" s="9"/>
      <c r="BX74" s="89"/>
      <c r="BY74" s="84"/>
      <c r="BZ74" s="9"/>
      <c r="CA74" s="84"/>
      <c r="CB74" s="84"/>
      <c r="CC74" s="84"/>
      <c r="CD74" s="84"/>
      <c r="CG74" s="50"/>
      <c r="CH74" s="50"/>
      <c r="CI74" s="50"/>
      <c r="CJ74" s="50"/>
      <c r="CK74" s="50"/>
      <c r="CL74" s="50"/>
      <c r="CM74" s="50"/>
      <c r="DB74" s="49"/>
      <c r="DC74" s="49"/>
      <c r="DD74" s="49"/>
      <c r="DE74" s="49"/>
      <c r="DF74" s="49"/>
      <c r="DG74" s="49"/>
      <c r="DH74" s="49"/>
    </row>
    <row r="75" spans="1:112" ht="12" customHeight="1">
      <c r="A75" s="5"/>
      <c r="B75" s="5"/>
      <c r="C75" s="10"/>
      <c r="D75" s="10"/>
      <c r="E75" s="10"/>
      <c r="F75" s="10"/>
      <c r="G75" s="10"/>
      <c r="H75" s="10"/>
      <c r="I75" s="10"/>
      <c r="J75" s="10"/>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8"/>
      <c r="AK75" s="8"/>
      <c r="AL75" s="8"/>
      <c r="AM75" s="8"/>
      <c r="AN75" s="8"/>
      <c r="AO75" s="8"/>
      <c r="AP75" s="8"/>
      <c r="AQ75" s="8"/>
      <c r="AR75" s="8"/>
      <c r="AS75" s="8"/>
      <c r="AT75" s="8"/>
      <c r="AU75" s="8"/>
      <c r="AV75" s="92"/>
      <c r="AW75" s="8"/>
      <c r="AX75" s="8"/>
      <c r="AY75" s="92"/>
      <c r="AZ75" s="8"/>
      <c r="BA75" s="8"/>
      <c r="BB75" s="92"/>
      <c r="BC75" s="12"/>
      <c r="BD75" s="12"/>
      <c r="BE75" s="12"/>
      <c r="BF75" s="106"/>
      <c r="BG75" s="107"/>
      <c r="BH75" s="107"/>
      <c r="BI75" s="1080">
        <f>IF(BI14="","",ROUNDDOWN(AVERAGE(BI14:BM73),1)-65)</f>
      </c>
      <c r="BJ75" s="1081"/>
      <c r="BK75" s="1081"/>
      <c r="BL75" s="1081"/>
      <c r="BM75" s="1081"/>
      <c r="BN75" s="1071">
        <f>IF(SUM(BN14:BS73)&gt;0,SUM(BN14:BS73),"")</f>
      </c>
      <c r="BO75" s="1072"/>
      <c r="BP75" s="1072"/>
      <c r="BQ75" s="1072"/>
      <c r="BR75" s="1072"/>
      <c r="BS75" s="1073"/>
      <c r="BV75" s="50"/>
      <c r="BW75" s="50"/>
      <c r="BX75" s="83"/>
      <c r="BY75" s="83"/>
      <c r="BZ75" s="9"/>
      <c r="CA75" s="84"/>
      <c r="CB75" s="84"/>
      <c r="CC75" s="84"/>
      <c r="CD75" s="84"/>
      <c r="CJ75" s="50"/>
      <c r="CK75" s="50"/>
      <c r="CL75" s="50"/>
      <c r="CM75" s="50"/>
      <c r="DE75" s="49"/>
      <c r="DF75" s="49"/>
      <c r="DG75" s="49"/>
      <c r="DH75" s="49"/>
    </row>
    <row r="76" spans="1:112" ht="12" customHeight="1">
      <c r="A76" s="99"/>
      <c r="B76" s="99"/>
      <c r="C76" s="99"/>
      <c r="D76" s="99"/>
      <c r="E76" s="99"/>
      <c r="F76" s="99"/>
      <c r="G76" s="99"/>
      <c r="H76" s="99"/>
      <c r="I76" s="99"/>
      <c r="J76" s="99"/>
      <c r="K76" s="99"/>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13"/>
      <c r="BD76" s="13"/>
      <c r="BE76" s="13"/>
      <c r="BF76" s="13"/>
      <c r="BG76" s="15"/>
      <c r="BH76" s="55"/>
      <c r="BI76" s="1082"/>
      <c r="BJ76" s="1083"/>
      <c r="BK76" s="1083"/>
      <c r="BL76" s="1083"/>
      <c r="BM76" s="1083"/>
      <c r="BN76" s="1074"/>
      <c r="BO76" s="1075"/>
      <c r="BP76" s="1075"/>
      <c r="BQ76" s="1075"/>
      <c r="BR76" s="1075"/>
      <c r="BS76" s="1076"/>
      <c r="BV76" s="50"/>
      <c r="BW76" s="50"/>
      <c r="BX76" s="83"/>
      <c r="BY76" s="83"/>
      <c r="BZ76" s="9"/>
      <c r="CA76" s="84"/>
      <c r="CB76" s="84"/>
      <c r="CC76" s="84"/>
      <c r="CD76" s="84"/>
      <c r="CJ76" s="50"/>
      <c r="CK76" s="50"/>
      <c r="CL76" s="50"/>
      <c r="CM76" s="50"/>
      <c r="DE76" s="49"/>
      <c r="DF76" s="49"/>
      <c r="DG76" s="49"/>
      <c r="DH76" s="49"/>
    </row>
    <row r="77" spans="1:112" ht="12" customHeight="1" thickBot="1">
      <c r="A77" s="99"/>
      <c r="B77" s="99"/>
      <c r="C77" s="99"/>
      <c r="D77" s="99"/>
      <c r="E77" s="99"/>
      <c r="F77" s="99"/>
      <c r="G77" s="99"/>
      <c r="H77" s="99"/>
      <c r="I77" s="99"/>
      <c r="J77" s="99"/>
      <c r="K77" s="99"/>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13"/>
      <c r="BD77" s="13"/>
      <c r="BE77" s="13"/>
      <c r="BF77" s="13"/>
      <c r="BG77" s="91"/>
      <c r="BH77" s="91"/>
      <c r="BI77" s="1084"/>
      <c r="BJ77" s="1085"/>
      <c r="BK77" s="1085"/>
      <c r="BL77" s="1085"/>
      <c r="BM77" s="1085"/>
      <c r="BN77" s="1077"/>
      <c r="BO77" s="1078"/>
      <c r="BP77" s="1078"/>
      <c r="BQ77" s="1078"/>
      <c r="BR77" s="1078"/>
      <c r="BS77" s="1079"/>
      <c r="BV77" s="50"/>
      <c r="BW77" s="50"/>
      <c r="BX77" s="83"/>
      <c r="BY77" s="83"/>
      <c r="BZ77" s="9"/>
      <c r="CA77" s="84"/>
      <c r="CB77" s="84"/>
      <c r="CC77" s="84"/>
      <c r="CD77" s="84"/>
      <c r="CJ77" s="50"/>
      <c r="CK77" s="50"/>
      <c r="CL77" s="50"/>
      <c r="CM77" s="50"/>
      <c r="DE77" s="49"/>
      <c r="DF77" s="49"/>
      <c r="DG77" s="49"/>
      <c r="DH77" s="49"/>
    </row>
    <row r="79" spans="3:71" ht="9.75" customHeight="1">
      <c r="C79" s="1096" t="s">
        <v>230</v>
      </c>
      <c r="D79" s="1096"/>
      <c r="E79" s="1096"/>
      <c r="F79" s="1096"/>
      <c r="G79" s="1096"/>
      <c r="H79" s="1096"/>
      <c r="I79" s="1096"/>
      <c r="J79" s="1096"/>
      <c r="K79" s="1096"/>
      <c r="L79" s="1096"/>
      <c r="M79" s="1096"/>
      <c r="N79" s="1096"/>
      <c r="O79" s="1096"/>
      <c r="P79" s="1096"/>
      <c r="Q79" s="1096"/>
      <c r="R79" s="1096"/>
      <c r="S79" s="1096"/>
      <c r="T79" s="1096"/>
      <c r="U79" s="1096"/>
      <c r="V79" s="1096"/>
      <c r="W79" s="1096"/>
      <c r="X79" s="1096"/>
      <c r="Y79" s="1096"/>
      <c r="Z79" s="1096"/>
      <c r="AA79" s="1096"/>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row>
    <row r="80" spans="2:71" ht="9.75" customHeight="1">
      <c r="B80" s="101"/>
      <c r="C80" s="1096"/>
      <c r="D80" s="1096"/>
      <c r="E80" s="1096"/>
      <c r="F80" s="1096"/>
      <c r="G80" s="1096"/>
      <c r="H80" s="1096"/>
      <c r="I80" s="1096"/>
      <c r="J80" s="1096"/>
      <c r="K80" s="1096"/>
      <c r="L80" s="1096"/>
      <c r="M80" s="1096"/>
      <c r="N80" s="1096"/>
      <c r="O80" s="1096"/>
      <c r="P80" s="1096"/>
      <c r="Q80" s="1096"/>
      <c r="R80" s="1096"/>
      <c r="S80" s="1096"/>
      <c r="T80" s="1096"/>
      <c r="U80" s="1096"/>
      <c r="V80" s="1096"/>
      <c r="W80" s="1096"/>
      <c r="X80" s="1096"/>
      <c r="Y80" s="1096"/>
      <c r="Z80" s="1096"/>
      <c r="AA80" s="1096"/>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row>
    <row r="81" spans="1:71" ht="12.75">
      <c r="A81" s="102"/>
      <c r="B81" s="103">
        <v>1</v>
      </c>
      <c r="C81" s="1094" t="s">
        <v>455</v>
      </c>
      <c r="D81" s="1095"/>
      <c r="E81" s="1095"/>
      <c r="F81" s="1095"/>
      <c r="G81" s="1095"/>
      <c r="H81" s="1095"/>
      <c r="I81" s="1095"/>
      <c r="J81" s="1095"/>
      <c r="K81" s="1095"/>
      <c r="L81" s="1095"/>
      <c r="M81" s="1095"/>
      <c r="N81" s="1095"/>
      <c r="O81" s="1095"/>
      <c r="P81" s="1095"/>
      <c r="Q81" s="1095"/>
      <c r="R81" s="1095"/>
      <c r="S81" s="1095"/>
      <c r="T81" s="1095"/>
      <c r="U81" s="1095"/>
      <c r="V81" s="1095"/>
      <c r="W81" s="1095"/>
      <c r="X81" s="1095"/>
      <c r="Y81" s="1095"/>
      <c r="Z81" s="1095"/>
      <c r="AA81" s="1095"/>
      <c r="AB81" s="1095"/>
      <c r="AC81" s="1095"/>
      <c r="AD81" s="1095"/>
      <c r="AE81" s="1095"/>
      <c r="AF81" s="1095"/>
      <c r="AG81" s="1095"/>
      <c r="AH81" s="1095"/>
      <c r="AI81" s="1095"/>
      <c r="AJ81" s="1095"/>
      <c r="AK81" s="1095"/>
      <c r="AL81" s="1095"/>
      <c r="AM81" s="1095"/>
      <c r="AN81" s="1095"/>
      <c r="AO81" s="1095"/>
      <c r="AP81" s="1095"/>
      <c r="AQ81" s="1095"/>
      <c r="AR81" s="1095"/>
      <c r="AS81" s="1095"/>
      <c r="AT81" s="1095"/>
      <c r="AU81" s="1095"/>
      <c r="AV81" s="1095"/>
      <c r="AW81" s="1095"/>
      <c r="AX81" s="1095"/>
      <c r="AY81" s="1095"/>
      <c r="AZ81" s="1095"/>
      <c r="BA81" s="1095"/>
      <c r="BB81" s="1095"/>
      <c r="BC81" s="1095"/>
      <c r="BD81" s="1095"/>
      <c r="BE81" s="1095"/>
      <c r="BF81" s="1095"/>
      <c r="BG81" s="1095"/>
      <c r="BH81" s="1095"/>
      <c r="BI81" s="1095"/>
      <c r="BJ81" s="1095"/>
      <c r="BK81" s="1095"/>
      <c r="BL81" s="1095"/>
      <c r="BM81" s="1095"/>
      <c r="BN81" s="1095"/>
      <c r="BO81" s="1095"/>
      <c r="BP81" s="1095"/>
      <c r="BQ81" s="1095"/>
      <c r="BR81" s="1095"/>
      <c r="BS81" s="1095"/>
    </row>
    <row r="82" spans="1:76" ht="12.75">
      <c r="A82" s="102"/>
      <c r="B82" s="104"/>
      <c r="C82" s="1095"/>
      <c r="D82" s="1095"/>
      <c r="E82" s="1095"/>
      <c r="F82" s="1095"/>
      <c r="G82" s="1095"/>
      <c r="H82" s="1095"/>
      <c r="I82" s="1095"/>
      <c r="J82" s="1095"/>
      <c r="K82" s="1095"/>
      <c r="L82" s="1095"/>
      <c r="M82" s="1095"/>
      <c r="N82" s="1095"/>
      <c r="O82" s="1095"/>
      <c r="P82" s="1095"/>
      <c r="Q82" s="1095"/>
      <c r="R82" s="1095"/>
      <c r="S82" s="1095"/>
      <c r="T82" s="1095"/>
      <c r="U82" s="1095"/>
      <c r="V82" s="1095"/>
      <c r="W82" s="1095"/>
      <c r="X82" s="1095"/>
      <c r="Y82" s="1095"/>
      <c r="Z82" s="1095"/>
      <c r="AA82" s="1095"/>
      <c r="AB82" s="1095"/>
      <c r="AC82" s="1095"/>
      <c r="AD82" s="1095"/>
      <c r="AE82" s="1095"/>
      <c r="AF82" s="1095"/>
      <c r="AG82" s="1095"/>
      <c r="AH82" s="1095"/>
      <c r="AI82" s="1095"/>
      <c r="AJ82" s="1095"/>
      <c r="AK82" s="1095"/>
      <c r="AL82" s="1095"/>
      <c r="AM82" s="1095"/>
      <c r="AN82" s="1095"/>
      <c r="AO82" s="1095"/>
      <c r="AP82" s="1095"/>
      <c r="AQ82" s="1095"/>
      <c r="AR82" s="1095"/>
      <c r="AS82" s="1095"/>
      <c r="AT82" s="1095"/>
      <c r="AU82" s="1095"/>
      <c r="AV82" s="1095"/>
      <c r="AW82" s="1095"/>
      <c r="AX82" s="1095"/>
      <c r="AY82" s="1095"/>
      <c r="AZ82" s="1095"/>
      <c r="BA82" s="1095"/>
      <c r="BB82" s="1095"/>
      <c r="BC82" s="1095"/>
      <c r="BD82" s="1095"/>
      <c r="BE82" s="1095"/>
      <c r="BF82" s="1095"/>
      <c r="BG82" s="1095"/>
      <c r="BH82" s="1095"/>
      <c r="BI82" s="1095"/>
      <c r="BJ82" s="1095"/>
      <c r="BK82" s="1095"/>
      <c r="BL82" s="1095"/>
      <c r="BM82" s="1095"/>
      <c r="BN82" s="1095"/>
      <c r="BO82" s="1095"/>
      <c r="BP82" s="1095"/>
      <c r="BQ82" s="1095"/>
      <c r="BR82" s="1095"/>
      <c r="BS82" s="1095"/>
      <c r="BW82" s="105" t="s">
        <v>107</v>
      </c>
      <c r="BX82" s="105">
        <v>10</v>
      </c>
    </row>
    <row r="83" spans="1:76" ht="12.75">
      <c r="A83" s="102"/>
      <c r="B83" s="104"/>
      <c r="C83" s="1095"/>
      <c r="D83" s="1095"/>
      <c r="E83" s="1095"/>
      <c r="F83" s="1095"/>
      <c r="G83" s="1095"/>
      <c r="H83" s="1095"/>
      <c r="I83" s="1095"/>
      <c r="J83" s="1095"/>
      <c r="K83" s="1095"/>
      <c r="L83" s="1095"/>
      <c r="M83" s="1095"/>
      <c r="N83" s="1095"/>
      <c r="O83" s="1095"/>
      <c r="P83" s="1095"/>
      <c r="Q83" s="1095"/>
      <c r="R83" s="1095"/>
      <c r="S83" s="1095"/>
      <c r="T83" s="1095"/>
      <c r="U83" s="1095"/>
      <c r="V83" s="1095"/>
      <c r="W83" s="1095"/>
      <c r="X83" s="1095"/>
      <c r="Y83" s="1095"/>
      <c r="Z83" s="1095"/>
      <c r="AA83" s="1095"/>
      <c r="AB83" s="1095"/>
      <c r="AC83" s="1095"/>
      <c r="AD83" s="1095"/>
      <c r="AE83" s="1095"/>
      <c r="AF83" s="1095"/>
      <c r="AG83" s="1095"/>
      <c r="AH83" s="1095"/>
      <c r="AI83" s="1095"/>
      <c r="AJ83" s="1095"/>
      <c r="AK83" s="1095"/>
      <c r="AL83" s="1095"/>
      <c r="AM83" s="1095"/>
      <c r="AN83" s="1095"/>
      <c r="AO83" s="1095"/>
      <c r="AP83" s="1095"/>
      <c r="AQ83" s="1095"/>
      <c r="AR83" s="1095"/>
      <c r="AS83" s="1095"/>
      <c r="AT83" s="1095"/>
      <c r="AU83" s="1095"/>
      <c r="AV83" s="1095"/>
      <c r="AW83" s="1095"/>
      <c r="AX83" s="1095"/>
      <c r="AY83" s="1095"/>
      <c r="AZ83" s="1095"/>
      <c r="BA83" s="1095"/>
      <c r="BB83" s="1095"/>
      <c r="BC83" s="1095"/>
      <c r="BD83" s="1095"/>
      <c r="BE83" s="1095"/>
      <c r="BF83" s="1095"/>
      <c r="BG83" s="1095"/>
      <c r="BH83" s="1095"/>
      <c r="BI83" s="1095"/>
      <c r="BJ83" s="1095"/>
      <c r="BK83" s="1095"/>
      <c r="BL83" s="1095"/>
      <c r="BM83" s="1095"/>
      <c r="BN83" s="1095"/>
      <c r="BO83" s="1095"/>
      <c r="BP83" s="1095"/>
      <c r="BQ83" s="1095"/>
      <c r="BR83" s="1095"/>
      <c r="BS83" s="1095"/>
      <c r="BW83" s="105" t="s">
        <v>238</v>
      </c>
      <c r="BX83" s="105">
        <v>8</v>
      </c>
    </row>
    <row r="84" spans="1:76" ht="12.75">
      <c r="A84" s="102"/>
      <c r="B84" s="104"/>
      <c r="C84" s="1095"/>
      <c r="D84" s="1095"/>
      <c r="E84" s="1095"/>
      <c r="F84" s="1095"/>
      <c r="G84" s="1095"/>
      <c r="H84" s="1095"/>
      <c r="I84" s="1095"/>
      <c r="J84" s="1095"/>
      <c r="K84" s="1095"/>
      <c r="L84" s="1095"/>
      <c r="M84" s="1095"/>
      <c r="N84" s="1095"/>
      <c r="O84" s="1095"/>
      <c r="P84" s="1095"/>
      <c r="Q84" s="1095"/>
      <c r="R84" s="1095"/>
      <c r="S84" s="1095"/>
      <c r="T84" s="1095"/>
      <c r="U84" s="1095"/>
      <c r="V84" s="1095"/>
      <c r="W84" s="1095"/>
      <c r="X84" s="1095"/>
      <c r="Y84" s="1095"/>
      <c r="Z84" s="1095"/>
      <c r="AA84" s="1095"/>
      <c r="AB84" s="1095"/>
      <c r="AC84" s="1095"/>
      <c r="AD84" s="1095"/>
      <c r="AE84" s="1095"/>
      <c r="AF84" s="1095"/>
      <c r="AG84" s="1095"/>
      <c r="AH84" s="1095"/>
      <c r="AI84" s="1095"/>
      <c r="AJ84" s="1095"/>
      <c r="AK84" s="1095"/>
      <c r="AL84" s="1095"/>
      <c r="AM84" s="1095"/>
      <c r="AN84" s="1095"/>
      <c r="AO84" s="1095"/>
      <c r="AP84" s="1095"/>
      <c r="AQ84" s="1095"/>
      <c r="AR84" s="1095"/>
      <c r="AS84" s="1095"/>
      <c r="AT84" s="1095"/>
      <c r="AU84" s="1095"/>
      <c r="AV84" s="1095"/>
      <c r="AW84" s="1095"/>
      <c r="AX84" s="1095"/>
      <c r="AY84" s="1095"/>
      <c r="AZ84" s="1095"/>
      <c r="BA84" s="1095"/>
      <c r="BB84" s="1095"/>
      <c r="BC84" s="1095"/>
      <c r="BD84" s="1095"/>
      <c r="BE84" s="1095"/>
      <c r="BF84" s="1095"/>
      <c r="BG84" s="1095"/>
      <c r="BH84" s="1095"/>
      <c r="BI84" s="1095"/>
      <c r="BJ84" s="1095"/>
      <c r="BK84" s="1095"/>
      <c r="BL84" s="1095"/>
      <c r="BM84" s="1095"/>
      <c r="BN84" s="1095"/>
      <c r="BO84" s="1095"/>
      <c r="BP84" s="1095"/>
      <c r="BQ84" s="1095"/>
      <c r="BR84" s="1095"/>
      <c r="BS84" s="1095"/>
      <c r="BW84" s="105" t="s">
        <v>239</v>
      </c>
      <c r="BX84" s="105">
        <v>6</v>
      </c>
    </row>
    <row r="85" spans="1:76" ht="12.75">
      <c r="A85" s="102"/>
      <c r="B85" s="103">
        <v>2</v>
      </c>
      <c r="C85" s="1095"/>
      <c r="D85" s="1095"/>
      <c r="E85" s="1095"/>
      <c r="F85" s="1095"/>
      <c r="G85" s="1095"/>
      <c r="H85" s="1095"/>
      <c r="I85" s="1095"/>
      <c r="J85" s="1095"/>
      <c r="K85" s="1095"/>
      <c r="L85" s="1095"/>
      <c r="M85" s="1095"/>
      <c r="N85" s="1095"/>
      <c r="O85" s="1095"/>
      <c r="P85" s="1095"/>
      <c r="Q85" s="1095"/>
      <c r="R85" s="1095"/>
      <c r="S85" s="1095"/>
      <c r="T85" s="1095"/>
      <c r="U85" s="1095"/>
      <c r="V85" s="1095"/>
      <c r="W85" s="1095"/>
      <c r="X85" s="1095"/>
      <c r="Y85" s="1095"/>
      <c r="Z85" s="1095"/>
      <c r="AA85" s="1095"/>
      <c r="AB85" s="1095"/>
      <c r="AC85" s="1095"/>
      <c r="AD85" s="1095"/>
      <c r="AE85" s="1095"/>
      <c r="AF85" s="1095"/>
      <c r="AG85" s="1095"/>
      <c r="AH85" s="1095"/>
      <c r="AI85" s="1095"/>
      <c r="AJ85" s="1095"/>
      <c r="AK85" s="1095"/>
      <c r="AL85" s="1095"/>
      <c r="AM85" s="1095"/>
      <c r="AN85" s="1095"/>
      <c r="AO85" s="1095"/>
      <c r="AP85" s="1095"/>
      <c r="AQ85" s="1095"/>
      <c r="AR85" s="1095"/>
      <c r="AS85" s="1095"/>
      <c r="AT85" s="1095"/>
      <c r="AU85" s="1095"/>
      <c r="AV85" s="1095"/>
      <c r="AW85" s="1095"/>
      <c r="AX85" s="1095"/>
      <c r="AY85" s="1095"/>
      <c r="AZ85" s="1095"/>
      <c r="BA85" s="1095"/>
      <c r="BB85" s="1095"/>
      <c r="BC85" s="1095"/>
      <c r="BD85" s="1095"/>
      <c r="BE85" s="1095"/>
      <c r="BF85" s="1095"/>
      <c r="BG85" s="1095"/>
      <c r="BH85" s="1095"/>
      <c r="BI85" s="1095"/>
      <c r="BJ85" s="1095"/>
      <c r="BK85" s="1095"/>
      <c r="BL85" s="1095"/>
      <c r="BM85" s="1095"/>
      <c r="BN85" s="1095"/>
      <c r="BO85" s="1095"/>
      <c r="BP85" s="1095"/>
      <c r="BQ85" s="1095"/>
      <c r="BR85" s="1095"/>
      <c r="BS85" s="1095"/>
      <c r="BW85" s="105" t="s">
        <v>240</v>
      </c>
      <c r="BX85" s="105">
        <v>4</v>
      </c>
    </row>
    <row r="86" spans="1:76" ht="12.75">
      <c r="A86" s="102"/>
      <c r="C86" s="1095"/>
      <c r="D86" s="1095"/>
      <c r="E86" s="1095"/>
      <c r="F86" s="1095"/>
      <c r="G86" s="1095"/>
      <c r="H86" s="1095"/>
      <c r="I86" s="1095"/>
      <c r="J86" s="1095"/>
      <c r="K86" s="1095"/>
      <c r="L86" s="1095"/>
      <c r="M86" s="1095"/>
      <c r="N86" s="1095"/>
      <c r="O86" s="1095"/>
      <c r="P86" s="1095"/>
      <c r="Q86" s="1095"/>
      <c r="R86" s="1095"/>
      <c r="S86" s="1095"/>
      <c r="T86" s="1095"/>
      <c r="U86" s="1095"/>
      <c r="V86" s="1095"/>
      <c r="W86" s="1095"/>
      <c r="X86" s="1095"/>
      <c r="Y86" s="1095"/>
      <c r="Z86" s="1095"/>
      <c r="AA86" s="1095"/>
      <c r="AB86" s="1095"/>
      <c r="AC86" s="1095"/>
      <c r="AD86" s="1095"/>
      <c r="AE86" s="1095"/>
      <c r="AF86" s="1095"/>
      <c r="AG86" s="1095"/>
      <c r="AH86" s="1095"/>
      <c r="AI86" s="1095"/>
      <c r="AJ86" s="1095"/>
      <c r="AK86" s="1095"/>
      <c r="AL86" s="1095"/>
      <c r="AM86" s="1095"/>
      <c r="AN86" s="1095"/>
      <c r="AO86" s="1095"/>
      <c r="AP86" s="1095"/>
      <c r="AQ86" s="1095"/>
      <c r="AR86" s="1095"/>
      <c r="AS86" s="1095"/>
      <c r="AT86" s="1095"/>
      <c r="AU86" s="1095"/>
      <c r="AV86" s="1095"/>
      <c r="AW86" s="1095"/>
      <c r="AX86" s="1095"/>
      <c r="AY86" s="1095"/>
      <c r="AZ86" s="1095"/>
      <c r="BA86" s="1095"/>
      <c r="BB86" s="1095"/>
      <c r="BC86" s="1095"/>
      <c r="BD86" s="1095"/>
      <c r="BE86" s="1095"/>
      <c r="BF86" s="1095"/>
      <c r="BG86" s="1095"/>
      <c r="BH86" s="1095"/>
      <c r="BI86" s="1095"/>
      <c r="BJ86" s="1095"/>
      <c r="BK86" s="1095"/>
      <c r="BL86" s="1095"/>
      <c r="BM86" s="1095"/>
      <c r="BN86" s="1095"/>
      <c r="BO86" s="1095"/>
      <c r="BP86" s="1095"/>
      <c r="BQ86" s="1095"/>
      <c r="BR86" s="1095"/>
      <c r="BS86" s="1095"/>
      <c r="BW86" s="105" t="s">
        <v>233</v>
      </c>
      <c r="BX86" s="105">
        <v>4</v>
      </c>
    </row>
    <row r="87" spans="1:76" ht="12.75">
      <c r="A87" s="102"/>
      <c r="B87" s="104"/>
      <c r="C87" s="1095"/>
      <c r="D87" s="1095"/>
      <c r="E87" s="1095"/>
      <c r="F87" s="1095"/>
      <c r="G87" s="1095"/>
      <c r="H87" s="1095"/>
      <c r="I87" s="1095"/>
      <c r="J87" s="1095"/>
      <c r="K87" s="1095"/>
      <c r="L87" s="1095"/>
      <c r="M87" s="1095"/>
      <c r="N87" s="1095"/>
      <c r="O87" s="1095"/>
      <c r="P87" s="1095"/>
      <c r="Q87" s="1095"/>
      <c r="R87" s="1095"/>
      <c r="S87" s="1095"/>
      <c r="T87" s="1095"/>
      <c r="U87" s="1095"/>
      <c r="V87" s="1095"/>
      <c r="W87" s="1095"/>
      <c r="X87" s="1095"/>
      <c r="Y87" s="1095"/>
      <c r="Z87" s="1095"/>
      <c r="AA87" s="1095"/>
      <c r="AB87" s="1095"/>
      <c r="AC87" s="1095"/>
      <c r="AD87" s="1095"/>
      <c r="AE87" s="1095"/>
      <c r="AF87" s="1095"/>
      <c r="AG87" s="1095"/>
      <c r="AH87" s="1095"/>
      <c r="AI87" s="1095"/>
      <c r="AJ87" s="1095"/>
      <c r="AK87" s="1095"/>
      <c r="AL87" s="1095"/>
      <c r="AM87" s="1095"/>
      <c r="AN87" s="1095"/>
      <c r="AO87" s="1095"/>
      <c r="AP87" s="1095"/>
      <c r="AQ87" s="1095"/>
      <c r="AR87" s="1095"/>
      <c r="AS87" s="1095"/>
      <c r="AT87" s="1095"/>
      <c r="AU87" s="1095"/>
      <c r="AV87" s="1095"/>
      <c r="AW87" s="1095"/>
      <c r="AX87" s="1095"/>
      <c r="AY87" s="1095"/>
      <c r="AZ87" s="1095"/>
      <c r="BA87" s="1095"/>
      <c r="BB87" s="1095"/>
      <c r="BC87" s="1095"/>
      <c r="BD87" s="1095"/>
      <c r="BE87" s="1095"/>
      <c r="BF87" s="1095"/>
      <c r="BG87" s="1095"/>
      <c r="BH87" s="1095"/>
      <c r="BI87" s="1095"/>
      <c r="BJ87" s="1095"/>
      <c r="BK87" s="1095"/>
      <c r="BL87" s="1095"/>
      <c r="BM87" s="1095"/>
      <c r="BN87" s="1095"/>
      <c r="BO87" s="1095"/>
      <c r="BP87" s="1095"/>
      <c r="BQ87" s="1095"/>
      <c r="BR87" s="1095"/>
      <c r="BS87" s="1095"/>
      <c r="BW87" s="105" t="s">
        <v>178</v>
      </c>
      <c r="BX87" s="105" t="s">
        <v>234</v>
      </c>
    </row>
    <row r="88" spans="1:71" ht="12.75">
      <c r="A88" s="102"/>
      <c r="B88" s="102" t="s">
        <v>435</v>
      </c>
      <c r="C88" s="1095"/>
      <c r="D88" s="1095"/>
      <c r="E88" s="1095"/>
      <c r="F88" s="1095"/>
      <c r="G88" s="1095"/>
      <c r="H88" s="1095"/>
      <c r="I88" s="1095"/>
      <c r="J88" s="1095"/>
      <c r="K88" s="1095"/>
      <c r="L88" s="1095"/>
      <c r="M88" s="1095"/>
      <c r="N88" s="1095"/>
      <c r="O88" s="1095"/>
      <c r="P88" s="1095"/>
      <c r="Q88" s="1095"/>
      <c r="R88" s="1095"/>
      <c r="S88" s="1095"/>
      <c r="T88" s="1095"/>
      <c r="U88" s="1095"/>
      <c r="V88" s="1095"/>
      <c r="W88" s="1095"/>
      <c r="X88" s="1095"/>
      <c r="Y88" s="1095"/>
      <c r="Z88" s="1095"/>
      <c r="AA88" s="1095"/>
      <c r="AB88" s="1095"/>
      <c r="AC88" s="1095"/>
      <c r="AD88" s="1095"/>
      <c r="AE88" s="1095"/>
      <c r="AF88" s="1095"/>
      <c r="AG88" s="1095"/>
      <c r="AH88" s="1095"/>
      <c r="AI88" s="1095"/>
      <c r="AJ88" s="1095"/>
      <c r="AK88" s="1095"/>
      <c r="AL88" s="1095"/>
      <c r="AM88" s="1095"/>
      <c r="AN88" s="1095"/>
      <c r="AO88" s="1095"/>
      <c r="AP88" s="1095"/>
      <c r="AQ88" s="1095"/>
      <c r="AR88" s="1095"/>
      <c r="AS88" s="1095"/>
      <c r="AT88" s="1095"/>
      <c r="AU88" s="1095"/>
      <c r="AV88" s="1095"/>
      <c r="AW88" s="1095"/>
      <c r="AX88" s="1095"/>
      <c r="AY88" s="1095"/>
      <c r="AZ88" s="1095"/>
      <c r="BA88" s="1095"/>
      <c r="BB88" s="1095"/>
      <c r="BC88" s="1095"/>
      <c r="BD88" s="1095"/>
      <c r="BE88" s="1095"/>
      <c r="BF88" s="1095"/>
      <c r="BG88" s="1095"/>
      <c r="BH88" s="1095"/>
      <c r="BI88" s="1095"/>
      <c r="BJ88" s="1095"/>
      <c r="BK88" s="1095"/>
      <c r="BL88" s="1095"/>
      <c r="BM88" s="1095"/>
      <c r="BN88" s="1095"/>
      <c r="BO88" s="1095"/>
      <c r="BP88" s="1095"/>
      <c r="BQ88" s="1095"/>
      <c r="BR88" s="1095"/>
      <c r="BS88" s="1095"/>
    </row>
    <row r="89" spans="1:71" ht="12.75">
      <c r="A89" s="102"/>
      <c r="C89" s="1095"/>
      <c r="D89" s="1095"/>
      <c r="E89" s="1095"/>
      <c r="F89" s="1095"/>
      <c r="G89" s="1095"/>
      <c r="H89" s="1095"/>
      <c r="I89" s="1095"/>
      <c r="J89" s="1095"/>
      <c r="K89" s="1095"/>
      <c r="L89" s="1095"/>
      <c r="M89" s="1095"/>
      <c r="N89" s="1095"/>
      <c r="O89" s="1095"/>
      <c r="P89" s="1095"/>
      <c r="Q89" s="1095"/>
      <c r="R89" s="1095"/>
      <c r="S89" s="1095"/>
      <c r="T89" s="1095"/>
      <c r="U89" s="1095"/>
      <c r="V89" s="1095"/>
      <c r="W89" s="1095"/>
      <c r="X89" s="1095"/>
      <c r="Y89" s="1095"/>
      <c r="Z89" s="1095"/>
      <c r="AA89" s="1095"/>
      <c r="AB89" s="1095"/>
      <c r="AC89" s="1095"/>
      <c r="AD89" s="1095"/>
      <c r="AE89" s="1095"/>
      <c r="AF89" s="1095"/>
      <c r="AG89" s="1095"/>
      <c r="AH89" s="1095"/>
      <c r="AI89" s="1095"/>
      <c r="AJ89" s="1095"/>
      <c r="AK89" s="1095"/>
      <c r="AL89" s="1095"/>
      <c r="AM89" s="1095"/>
      <c r="AN89" s="1095"/>
      <c r="AO89" s="1095"/>
      <c r="AP89" s="1095"/>
      <c r="AQ89" s="1095"/>
      <c r="AR89" s="1095"/>
      <c r="AS89" s="1095"/>
      <c r="AT89" s="1095"/>
      <c r="AU89" s="1095"/>
      <c r="AV89" s="1095"/>
      <c r="AW89" s="1095"/>
      <c r="AX89" s="1095"/>
      <c r="AY89" s="1095"/>
      <c r="AZ89" s="1095"/>
      <c r="BA89" s="1095"/>
      <c r="BB89" s="1095"/>
      <c r="BC89" s="1095"/>
      <c r="BD89" s="1095"/>
      <c r="BE89" s="1095"/>
      <c r="BF89" s="1095"/>
      <c r="BG89" s="1095"/>
      <c r="BH89" s="1095"/>
      <c r="BI89" s="1095"/>
      <c r="BJ89" s="1095"/>
      <c r="BK89" s="1095"/>
      <c r="BL89" s="1095"/>
      <c r="BM89" s="1095"/>
      <c r="BN89" s="1095"/>
      <c r="BO89" s="1095"/>
      <c r="BP89" s="1095"/>
      <c r="BQ89" s="1095"/>
      <c r="BR89" s="1095"/>
      <c r="BS89" s="1095"/>
    </row>
    <row r="90" spans="1:71" ht="12.75">
      <c r="A90" s="102"/>
      <c r="C90" s="1095"/>
      <c r="D90" s="1095"/>
      <c r="E90" s="1095"/>
      <c r="F90" s="1095"/>
      <c r="G90" s="1095"/>
      <c r="H90" s="1095"/>
      <c r="I90" s="1095"/>
      <c r="J90" s="1095"/>
      <c r="K90" s="1095"/>
      <c r="L90" s="1095"/>
      <c r="M90" s="1095"/>
      <c r="N90" s="1095"/>
      <c r="O90" s="1095"/>
      <c r="P90" s="1095"/>
      <c r="Q90" s="1095"/>
      <c r="R90" s="1095"/>
      <c r="S90" s="1095"/>
      <c r="T90" s="1095"/>
      <c r="U90" s="1095"/>
      <c r="V90" s="1095"/>
      <c r="W90" s="1095"/>
      <c r="X90" s="1095"/>
      <c r="Y90" s="1095"/>
      <c r="Z90" s="1095"/>
      <c r="AA90" s="1095"/>
      <c r="AB90" s="1095"/>
      <c r="AC90" s="1095"/>
      <c r="AD90" s="1095"/>
      <c r="AE90" s="1095"/>
      <c r="AF90" s="1095"/>
      <c r="AG90" s="1095"/>
      <c r="AH90" s="1095"/>
      <c r="AI90" s="1095"/>
      <c r="AJ90" s="1095"/>
      <c r="AK90" s="1095"/>
      <c r="AL90" s="1095"/>
      <c r="AM90" s="1095"/>
      <c r="AN90" s="1095"/>
      <c r="AO90" s="1095"/>
      <c r="AP90" s="1095"/>
      <c r="AQ90" s="1095"/>
      <c r="AR90" s="1095"/>
      <c r="AS90" s="1095"/>
      <c r="AT90" s="1095"/>
      <c r="AU90" s="1095"/>
      <c r="AV90" s="1095"/>
      <c r="AW90" s="1095"/>
      <c r="AX90" s="1095"/>
      <c r="AY90" s="1095"/>
      <c r="AZ90" s="1095"/>
      <c r="BA90" s="1095"/>
      <c r="BB90" s="1095"/>
      <c r="BC90" s="1095"/>
      <c r="BD90" s="1095"/>
      <c r="BE90" s="1095"/>
      <c r="BF90" s="1095"/>
      <c r="BG90" s="1095"/>
      <c r="BH90" s="1095"/>
      <c r="BI90" s="1095"/>
      <c r="BJ90" s="1095"/>
      <c r="BK90" s="1095"/>
      <c r="BL90" s="1095"/>
      <c r="BM90" s="1095"/>
      <c r="BN90" s="1095"/>
      <c r="BO90" s="1095"/>
      <c r="BP90" s="1095"/>
      <c r="BQ90" s="1095"/>
      <c r="BR90" s="1095"/>
      <c r="BS90" s="1095"/>
    </row>
  </sheetData>
  <sheetProtection/>
  <mergeCells count="360">
    <mergeCell ref="C81:BS90"/>
    <mergeCell ref="C79:AA80"/>
    <mergeCell ref="BF1:BS2"/>
    <mergeCell ref="A68:B70"/>
    <mergeCell ref="C68:J70"/>
    <mergeCell ref="K68:AB70"/>
    <mergeCell ref="AC68:AD70"/>
    <mergeCell ref="AL71:AS73"/>
    <mergeCell ref="AT72:AU73"/>
    <mergeCell ref="AE68:AE70"/>
    <mergeCell ref="AF68:AG70"/>
    <mergeCell ref="AH68:AH70"/>
    <mergeCell ref="AI68:AJ70"/>
    <mergeCell ref="AK68:AK70"/>
    <mergeCell ref="AL68:AS70"/>
    <mergeCell ref="AV68:BC70"/>
    <mergeCell ref="AT69:AU70"/>
    <mergeCell ref="BD69:BE70"/>
    <mergeCell ref="BI68:BM70"/>
    <mergeCell ref="BI75:BM77"/>
    <mergeCell ref="AV71:BC73"/>
    <mergeCell ref="BF71:BH73"/>
    <mergeCell ref="BI71:BM73"/>
    <mergeCell ref="BI74:BM74"/>
    <mergeCell ref="AL14:AS16"/>
    <mergeCell ref="AT15:AU16"/>
    <mergeCell ref="AT30:AU31"/>
    <mergeCell ref="AL17:AS19"/>
    <mergeCell ref="AT18:AU19"/>
    <mergeCell ref="AL20:AS22"/>
    <mergeCell ref="AT21:AU22"/>
    <mergeCell ref="AL23:AS25"/>
    <mergeCell ref="AT24:AU25"/>
    <mergeCell ref="AV14:BC16"/>
    <mergeCell ref="BF14:BH16"/>
    <mergeCell ref="BI14:BM16"/>
    <mergeCell ref="BD15:BE16"/>
    <mergeCell ref="BF12:BH13"/>
    <mergeCell ref="BI17:BM19"/>
    <mergeCell ref="BF17:BH19"/>
    <mergeCell ref="BI29:BM31"/>
    <mergeCell ref="BI26:BM28"/>
    <mergeCell ref="BI44:BM46"/>
    <mergeCell ref="BI41:BM43"/>
    <mergeCell ref="BD24:BE25"/>
    <mergeCell ref="BD45:BE46"/>
    <mergeCell ref="BF26:BH28"/>
    <mergeCell ref="BF38:BH40"/>
    <mergeCell ref="BD39:BE40"/>
    <mergeCell ref="BN75:BS77"/>
    <mergeCell ref="AV53:BC55"/>
    <mergeCell ref="BI56:BM58"/>
    <mergeCell ref="BN56:BS58"/>
    <mergeCell ref="BN53:BS55"/>
    <mergeCell ref="BN68:BS70"/>
    <mergeCell ref="BF68:BH70"/>
    <mergeCell ref="AV59:BC61"/>
    <mergeCell ref="BN62:BS64"/>
    <mergeCell ref="BI59:BM61"/>
    <mergeCell ref="A65:B67"/>
    <mergeCell ref="C65:J67"/>
    <mergeCell ref="K65:AB67"/>
    <mergeCell ref="AC65:AD67"/>
    <mergeCell ref="BI62:BM64"/>
    <mergeCell ref="BF65:BH67"/>
    <mergeCell ref="BD63:BE64"/>
    <mergeCell ref="AH65:AH67"/>
    <mergeCell ref="A62:B64"/>
    <mergeCell ref="C62:J64"/>
    <mergeCell ref="BN59:BS61"/>
    <mergeCell ref="BD60:BE61"/>
    <mergeCell ref="AK65:AK67"/>
    <mergeCell ref="BF59:BH61"/>
    <mergeCell ref="BF62:BH64"/>
    <mergeCell ref="AV65:BC67"/>
    <mergeCell ref="BI65:BM67"/>
    <mergeCell ref="BN65:BS67"/>
    <mergeCell ref="BD66:BE67"/>
    <mergeCell ref="AL65:AS67"/>
    <mergeCell ref="K62:AB64"/>
    <mergeCell ref="AC62:AD64"/>
    <mergeCell ref="AT63:AU64"/>
    <mergeCell ref="AT60:AU61"/>
    <mergeCell ref="AV62:BC64"/>
    <mergeCell ref="AI65:AJ67"/>
    <mergeCell ref="AE65:AE67"/>
    <mergeCell ref="AF65:AG67"/>
    <mergeCell ref="AT66:AU67"/>
    <mergeCell ref="AF56:AG58"/>
    <mergeCell ref="AL59:AS61"/>
    <mergeCell ref="AL62:AS64"/>
    <mergeCell ref="AH53:AH55"/>
    <mergeCell ref="AL53:AS55"/>
    <mergeCell ref="AT54:AU55"/>
    <mergeCell ref="AI59:AJ61"/>
    <mergeCell ref="AK59:AK61"/>
    <mergeCell ref="BF56:BH58"/>
    <mergeCell ref="BD57:BE58"/>
    <mergeCell ref="AH56:AH58"/>
    <mergeCell ref="AI56:AJ58"/>
    <mergeCell ref="AK56:AK58"/>
    <mergeCell ref="AV56:BC58"/>
    <mergeCell ref="AL56:AS58"/>
    <mergeCell ref="AT57:AU58"/>
    <mergeCell ref="AL50:AS52"/>
    <mergeCell ref="AE62:AE64"/>
    <mergeCell ref="AF62:AG64"/>
    <mergeCell ref="AH62:AH64"/>
    <mergeCell ref="AE59:AE61"/>
    <mergeCell ref="AE56:AE58"/>
    <mergeCell ref="AF59:AG61"/>
    <mergeCell ref="AI62:AJ64"/>
    <mergeCell ref="AK62:AK64"/>
    <mergeCell ref="AH59:AH61"/>
    <mergeCell ref="A50:B52"/>
    <mergeCell ref="C50:J52"/>
    <mergeCell ref="K50:AB52"/>
    <mergeCell ref="AC50:AD52"/>
    <mergeCell ref="A71:B73"/>
    <mergeCell ref="C71:J73"/>
    <mergeCell ref="K71:AB73"/>
    <mergeCell ref="AC71:AD73"/>
    <mergeCell ref="A53:B55"/>
    <mergeCell ref="C53:J55"/>
    <mergeCell ref="AK71:AK73"/>
    <mergeCell ref="AK47:AK49"/>
    <mergeCell ref="AI50:AJ52"/>
    <mergeCell ref="AK50:AK52"/>
    <mergeCell ref="AV50:BC52"/>
    <mergeCell ref="AL47:AS49"/>
    <mergeCell ref="AT48:AU49"/>
    <mergeCell ref="AT51:AU52"/>
    <mergeCell ref="AI53:AJ55"/>
    <mergeCell ref="AK53:AK55"/>
    <mergeCell ref="AK44:AK46"/>
    <mergeCell ref="AV44:BC46"/>
    <mergeCell ref="AL44:AS46"/>
    <mergeCell ref="AT45:AU46"/>
    <mergeCell ref="AE44:AE46"/>
    <mergeCell ref="AF44:AG46"/>
    <mergeCell ref="AF47:AG49"/>
    <mergeCell ref="AI71:AJ73"/>
    <mergeCell ref="AE71:AE73"/>
    <mergeCell ref="AF71:AG73"/>
    <mergeCell ref="AH71:AH73"/>
    <mergeCell ref="AE50:AE52"/>
    <mergeCell ref="AF50:AG52"/>
    <mergeCell ref="AH50:AH52"/>
    <mergeCell ref="AE53:AE55"/>
    <mergeCell ref="AF53:AG55"/>
    <mergeCell ref="C47:J49"/>
    <mergeCell ref="K47:AB49"/>
    <mergeCell ref="AC47:AD49"/>
    <mergeCell ref="AE47:AE49"/>
    <mergeCell ref="AH47:AH49"/>
    <mergeCell ref="AK41:AK43"/>
    <mergeCell ref="AE41:AE43"/>
    <mergeCell ref="AF41:AG43"/>
    <mergeCell ref="AH41:AH43"/>
    <mergeCell ref="AI41:AJ43"/>
    <mergeCell ref="AV41:BC43"/>
    <mergeCell ref="BF41:BH43"/>
    <mergeCell ref="AI47:AJ49"/>
    <mergeCell ref="AH44:AH46"/>
    <mergeCell ref="AI44:AJ46"/>
    <mergeCell ref="BF44:BH46"/>
    <mergeCell ref="BD48:BE49"/>
    <mergeCell ref="BD42:BE43"/>
    <mergeCell ref="AL41:AS43"/>
    <mergeCell ref="AT42:AU43"/>
    <mergeCell ref="A41:B43"/>
    <mergeCell ref="C41:J43"/>
    <mergeCell ref="K41:AB43"/>
    <mergeCell ref="AC41:AD43"/>
    <mergeCell ref="AE38:AE40"/>
    <mergeCell ref="AF38:AG40"/>
    <mergeCell ref="AH35:AH37"/>
    <mergeCell ref="AI32:AJ34"/>
    <mergeCell ref="AH38:AH40"/>
    <mergeCell ref="AI38:AJ40"/>
    <mergeCell ref="A38:B40"/>
    <mergeCell ref="C38:J40"/>
    <mergeCell ref="K38:AB40"/>
    <mergeCell ref="AC38:AD40"/>
    <mergeCell ref="A35:B37"/>
    <mergeCell ref="C35:J37"/>
    <mergeCell ref="K35:AB37"/>
    <mergeCell ref="AC35:AD37"/>
    <mergeCell ref="AE35:AE37"/>
    <mergeCell ref="AF35:AG37"/>
    <mergeCell ref="A32:B34"/>
    <mergeCell ref="C32:J34"/>
    <mergeCell ref="K32:AB34"/>
    <mergeCell ref="AC32:AD34"/>
    <mergeCell ref="BN32:BS34"/>
    <mergeCell ref="BD33:BE34"/>
    <mergeCell ref="BI32:BM34"/>
    <mergeCell ref="BD30:BE31"/>
    <mergeCell ref="BF29:BH31"/>
    <mergeCell ref="AK32:AK34"/>
    <mergeCell ref="AV32:BC34"/>
    <mergeCell ref="BF32:BH34"/>
    <mergeCell ref="AL32:AS34"/>
    <mergeCell ref="AT33:AU34"/>
    <mergeCell ref="AI23:AJ25"/>
    <mergeCell ref="AE26:AE28"/>
    <mergeCell ref="AF26:AG28"/>
    <mergeCell ref="AH26:AH28"/>
    <mergeCell ref="AI26:AJ28"/>
    <mergeCell ref="A29:B31"/>
    <mergeCell ref="C29:J31"/>
    <mergeCell ref="K29:AB31"/>
    <mergeCell ref="AC29:AD31"/>
    <mergeCell ref="AK23:AK25"/>
    <mergeCell ref="AH17:AH19"/>
    <mergeCell ref="AI17:AJ19"/>
    <mergeCell ref="AK17:AK19"/>
    <mergeCell ref="AV17:BC19"/>
    <mergeCell ref="A26:B28"/>
    <mergeCell ref="C26:J28"/>
    <mergeCell ref="K26:AB28"/>
    <mergeCell ref="AC26:AD28"/>
    <mergeCell ref="AH23:AH25"/>
    <mergeCell ref="A12:B13"/>
    <mergeCell ref="C12:J13"/>
    <mergeCell ref="K12:AB13"/>
    <mergeCell ref="AC12:AK13"/>
    <mergeCell ref="AV12:BE13"/>
    <mergeCell ref="K23:AB25"/>
    <mergeCell ref="AC23:AD25"/>
    <mergeCell ref="AE23:AE25"/>
    <mergeCell ref="AF23:AG25"/>
    <mergeCell ref="BD18:BE19"/>
    <mergeCell ref="AZ7:BA8"/>
    <mergeCell ref="BB7:BB8"/>
    <mergeCell ref="I6:N7"/>
    <mergeCell ref="R5:AK7"/>
    <mergeCell ref="BI12:BM13"/>
    <mergeCell ref="BK7:BL8"/>
    <mergeCell ref="BI7:BJ8"/>
    <mergeCell ref="BM7:BM8"/>
    <mergeCell ref="AL12:AU13"/>
    <mergeCell ref="AW5:AY8"/>
    <mergeCell ref="BN38:BS40"/>
    <mergeCell ref="BN41:BS43"/>
    <mergeCell ref="BQ7:BR8"/>
    <mergeCell ref="BP7:BP8"/>
    <mergeCell ref="BI35:BM37"/>
    <mergeCell ref="BN35:BS37"/>
    <mergeCell ref="BN26:BS28"/>
    <mergeCell ref="BN29:BS31"/>
    <mergeCell ref="BI38:BM40"/>
    <mergeCell ref="BN17:BS19"/>
    <mergeCell ref="BN50:BS52"/>
    <mergeCell ref="BF53:BH55"/>
    <mergeCell ref="BI53:BM55"/>
    <mergeCell ref="BD54:BE55"/>
    <mergeCell ref="BF50:BH52"/>
    <mergeCell ref="BI50:BM52"/>
    <mergeCell ref="BD51:BE52"/>
    <mergeCell ref="K53:AB55"/>
    <mergeCell ref="AC53:AD55"/>
    <mergeCell ref="A59:B61"/>
    <mergeCell ref="C59:J61"/>
    <mergeCell ref="K59:AB61"/>
    <mergeCell ref="AC59:AD61"/>
    <mergeCell ref="A56:B58"/>
    <mergeCell ref="C56:J58"/>
    <mergeCell ref="K56:AB58"/>
    <mergeCell ref="AC56:AD58"/>
    <mergeCell ref="BN71:BS73"/>
    <mergeCell ref="BD72:BE73"/>
    <mergeCell ref="A47:B49"/>
    <mergeCell ref="BN44:BS46"/>
    <mergeCell ref="AV47:BC49"/>
    <mergeCell ref="BF47:BH49"/>
    <mergeCell ref="BI47:BM49"/>
    <mergeCell ref="BN47:BS49"/>
    <mergeCell ref="A44:B46"/>
    <mergeCell ref="C44:J46"/>
    <mergeCell ref="K44:AB46"/>
    <mergeCell ref="AC44:AD46"/>
    <mergeCell ref="AI35:AJ37"/>
    <mergeCell ref="AK35:AK37"/>
    <mergeCell ref="AV35:BC37"/>
    <mergeCell ref="BF35:BH37"/>
    <mergeCell ref="AL35:AS37"/>
    <mergeCell ref="AT36:AU37"/>
    <mergeCell ref="BD36:BE37"/>
    <mergeCell ref="AK38:AK40"/>
    <mergeCell ref="AV38:BC40"/>
    <mergeCell ref="AL38:AS40"/>
    <mergeCell ref="AT39:AU40"/>
    <mergeCell ref="AV26:BC28"/>
    <mergeCell ref="BD27:BE28"/>
    <mergeCell ref="AE29:AE31"/>
    <mergeCell ref="AF29:AG31"/>
    <mergeCell ref="AH29:AH31"/>
    <mergeCell ref="AI29:AJ31"/>
    <mergeCell ref="AV29:BC31"/>
    <mergeCell ref="AK26:AK28"/>
    <mergeCell ref="AL26:AS28"/>
    <mergeCell ref="AT27:AU28"/>
    <mergeCell ref="AL29:AS31"/>
    <mergeCell ref="AK29:AK31"/>
    <mergeCell ref="A20:B22"/>
    <mergeCell ref="C20:J22"/>
    <mergeCell ref="K20:AB22"/>
    <mergeCell ref="AH20:AH22"/>
    <mergeCell ref="AI20:AJ22"/>
    <mergeCell ref="BN23:BS25"/>
    <mergeCell ref="AV23:BC25"/>
    <mergeCell ref="BF23:BH25"/>
    <mergeCell ref="BI23:BM25"/>
    <mergeCell ref="AF20:AG22"/>
    <mergeCell ref="A23:B25"/>
    <mergeCell ref="C23:J25"/>
    <mergeCell ref="AC20:AD22"/>
    <mergeCell ref="AK20:AK22"/>
    <mergeCell ref="BD21:BE22"/>
    <mergeCell ref="K2:BD4"/>
    <mergeCell ref="O5:Q7"/>
    <mergeCell ref="AV20:BC22"/>
    <mergeCell ref="I5:N5"/>
    <mergeCell ref="BC7:BD8"/>
    <mergeCell ref="C14:J16"/>
    <mergeCell ref="K14:AB16"/>
    <mergeCell ref="AC14:AD16"/>
    <mergeCell ref="C17:J19"/>
    <mergeCell ref="K17:AB19"/>
    <mergeCell ref="AK14:AK16"/>
    <mergeCell ref="AE17:AE19"/>
    <mergeCell ref="AF17:AG19"/>
    <mergeCell ref="A5:C7"/>
    <mergeCell ref="D5:F5"/>
    <mergeCell ref="A14:B16"/>
    <mergeCell ref="A17:B19"/>
    <mergeCell ref="AC17:AD19"/>
    <mergeCell ref="D6:F7"/>
    <mergeCell ref="G6:H7"/>
    <mergeCell ref="AE14:AE16"/>
    <mergeCell ref="AF14:AG16"/>
    <mergeCell ref="AH14:AH16"/>
    <mergeCell ref="AZ5:BS6"/>
    <mergeCell ref="AE32:AE34"/>
    <mergeCell ref="AF32:AG34"/>
    <mergeCell ref="AH32:AH34"/>
    <mergeCell ref="BN12:BS13"/>
    <mergeCell ref="BN14:BS16"/>
    <mergeCell ref="AE20:AE22"/>
    <mergeCell ref="BN74:BS74"/>
    <mergeCell ref="AI14:AJ16"/>
    <mergeCell ref="BF20:BH22"/>
    <mergeCell ref="BI20:BM22"/>
    <mergeCell ref="BN20:BS22"/>
    <mergeCell ref="BE7:BE8"/>
    <mergeCell ref="BF7:BG8"/>
    <mergeCell ref="BS7:BS8"/>
    <mergeCell ref="BN7:BO8"/>
    <mergeCell ref="BH7:BH8"/>
  </mergeCells>
  <conditionalFormatting sqref="CC5:CC12 BZ13:BZ18 CA75 BX22:BX74">
    <cfRule type="cellIs" priority="4" dxfId="12" operator="equal" stopIfTrue="1">
      <formula>0</formula>
    </cfRule>
  </conditionalFormatting>
  <conditionalFormatting sqref="BN14 BN17 BN20 BN23 BN26 BN29 BN32 BN35 BN38 BN41 BN44 BN47 BN50 BN53 BN56 BN59 BN62 BN65 BN68 BN71">
    <cfRule type="expression" priority="6" dxfId="13" stopIfTrue="1">
      <formula>ISERROR(BN14)</formula>
    </cfRule>
  </conditionalFormatting>
  <dataValidations count="8">
    <dataValidation type="custom" allowBlank="1" showErrorMessage="1" errorTitle="対象期間の誤り" error="引渡年月日が工事成績の対象期間外です&#10;成績は入力しないでください&#10;（キャンセルを選択してください）&#10;" imeMode="off" sqref="BC75:BF75">
      <formula1>IF(CA76=1,BC75&gt;0)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I75 BN75">
      <formula1>IF(CA77=1,BI75&gt;0)</formula1>
    </dataValidation>
    <dataValidation allowBlank="1" showInputMessage="1" showErrorMessage="1" imeMode="off" sqref="BC76:BF77 AJ75:AU75 AZ75:BA75 AW75:AX75 BN9:BO11 BD72:BE74 AT72:AU74 AT69:AU70 BD69:BE70 AT51:AU52 AT54:AU55 AT57:AU58 AT60:AU61 AT63:AU64 AT66:AU67 BD51:BE52 BD54:BE55 BD57:BE58 BD60:BE61 BD63:BE64 BD66:BE67 AT48:AU49 AT15:AU16 AT18:AU19 AT21:AU22 AT24:AU25 AT27:AU28 AT30:AU31 AT33:AU34 AT36:AU37 AT39:AU40 AT42:AU43 AT45:AU46 BQ9:BR11 BF9:BG11 AZ9:BA11 BK7 I6:N7 BD42:BE43 BI12 BK9:BL11 BD15:BE16 BD45:BE46 BD48:BE49 BC9:BD11 BD18:BE19 BD21:BE22 BD24:BE25 BD27:BE28 BD30:BE31 BD33:BE34 BD36:BE37 BD39:BE40 BQ7 BF7 BC7 AZ7 BN7"/>
    <dataValidation type="list" allowBlank="1" showInputMessage="1" showErrorMessage="1" sqref="AF74:AG74">
      <formula1>"1,2,3,4,5,6,7,8,9,10,11,12"</formula1>
    </dataValidation>
    <dataValidation showInputMessage="1" showErrorMessage="1" prompt="　　↑&#10;リストから選択可能です" errorTitle="工事種類の入力" error="工事種類を選択して下さい&#10;　土木一式工事&#10;　建築一式工事&#10;　電気工事&#10;　管工事&#10;　ほ装工事" sqref="Y8:AO11"/>
    <dataValidation allowBlank="1" sqref="B8:X11"/>
    <dataValidation type="list" allowBlank="1" showInputMessage="1" showErrorMessage="1" sqref="AC74:AD74">
      <formula1>"20,21,22,23"</formula1>
    </dataValidation>
    <dataValidation type="list" allowBlank="1" showInputMessage="1" showErrorMessage="1" sqref="D6:F7">
      <formula1>"'００,'４５"</formula1>
    </dataValidation>
  </dataValidations>
  <printOptions/>
  <pageMargins left="0.7874015748031497" right="0.6299212598425197" top="0.5511811023622047" bottom="0.5118110236220472" header="0.5118110236220472" footer="0.5118110236220472"/>
  <pageSetup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sheetPr>
    <tabColor theme="8" tint="0.7999799847602844"/>
    <pageSetUpPr fitToPage="1"/>
  </sheetPr>
  <dimension ref="A1:DV90"/>
  <sheetViews>
    <sheetView view="pageBreakPreview" zoomScaleSheetLayoutView="100" zoomScalePageLayoutView="0" workbookViewId="0" topLeftCell="A1">
      <selection activeCell="AV29" sqref="AV29:BC31"/>
    </sheetView>
  </sheetViews>
  <sheetFormatPr defaultColWidth="1.625" defaultRowHeight="9.75" customHeight="1"/>
  <cols>
    <col min="1" max="1" width="1.625" style="49" customWidth="1"/>
    <col min="2" max="2" width="2.875" style="49" bestFit="1" customWidth="1"/>
    <col min="3" max="10" width="2.50390625" style="49" customWidth="1"/>
    <col min="11" max="28" width="2.00390625" style="49" customWidth="1"/>
    <col min="29" max="64" width="1.625" style="49" customWidth="1"/>
    <col min="65" max="65" width="2.125" style="49" customWidth="1"/>
    <col min="66" max="71" width="1.625" style="49" customWidth="1"/>
    <col min="72" max="75" width="2.875" style="49" hidden="1" customWidth="1"/>
    <col min="76" max="79" width="2.875" style="50" hidden="1" customWidth="1"/>
    <col min="80" max="81" width="2.875" style="83" hidden="1" customWidth="1"/>
    <col min="82" max="82" width="2.50390625" style="9" hidden="1" customWidth="1"/>
    <col min="83" max="84" width="2.50390625" style="84" customWidth="1"/>
    <col min="85" max="91" width="1.625" style="84" customWidth="1"/>
    <col min="92" max="112" width="1.625" style="50" customWidth="1"/>
    <col min="113" max="16384" width="1.625" style="49" customWidth="1"/>
  </cols>
  <sheetData>
    <row r="1" spans="58:71" ht="9.75" customHeight="1">
      <c r="BF1" s="1097" t="s">
        <v>215</v>
      </c>
      <c r="BG1" s="1097"/>
      <c r="BH1" s="1097"/>
      <c r="BI1" s="1097"/>
      <c r="BJ1" s="1097"/>
      <c r="BK1" s="1097"/>
      <c r="BL1" s="1097"/>
      <c r="BM1" s="1097"/>
      <c r="BN1" s="1097"/>
      <c r="BO1" s="1097"/>
      <c r="BP1" s="1097"/>
      <c r="BQ1" s="1097"/>
      <c r="BR1" s="1097"/>
      <c r="BS1" s="1097"/>
    </row>
    <row r="2" spans="2:71" ht="9.75" customHeight="1">
      <c r="B2" s="53"/>
      <c r="C2" s="53"/>
      <c r="D2" s="53"/>
      <c r="E2" s="53"/>
      <c r="F2" s="53"/>
      <c r="G2" s="53"/>
      <c r="H2" s="53"/>
      <c r="I2" s="53"/>
      <c r="J2" s="53"/>
      <c r="K2" s="994" t="s">
        <v>431</v>
      </c>
      <c r="L2" s="994"/>
      <c r="M2" s="994"/>
      <c r="N2" s="994"/>
      <c r="O2" s="994"/>
      <c r="P2" s="994"/>
      <c r="Q2" s="994"/>
      <c r="R2" s="994"/>
      <c r="S2" s="994"/>
      <c r="T2" s="994"/>
      <c r="U2" s="994"/>
      <c r="V2" s="994"/>
      <c r="W2" s="994"/>
      <c r="X2" s="994"/>
      <c r="Y2" s="994"/>
      <c r="Z2" s="994"/>
      <c r="AA2" s="994"/>
      <c r="AB2" s="994"/>
      <c r="AC2" s="994"/>
      <c r="AD2" s="994"/>
      <c r="AE2" s="994"/>
      <c r="AF2" s="994"/>
      <c r="AG2" s="994"/>
      <c r="AH2" s="994"/>
      <c r="AI2" s="994"/>
      <c r="AJ2" s="994"/>
      <c r="AK2" s="994"/>
      <c r="AL2" s="994"/>
      <c r="AM2" s="994"/>
      <c r="AN2" s="994"/>
      <c r="AO2" s="994"/>
      <c r="AP2" s="994"/>
      <c r="AQ2" s="994"/>
      <c r="AR2" s="994"/>
      <c r="AS2" s="994"/>
      <c r="AT2" s="994"/>
      <c r="AU2" s="994"/>
      <c r="AV2" s="994"/>
      <c r="AW2" s="994"/>
      <c r="AX2" s="994"/>
      <c r="AY2" s="994"/>
      <c r="AZ2" s="994"/>
      <c r="BA2" s="994"/>
      <c r="BB2" s="994"/>
      <c r="BC2" s="994"/>
      <c r="BD2" s="994"/>
      <c r="BF2" s="1097"/>
      <c r="BG2" s="1097"/>
      <c r="BH2" s="1097"/>
      <c r="BI2" s="1097"/>
      <c r="BJ2" s="1097"/>
      <c r="BK2" s="1097"/>
      <c r="BL2" s="1097"/>
      <c r="BM2" s="1097"/>
      <c r="BN2" s="1097"/>
      <c r="BO2" s="1097"/>
      <c r="BP2" s="1097"/>
      <c r="BQ2" s="1097"/>
      <c r="BR2" s="1097"/>
      <c r="BS2" s="1097"/>
    </row>
    <row r="3" spans="1:112" ht="9.75" customHeight="1">
      <c r="A3" s="53"/>
      <c r="B3" s="53"/>
      <c r="C3" s="53"/>
      <c r="D3" s="53"/>
      <c r="E3" s="53"/>
      <c r="F3" s="53"/>
      <c r="G3" s="53"/>
      <c r="H3" s="53"/>
      <c r="I3" s="53"/>
      <c r="J3" s="53"/>
      <c r="K3" s="994"/>
      <c r="L3" s="994"/>
      <c r="M3" s="994"/>
      <c r="N3" s="994"/>
      <c r="O3" s="994"/>
      <c r="P3" s="994"/>
      <c r="Q3" s="994"/>
      <c r="R3" s="994"/>
      <c r="S3" s="994"/>
      <c r="T3" s="994"/>
      <c r="U3" s="994"/>
      <c r="V3" s="994"/>
      <c r="W3" s="994"/>
      <c r="X3" s="994"/>
      <c r="Y3" s="994"/>
      <c r="Z3" s="994"/>
      <c r="AA3" s="994"/>
      <c r="AB3" s="994"/>
      <c r="AC3" s="994"/>
      <c r="AD3" s="994"/>
      <c r="AE3" s="994"/>
      <c r="AF3" s="994"/>
      <c r="AG3" s="994"/>
      <c r="AH3" s="994"/>
      <c r="AI3" s="994"/>
      <c r="AJ3" s="994"/>
      <c r="AK3" s="994"/>
      <c r="AL3" s="994"/>
      <c r="AM3" s="994"/>
      <c r="AN3" s="994"/>
      <c r="AO3" s="994"/>
      <c r="AP3" s="994"/>
      <c r="AQ3" s="994"/>
      <c r="AR3" s="994"/>
      <c r="AS3" s="994"/>
      <c r="AT3" s="994"/>
      <c r="AU3" s="994"/>
      <c r="AV3" s="994"/>
      <c r="AW3" s="994"/>
      <c r="AX3" s="994"/>
      <c r="AY3" s="994"/>
      <c r="AZ3" s="994"/>
      <c r="BA3" s="994"/>
      <c r="BB3" s="994"/>
      <c r="BC3" s="994"/>
      <c r="BD3" s="994"/>
      <c r="BE3" s="53"/>
      <c r="BF3" s="53"/>
      <c r="BG3" s="53"/>
      <c r="BH3" s="53"/>
      <c r="BI3" s="53"/>
      <c r="BJ3" s="53"/>
      <c r="BK3" s="53"/>
      <c r="BL3" s="53"/>
      <c r="BM3" s="53"/>
      <c r="BN3" s="53"/>
      <c r="BW3" s="85"/>
      <c r="BX3" s="15"/>
      <c r="BY3" s="15"/>
      <c r="BZ3" s="15"/>
      <c r="CA3" s="15"/>
      <c r="CB3" s="86"/>
      <c r="CC3" s="86"/>
      <c r="CN3" s="15"/>
      <c r="CO3" s="15"/>
      <c r="CP3" s="15"/>
      <c r="CQ3" s="15"/>
      <c r="CR3" s="15"/>
      <c r="CS3" s="15"/>
      <c r="CT3" s="15"/>
      <c r="CU3" s="15"/>
      <c r="CV3" s="15"/>
      <c r="CW3" s="15"/>
      <c r="CX3" s="15"/>
      <c r="CY3" s="15"/>
      <c r="CZ3" s="15"/>
      <c r="DA3" s="15"/>
      <c r="DB3" s="15"/>
      <c r="DC3" s="15"/>
      <c r="DD3" s="15"/>
      <c r="DE3" s="15"/>
      <c r="DF3" s="15"/>
      <c r="DG3" s="15"/>
      <c r="DH3" s="15"/>
    </row>
    <row r="4" spans="1:112" ht="9.75" customHeight="1" thickBot="1">
      <c r="A4" s="53"/>
      <c r="B4" s="53"/>
      <c r="C4" s="53"/>
      <c r="D4" s="53"/>
      <c r="E4" s="53"/>
      <c r="F4" s="53"/>
      <c r="G4" s="53"/>
      <c r="H4" s="53"/>
      <c r="I4" s="53"/>
      <c r="J4" s="53"/>
      <c r="K4" s="994"/>
      <c r="L4" s="994"/>
      <c r="M4" s="994"/>
      <c r="N4" s="994"/>
      <c r="O4" s="994"/>
      <c r="P4" s="994"/>
      <c r="Q4" s="994"/>
      <c r="R4" s="994"/>
      <c r="S4" s="994"/>
      <c r="T4" s="994"/>
      <c r="U4" s="994"/>
      <c r="V4" s="994"/>
      <c r="W4" s="994"/>
      <c r="X4" s="994"/>
      <c r="Y4" s="994"/>
      <c r="Z4" s="994"/>
      <c r="AA4" s="994"/>
      <c r="AB4" s="994"/>
      <c r="AC4" s="994"/>
      <c r="AD4" s="994"/>
      <c r="AE4" s="994"/>
      <c r="AF4" s="994"/>
      <c r="AG4" s="994"/>
      <c r="AH4" s="994"/>
      <c r="AI4" s="994"/>
      <c r="AJ4" s="994"/>
      <c r="AK4" s="994"/>
      <c r="AL4" s="994"/>
      <c r="AM4" s="994"/>
      <c r="AN4" s="994"/>
      <c r="AO4" s="994"/>
      <c r="AP4" s="994"/>
      <c r="AQ4" s="994"/>
      <c r="AR4" s="994"/>
      <c r="AS4" s="994"/>
      <c r="AT4" s="994"/>
      <c r="AU4" s="994"/>
      <c r="AV4" s="994"/>
      <c r="AW4" s="994"/>
      <c r="AX4" s="994"/>
      <c r="AY4" s="994"/>
      <c r="AZ4" s="994"/>
      <c r="BA4" s="994"/>
      <c r="BB4" s="994"/>
      <c r="BC4" s="994"/>
      <c r="BD4" s="994"/>
      <c r="BE4" s="53"/>
      <c r="BF4" s="53"/>
      <c r="BG4" s="53"/>
      <c r="BH4" s="53"/>
      <c r="BI4" s="53"/>
      <c r="BJ4" s="53"/>
      <c r="BK4" s="53"/>
      <c r="BL4" s="53"/>
      <c r="BM4" s="53"/>
      <c r="BN4" s="53"/>
      <c r="BW4" s="85"/>
      <c r="BX4" s="15"/>
      <c r="BY4" s="15"/>
      <c r="BZ4" s="15"/>
      <c r="CA4" s="15"/>
      <c r="CB4" s="86"/>
      <c r="CC4" s="86"/>
      <c r="CN4" s="15"/>
      <c r="CO4" s="15"/>
      <c r="CP4" s="15"/>
      <c r="CQ4" s="15"/>
      <c r="CR4" s="15"/>
      <c r="CS4" s="15"/>
      <c r="CT4" s="15"/>
      <c r="CU4" s="15"/>
      <c r="CV4" s="15"/>
      <c r="CW4" s="15"/>
      <c r="CX4" s="15"/>
      <c r="CY4" s="15"/>
      <c r="CZ4" s="15"/>
      <c r="DA4" s="15"/>
      <c r="DB4" s="15"/>
      <c r="DC4" s="15"/>
      <c r="DD4" s="15"/>
      <c r="DE4" s="15"/>
      <c r="DF4" s="15"/>
      <c r="DG4" s="15"/>
      <c r="DH4" s="15"/>
    </row>
    <row r="5" spans="1:112" ht="9.75" customHeight="1">
      <c r="A5" s="971" t="s">
        <v>145</v>
      </c>
      <c r="B5" s="972"/>
      <c r="C5" s="973"/>
      <c r="D5" s="980" t="s">
        <v>219</v>
      </c>
      <c r="E5" s="981"/>
      <c r="F5" s="981"/>
      <c r="G5" s="87"/>
      <c r="H5" s="88"/>
      <c r="I5" s="1010" t="s">
        <v>81</v>
      </c>
      <c r="J5" s="1010"/>
      <c r="K5" s="1010"/>
      <c r="L5" s="1010"/>
      <c r="M5" s="1010"/>
      <c r="N5" s="1011"/>
      <c r="O5" s="995" t="s">
        <v>146</v>
      </c>
      <c r="P5" s="996"/>
      <c r="Q5" s="997"/>
      <c r="R5" s="1038">
        <f>IF('①申請書'!AE58="","",'①申請書'!AE58)</f>
      </c>
      <c r="S5" s="1039"/>
      <c r="T5" s="1039"/>
      <c r="U5" s="1039"/>
      <c r="V5" s="1039"/>
      <c r="W5" s="1039"/>
      <c r="X5" s="1039"/>
      <c r="Y5" s="1039"/>
      <c r="Z5" s="1039"/>
      <c r="AA5" s="1039"/>
      <c r="AB5" s="1039"/>
      <c r="AC5" s="1039"/>
      <c r="AD5" s="1039"/>
      <c r="AE5" s="1039"/>
      <c r="AF5" s="1039"/>
      <c r="AG5" s="1039"/>
      <c r="AH5" s="1039"/>
      <c r="AI5" s="1039"/>
      <c r="AJ5" s="1039"/>
      <c r="AK5" s="1040"/>
      <c r="AL5" s="3"/>
      <c r="AM5" s="3"/>
      <c r="AN5" s="3"/>
      <c r="AO5" s="3"/>
      <c r="AP5" s="3"/>
      <c r="AQ5" s="3"/>
      <c r="AR5" s="3"/>
      <c r="AS5" s="3"/>
      <c r="AT5" s="3"/>
      <c r="AU5" s="3"/>
      <c r="AV5" s="15"/>
      <c r="AW5" s="1051" t="s">
        <v>166</v>
      </c>
      <c r="AX5" s="1146"/>
      <c r="AY5" s="1147"/>
      <c r="AZ5" s="960" t="s">
        <v>96</v>
      </c>
      <c r="BA5" s="1154"/>
      <c r="BB5" s="1154"/>
      <c r="BC5" s="1154"/>
      <c r="BD5" s="1154"/>
      <c r="BE5" s="1154"/>
      <c r="BF5" s="1154"/>
      <c r="BG5" s="1154"/>
      <c r="BH5" s="1154"/>
      <c r="BI5" s="1154"/>
      <c r="BJ5" s="1154"/>
      <c r="BK5" s="1154"/>
      <c r="BL5" s="1154"/>
      <c r="BM5" s="1154"/>
      <c r="BN5" s="1154"/>
      <c r="BO5" s="1154"/>
      <c r="BP5" s="1154"/>
      <c r="BQ5" s="1154"/>
      <c r="BR5" s="1154"/>
      <c r="BS5" s="1155"/>
      <c r="CE5" s="89"/>
      <c r="CF5" s="9"/>
      <c r="CK5" s="90"/>
      <c r="DH5" s="54"/>
    </row>
    <row r="6" spans="1:112" ht="9.75" customHeight="1">
      <c r="A6" s="974"/>
      <c r="B6" s="975"/>
      <c r="C6" s="976"/>
      <c r="D6" s="988"/>
      <c r="E6" s="989"/>
      <c r="F6" s="989"/>
      <c r="G6" s="992" t="s">
        <v>228</v>
      </c>
      <c r="H6" s="992"/>
      <c r="I6" s="1034">
        <f>IF(ISBLANK('①申請書'!AN31),"",'①申請書'!AN31)</f>
      </c>
      <c r="J6" s="1034"/>
      <c r="K6" s="1034"/>
      <c r="L6" s="1034"/>
      <c r="M6" s="1034"/>
      <c r="N6" s="1035"/>
      <c r="O6" s="998"/>
      <c r="P6" s="999"/>
      <c r="Q6" s="1000"/>
      <c r="R6" s="1041"/>
      <c r="S6" s="1042"/>
      <c r="T6" s="1042"/>
      <c r="U6" s="1042"/>
      <c r="V6" s="1042"/>
      <c r="W6" s="1042"/>
      <c r="X6" s="1042"/>
      <c r="Y6" s="1042"/>
      <c r="Z6" s="1042"/>
      <c r="AA6" s="1042"/>
      <c r="AB6" s="1042"/>
      <c r="AC6" s="1042"/>
      <c r="AD6" s="1042"/>
      <c r="AE6" s="1042"/>
      <c r="AF6" s="1042"/>
      <c r="AG6" s="1042"/>
      <c r="AH6" s="1042"/>
      <c r="AI6" s="1042"/>
      <c r="AJ6" s="1042"/>
      <c r="AK6" s="1043"/>
      <c r="AL6" s="3"/>
      <c r="AM6" s="3"/>
      <c r="AN6" s="3"/>
      <c r="AO6" s="3"/>
      <c r="AP6" s="3"/>
      <c r="AQ6" s="3"/>
      <c r="AR6" s="3"/>
      <c r="AS6" s="3"/>
      <c r="AT6" s="3"/>
      <c r="AU6" s="3"/>
      <c r="AV6" s="15"/>
      <c r="AW6" s="1148"/>
      <c r="AX6" s="1149"/>
      <c r="AY6" s="1150"/>
      <c r="AZ6" s="1156"/>
      <c r="BA6" s="1157"/>
      <c r="BB6" s="1157"/>
      <c r="BC6" s="1157"/>
      <c r="BD6" s="1157"/>
      <c r="BE6" s="1157"/>
      <c r="BF6" s="1157"/>
      <c r="BG6" s="1157"/>
      <c r="BH6" s="1157"/>
      <c r="BI6" s="1157"/>
      <c r="BJ6" s="1157"/>
      <c r="BK6" s="1157"/>
      <c r="BL6" s="1157"/>
      <c r="BM6" s="1157"/>
      <c r="BN6" s="1157"/>
      <c r="BO6" s="1157"/>
      <c r="BP6" s="1157"/>
      <c r="BQ6" s="1157"/>
      <c r="BR6" s="1157"/>
      <c r="BS6" s="1158"/>
      <c r="CE6" s="89"/>
      <c r="CF6" s="9"/>
      <c r="CG6" s="86"/>
      <c r="CK6" s="90"/>
      <c r="DH6" s="54"/>
    </row>
    <row r="7" spans="1:112" ht="9.75" customHeight="1" thickBot="1">
      <c r="A7" s="977"/>
      <c r="B7" s="978"/>
      <c r="C7" s="979"/>
      <c r="D7" s="990"/>
      <c r="E7" s="991"/>
      <c r="F7" s="991"/>
      <c r="G7" s="993"/>
      <c r="H7" s="993"/>
      <c r="I7" s="1036"/>
      <c r="J7" s="1036"/>
      <c r="K7" s="1036"/>
      <c r="L7" s="1036"/>
      <c r="M7" s="1036"/>
      <c r="N7" s="1037"/>
      <c r="O7" s="1001"/>
      <c r="P7" s="1002"/>
      <c r="Q7" s="1003"/>
      <c r="R7" s="1044"/>
      <c r="S7" s="1045"/>
      <c r="T7" s="1045"/>
      <c r="U7" s="1045"/>
      <c r="V7" s="1045"/>
      <c r="W7" s="1045"/>
      <c r="X7" s="1045"/>
      <c r="Y7" s="1045"/>
      <c r="Z7" s="1045"/>
      <c r="AA7" s="1045"/>
      <c r="AB7" s="1045"/>
      <c r="AC7" s="1045"/>
      <c r="AD7" s="1045"/>
      <c r="AE7" s="1045"/>
      <c r="AF7" s="1045"/>
      <c r="AG7" s="1045"/>
      <c r="AH7" s="1045"/>
      <c r="AI7" s="1045"/>
      <c r="AJ7" s="1045"/>
      <c r="AK7" s="1046"/>
      <c r="AL7" s="3"/>
      <c r="AM7" s="3"/>
      <c r="AN7" s="3"/>
      <c r="AO7" s="3"/>
      <c r="AP7" s="3"/>
      <c r="AQ7" s="3"/>
      <c r="AR7" s="3"/>
      <c r="AS7" s="3"/>
      <c r="AT7" s="3"/>
      <c r="AU7" s="3"/>
      <c r="AV7" s="15"/>
      <c r="AW7" s="1148"/>
      <c r="AX7" s="1149"/>
      <c r="AY7" s="1150"/>
      <c r="AZ7" s="1032" t="s">
        <v>421</v>
      </c>
      <c r="BA7" s="954"/>
      <c r="BB7" s="952" t="s">
        <v>159</v>
      </c>
      <c r="BC7" s="954">
        <v>4</v>
      </c>
      <c r="BD7" s="954"/>
      <c r="BE7" s="952" t="s">
        <v>108</v>
      </c>
      <c r="BF7" s="954">
        <v>1</v>
      </c>
      <c r="BG7" s="954"/>
      <c r="BH7" s="952" t="s">
        <v>93</v>
      </c>
      <c r="BI7" s="1049" t="s">
        <v>161</v>
      </c>
      <c r="BJ7" s="1049"/>
      <c r="BK7" s="954" t="s">
        <v>420</v>
      </c>
      <c r="BL7" s="954"/>
      <c r="BM7" s="952" t="s">
        <v>92</v>
      </c>
      <c r="BN7" s="954">
        <v>3</v>
      </c>
      <c r="BO7" s="954"/>
      <c r="BP7" s="952" t="s">
        <v>95</v>
      </c>
      <c r="BQ7" s="954">
        <v>31</v>
      </c>
      <c r="BR7" s="954"/>
      <c r="BS7" s="956" t="s">
        <v>93</v>
      </c>
      <c r="CE7" s="89"/>
      <c r="CF7" s="9"/>
      <c r="CK7" s="90"/>
      <c r="DH7" s="54"/>
    </row>
    <row r="8" spans="49:126" ht="9.75" customHeight="1" thickBot="1">
      <c r="AW8" s="1151"/>
      <c r="AX8" s="1152"/>
      <c r="AY8" s="1153"/>
      <c r="AZ8" s="1159"/>
      <c r="BA8" s="1112"/>
      <c r="BB8" s="1111"/>
      <c r="BC8" s="1112"/>
      <c r="BD8" s="1112"/>
      <c r="BE8" s="1111"/>
      <c r="BF8" s="1112"/>
      <c r="BG8" s="1112"/>
      <c r="BH8" s="1111"/>
      <c r="BI8" s="953"/>
      <c r="BJ8" s="953"/>
      <c r="BK8" s="1112"/>
      <c r="BL8" s="1112"/>
      <c r="BM8" s="1111"/>
      <c r="BN8" s="1112"/>
      <c r="BO8" s="1112"/>
      <c r="BP8" s="1111"/>
      <c r="BQ8" s="1112"/>
      <c r="BR8" s="1112"/>
      <c r="BS8" s="1113"/>
      <c r="CE8" s="89"/>
      <c r="CF8" s="9"/>
      <c r="CG8" s="86"/>
      <c r="CK8" s="90"/>
      <c r="DI8" s="50"/>
      <c r="DJ8" s="50"/>
      <c r="DK8" s="50"/>
      <c r="DL8" s="50"/>
      <c r="DM8" s="15"/>
      <c r="DN8" s="15"/>
      <c r="DO8" s="15"/>
      <c r="DP8" s="15"/>
      <c r="DQ8" s="55"/>
      <c r="DR8" s="50"/>
      <c r="DS8" s="50"/>
      <c r="DT8" s="50"/>
      <c r="DU8" s="50"/>
      <c r="DV8" s="50"/>
    </row>
    <row r="9" spans="1:126" ht="9.75" customHeight="1">
      <c r="A9" s="15"/>
      <c r="B9" s="15"/>
      <c r="C9" s="15"/>
      <c r="D9" s="4"/>
      <c r="E9" s="4"/>
      <c r="F9" s="4"/>
      <c r="G9" s="4"/>
      <c r="H9" s="4"/>
      <c r="I9" s="4"/>
      <c r="J9" s="4"/>
      <c r="K9" s="4"/>
      <c r="L9" s="4"/>
      <c r="N9" s="55"/>
      <c r="O9" s="55"/>
      <c r="P9" s="55"/>
      <c r="Q9" s="15"/>
      <c r="R9" s="15"/>
      <c r="S9" s="15"/>
      <c r="T9" s="15"/>
      <c r="U9" s="15"/>
      <c r="V9" s="15"/>
      <c r="W9" s="15"/>
      <c r="X9" s="15"/>
      <c r="Y9" s="15"/>
      <c r="Z9" s="15"/>
      <c r="AA9" s="15"/>
      <c r="AB9" s="15"/>
      <c r="AC9" s="15"/>
      <c r="AD9" s="15"/>
      <c r="AE9" s="15"/>
      <c r="AF9" s="15"/>
      <c r="AG9" s="15"/>
      <c r="AH9" s="15"/>
      <c r="AI9" s="15"/>
      <c r="AJ9" s="15"/>
      <c r="AW9" s="91"/>
      <c r="AX9" s="91"/>
      <c r="AY9" s="91"/>
      <c r="AZ9" s="5"/>
      <c r="BA9" s="5"/>
      <c r="BB9" s="92"/>
      <c r="BC9" s="5"/>
      <c r="BD9" s="5"/>
      <c r="BE9" s="92"/>
      <c r="BF9" s="5"/>
      <c r="BG9" s="5"/>
      <c r="BH9" s="92"/>
      <c r="BI9" s="55"/>
      <c r="BJ9" s="55"/>
      <c r="BK9" s="6"/>
      <c r="BL9" s="6"/>
      <c r="BM9" s="92"/>
      <c r="BN9" s="6"/>
      <c r="BO9" s="6"/>
      <c r="BP9" s="92"/>
      <c r="BQ9" s="7"/>
      <c r="BR9" s="7"/>
      <c r="BS9" s="92"/>
      <c r="CE9" s="89"/>
      <c r="CF9" s="9"/>
      <c r="CK9" s="90"/>
      <c r="DI9" s="50"/>
      <c r="DJ9" s="50"/>
      <c r="DK9" s="50"/>
      <c r="DL9" s="50"/>
      <c r="DM9" s="15"/>
      <c r="DN9" s="15"/>
      <c r="DO9" s="15"/>
      <c r="DP9" s="15"/>
      <c r="DQ9" s="55"/>
      <c r="DR9" s="50"/>
      <c r="DS9" s="50"/>
      <c r="DT9" s="50"/>
      <c r="DU9" s="50"/>
      <c r="DV9" s="50"/>
    </row>
    <row r="10" spans="1:126" ht="9.75" customHeight="1">
      <c r="A10" s="15"/>
      <c r="B10" s="15"/>
      <c r="C10" s="15"/>
      <c r="D10" s="4"/>
      <c r="E10" s="4"/>
      <c r="F10" s="4"/>
      <c r="G10" s="4"/>
      <c r="H10" s="4"/>
      <c r="I10" s="4"/>
      <c r="J10" s="4"/>
      <c r="K10" s="4"/>
      <c r="L10" s="4"/>
      <c r="N10" s="55"/>
      <c r="O10" s="55"/>
      <c r="P10" s="55"/>
      <c r="Q10" s="15"/>
      <c r="R10" s="15"/>
      <c r="S10" s="15"/>
      <c r="T10" s="15"/>
      <c r="U10" s="15"/>
      <c r="V10" s="15"/>
      <c r="W10" s="15"/>
      <c r="X10" s="15"/>
      <c r="Y10" s="15"/>
      <c r="Z10" s="15"/>
      <c r="AA10" s="15"/>
      <c r="AB10" s="15"/>
      <c r="AC10" s="15"/>
      <c r="AD10" s="15"/>
      <c r="AE10" s="15"/>
      <c r="AF10" s="15"/>
      <c r="AG10" s="15"/>
      <c r="AH10" s="15"/>
      <c r="AI10" s="15"/>
      <c r="AJ10" s="15"/>
      <c r="AW10" s="91"/>
      <c r="AX10" s="91"/>
      <c r="AY10" s="91"/>
      <c r="AZ10" s="5"/>
      <c r="BA10" s="5"/>
      <c r="BB10" s="92"/>
      <c r="BC10" s="5"/>
      <c r="BD10" s="5"/>
      <c r="BE10" s="92"/>
      <c r="BF10" s="5"/>
      <c r="BG10" s="5"/>
      <c r="BH10" s="92"/>
      <c r="BI10" s="55"/>
      <c r="BJ10" s="55"/>
      <c r="BK10" s="6"/>
      <c r="BL10" s="6"/>
      <c r="BM10" s="92"/>
      <c r="BN10" s="6"/>
      <c r="BO10" s="6"/>
      <c r="BP10" s="92"/>
      <c r="BQ10" s="7"/>
      <c r="BR10" s="7"/>
      <c r="BS10" s="92"/>
      <c r="CE10" s="89"/>
      <c r="CF10" s="9"/>
      <c r="CG10" s="86"/>
      <c r="CK10" s="90"/>
      <c r="DI10" s="50"/>
      <c r="DJ10" s="50"/>
      <c r="DK10" s="50"/>
      <c r="DL10" s="50"/>
      <c r="DM10" s="15"/>
      <c r="DN10" s="15"/>
      <c r="DO10" s="15"/>
      <c r="DP10" s="15"/>
      <c r="DQ10" s="55"/>
      <c r="DR10" s="50"/>
      <c r="DS10" s="50"/>
      <c r="DT10" s="50"/>
      <c r="DU10" s="50"/>
      <c r="DV10" s="50"/>
    </row>
    <row r="11" spans="1:126" ht="9.75" customHeight="1" thickBot="1">
      <c r="A11" s="15"/>
      <c r="B11" s="15"/>
      <c r="C11" s="15"/>
      <c r="D11" s="4"/>
      <c r="E11" s="4"/>
      <c r="F11" s="4"/>
      <c r="G11" s="4"/>
      <c r="H11" s="4"/>
      <c r="I11" s="4"/>
      <c r="J11" s="4"/>
      <c r="K11" s="4"/>
      <c r="L11" s="4"/>
      <c r="N11" s="55"/>
      <c r="O11" s="55"/>
      <c r="P11" s="55"/>
      <c r="Q11" s="15"/>
      <c r="R11" s="15"/>
      <c r="S11" s="15"/>
      <c r="T11" s="15"/>
      <c r="U11" s="15"/>
      <c r="V11" s="15"/>
      <c r="W11" s="15"/>
      <c r="X11" s="15"/>
      <c r="Y11" s="15"/>
      <c r="Z11" s="15"/>
      <c r="AA11" s="15"/>
      <c r="AB11" s="15"/>
      <c r="AC11" s="15"/>
      <c r="AD11" s="15"/>
      <c r="AE11" s="15"/>
      <c r="AF11" s="15"/>
      <c r="AG11" s="15"/>
      <c r="AH11" s="15"/>
      <c r="AI11" s="15"/>
      <c r="AJ11" s="15"/>
      <c r="AW11" s="91"/>
      <c r="AX11" s="91"/>
      <c r="AY11" s="91"/>
      <c r="AZ11" s="5"/>
      <c r="BA11" s="5"/>
      <c r="BB11" s="92"/>
      <c r="BC11" s="5"/>
      <c r="BD11" s="5"/>
      <c r="BE11" s="92"/>
      <c r="BF11" s="5"/>
      <c r="BG11" s="5"/>
      <c r="BH11" s="92"/>
      <c r="BI11" s="55"/>
      <c r="BJ11" s="55"/>
      <c r="BK11" s="6"/>
      <c r="BL11" s="6"/>
      <c r="BM11" s="92"/>
      <c r="BN11" s="6"/>
      <c r="BO11" s="6"/>
      <c r="BP11" s="92"/>
      <c r="BQ11" s="7"/>
      <c r="BR11" s="7"/>
      <c r="BS11" s="92"/>
      <c r="CE11" s="89"/>
      <c r="CF11" s="9"/>
      <c r="CK11" s="90"/>
      <c r="DI11" s="50"/>
      <c r="DJ11" s="50"/>
      <c r="DK11" s="50"/>
      <c r="DL11" s="50"/>
      <c r="DM11" s="15"/>
      <c r="DN11" s="15"/>
      <c r="DO11" s="15"/>
      <c r="DP11" s="15"/>
      <c r="DQ11" s="55"/>
      <c r="DR11" s="50"/>
      <c r="DS11" s="50"/>
      <c r="DT11" s="50"/>
      <c r="DU11" s="50"/>
      <c r="DV11" s="50"/>
    </row>
    <row r="12" spans="1:126" ht="13.5" customHeight="1">
      <c r="A12" s="971" t="s">
        <v>229</v>
      </c>
      <c r="B12" s="973"/>
      <c r="C12" s="1059" t="s">
        <v>94</v>
      </c>
      <c r="D12" s="961"/>
      <c r="E12" s="961"/>
      <c r="F12" s="961"/>
      <c r="G12" s="961"/>
      <c r="H12" s="961"/>
      <c r="I12" s="961"/>
      <c r="J12" s="1048"/>
      <c r="K12" s="1059" t="s">
        <v>167</v>
      </c>
      <c r="L12" s="961"/>
      <c r="M12" s="961"/>
      <c r="N12" s="961"/>
      <c r="O12" s="961"/>
      <c r="P12" s="961"/>
      <c r="Q12" s="961"/>
      <c r="R12" s="961"/>
      <c r="S12" s="961"/>
      <c r="T12" s="961"/>
      <c r="U12" s="961"/>
      <c r="V12" s="961"/>
      <c r="W12" s="961"/>
      <c r="X12" s="961"/>
      <c r="Y12" s="961"/>
      <c r="Z12" s="961"/>
      <c r="AA12" s="961"/>
      <c r="AB12" s="961"/>
      <c r="AC12" s="1121" t="s">
        <v>168</v>
      </c>
      <c r="AD12" s="961"/>
      <c r="AE12" s="961"/>
      <c r="AF12" s="961"/>
      <c r="AG12" s="961"/>
      <c r="AH12" s="961"/>
      <c r="AI12" s="961"/>
      <c r="AJ12" s="961"/>
      <c r="AK12" s="962"/>
      <c r="AL12" s="1050" t="s">
        <v>288</v>
      </c>
      <c r="AM12" s="961"/>
      <c r="AN12" s="961"/>
      <c r="AO12" s="961"/>
      <c r="AP12" s="961"/>
      <c r="AQ12" s="961"/>
      <c r="AR12" s="961"/>
      <c r="AS12" s="961"/>
      <c r="AT12" s="961"/>
      <c r="AU12" s="961"/>
      <c r="AV12" s="971" t="s">
        <v>287</v>
      </c>
      <c r="AW12" s="961"/>
      <c r="AX12" s="961"/>
      <c r="AY12" s="961"/>
      <c r="AZ12" s="961"/>
      <c r="BA12" s="961"/>
      <c r="BB12" s="961"/>
      <c r="BC12" s="961"/>
      <c r="BD12" s="961"/>
      <c r="BE12" s="1048"/>
      <c r="BF12" s="1059" t="s">
        <v>169</v>
      </c>
      <c r="BG12" s="961"/>
      <c r="BH12" s="962"/>
      <c r="BI12" s="1138" t="s">
        <v>170</v>
      </c>
      <c r="BJ12" s="1047"/>
      <c r="BK12" s="1047"/>
      <c r="BL12" s="1047"/>
      <c r="BM12" s="1139"/>
      <c r="BN12" s="966" t="s">
        <v>171</v>
      </c>
      <c r="BO12" s="1114"/>
      <c r="BP12" s="1114"/>
      <c r="BQ12" s="1114"/>
      <c r="BR12" s="1114"/>
      <c r="BS12" s="1115"/>
      <c r="CE12" s="89"/>
      <c r="CF12" s="9"/>
      <c r="CG12" s="86"/>
      <c r="DI12" s="50"/>
      <c r="DJ12" s="50"/>
      <c r="DK12" s="50"/>
      <c r="DL12" s="50"/>
      <c r="DM12" s="15"/>
      <c r="DN12" s="15"/>
      <c r="DO12" s="15"/>
      <c r="DP12" s="15"/>
      <c r="DQ12" s="55"/>
      <c r="DR12" s="50"/>
      <c r="DS12" s="50"/>
      <c r="DT12" s="50"/>
      <c r="DU12" s="50"/>
      <c r="DV12" s="50"/>
    </row>
    <row r="13" spans="1:126" ht="13.5" customHeight="1">
      <c r="A13" s="1119"/>
      <c r="B13" s="1120"/>
      <c r="C13" s="967"/>
      <c r="D13" s="968"/>
      <c r="E13" s="968"/>
      <c r="F13" s="968"/>
      <c r="G13" s="968"/>
      <c r="H13" s="968"/>
      <c r="I13" s="968"/>
      <c r="J13" s="987"/>
      <c r="K13" s="967"/>
      <c r="L13" s="968"/>
      <c r="M13" s="968"/>
      <c r="N13" s="968"/>
      <c r="O13" s="968"/>
      <c r="P13" s="968"/>
      <c r="Q13" s="968"/>
      <c r="R13" s="968"/>
      <c r="S13" s="968"/>
      <c r="T13" s="968"/>
      <c r="U13" s="968"/>
      <c r="V13" s="968"/>
      <c r="W13" s="968"/>
      <c r="X13" s="968"/>
      <c r="Y13" s="968"/>
      <c r="Z13" s="968"/>
      <c r="AA13" s="968"/>
      <c r="AB13" s="968"/>
      <c r="AC13" s="986"/>
      <c r="AD13" s="968"/>
      <c r="AE13" s="968"/>
      <c r="AF13" s="968"/>
      <c r="AG13" s="968"/>
      <c r="AH13" s="968"/>
      <c r="AI13" s="968"/>
      <c r="AJ13" s="968"/>
      <c r="AK13" s="969"/>
      <c r="AL13" s="967"/>
      <c r="AM13" s="968"/>
      <c r="AN13" s="968"/>
      <c r="AO13" s="968"/>
      <c r="AP13" s="968"/>
      <c r="AQ13" s="968"/>
      <c r="AR13" s="968"/>
      <c r="AS13" s="968"/>
      <c r="AT13" s="968"/>
      <c r="AU13" s="968"/>
      <c r="AV13" s="986"/>
      <c r="AW13" s="968"/>
      <c r="AX13" s="968"/>
      <c r="AY13" s="968"/>
      <c r="AZ13" s="968"/>
      <c r="BA13" s="968"/>
      <c r="BB13" s="968"/>
      <c r="BC13" s="968"/>
      <c r="BD13" s="968"/>
      <c r="BE13" s="987"/>
      <c r="BF13" s="967"/>
      <c r="BG13" s="968"/>
      <c r="BH13" s="969"/>
      <c r="BI13" s="1140"/>
      <c r="BJ13" s="1141"/>
      <c r="BK13" s="1141"/>
      <c r="BL13" s="1141"/>
      <c r="BM13" s="1142"/>
      <c r="BN13" s="1116"/>
      <c r="BO13" s="1117"/>
      <c r="BP13" s="1117"/>
      <c r="BQ13" s="1117"/>
      <c r="BR13" s="1117"/>
      <c r="BS13" s="1118"/>
      <c r="BW13" s="49" t="s">
        <v>214</v>
      </c>
      <c r="BZ13" s="50" t="s">
        <v>213</v>
      </c>
      <c r="CE13" s="89"/>
      <c r="CF13" s="9"/>
      <c r="DI13" s="50"/>
      <c r="DJ13" s="50"/>
      <c r="DK13" s="50"/>
      <c r="DL13" s="50"/>
      <c r="DM13" s="15"/>
      <c r="DN13" s="15"/>
      <c r="DO13" s="15"/>
      <c r="DP13" s="15"/>
      <c r="DQ13" s="55"/>
      <c r="DR13" s="50"/>
      <c r="DS13" s="50"/>
      <c r="DT13" s="50"/>
      <c r="DU13" s="50"/>
      <c r="DV13" s="50"/>
    </row>
    <row r="14" spans="1:126" ht="13.5" customHeight="1">
      <c r="A14" s="982">
        <v>1</v>
      </c>
      <c r="B14" s="983"/>
      <c r="C14" s="1015"/>
      <c r="D14" s="1016"/>
      <c r="E14" s="1016"/>
      <c r="F14" s="1016"/>
      <c r="G14" s="1016"/>
      <c r="H14" s="1016"/>
      <c r="I14" s="1016"/>
      <c r="J14" s="1017"/>
      <c r="K14" s="1015"/>
      <c r="L14" s="1016"/>
      <c r="M14" s="1016"/>
      <c r="N14" s="1016"/>
      <c r="O14" s="1016"/>
      <c r="P14" s="1016"/>
      <c r="Q14" s="1016"/>
      <c r="R14" s="1016"/>
      <c r="S14" s="1016"/>
      <c r="T14" s="1016"/>
      <c r="U14" s="1016"/>
      <c r="V14" s="1016"/>
      <c r="W14" s="1016"/>
      <c r="X14" s="1016"/>
      <c r="Y14" s="1016"/>
      <c r="Z14" s="1016"/>
      <c r="AA14" s="1016"/>
      <c r="AB14" s="1016"/>
      <c r="AC14" s="1122"/>
      <c r="AD14" s="1123"/>
      <c r="AE14" s="1133" t="s">
        <v>92</v>
      </c>
      <c r="AF14" s="1123"/>
      <c r="AG14" s="1123"/>
      <c r="AH14" s="1133" t="s">
        <v>134</v>
      </c>
      <c r="AI14" s="1123"/>
      <c r="AJ14" s="1123"/>
      <c r="AK14" s="1130" t="s">
        <v>172</v>
      </c>
      <c r="AL14" s="1005"/>
      <c r="AM14" s="1005"/>
      <c r="AN14" s="1005"/>
      <c r="AO14" s="1005"/>
      <c r="AP14" s="1005"/>
      <c r="AQ14" s="1005"/>
      <c r="AR14" s="1005"/>
      <c r="AS14" s="1005"/>
      <c r="AT14" s="93"/>
      <c r="AU14" s="93"/>
      <c r="AV14" s="1004"/>
      <c r="AW14" s="1005"/>
      <c r="AX14" s="1005"/>
      <c r="AY14" s="1005"/>
      <c r="AZ14" s="1005"/>
      <c r="BA14" s="1005"/>
      <c r="BB14" s="1005"/>
      <c r="BC14" s="1005"/>
      <c r="BD14" s="94"/>
      <c r="BE14" s="94"/>
      <c r="BF14" s="928">
        <f>IF(AV14&gt;=100000,$BW$82,IF(AND(AV14&lt;100000,AV14&gt;=40000),$BW$83,IF(AND(AV14&lt;40000,AV14&gt;=15000),$BW$84,IF(AND(AV14&lt;15000,AV14&gt;=2500),$BW$85,""))))</f>
      </c>
      <c r="BG14" s="1100"/>
      <c r="BH14" s="1101"/>
      <c r="BI14" s="1143"/>
      <c r="BJ14" s="937"/>
      <c r="BK14" s="937"/>
      <c r="BL14" s="937"/>
      <c r="BM14" s="938"/>
      <c r="BN14" s="943">
        <f>IF(AV14&gt;=100000,$BX$82,IF(AND(AV14&lt;100000,AV14&gt;=40000),$BX$83,IF(AND(AV14&lt;40000,AV14&gt;=15000),$BX$84,IF(AND(AV14&lt;15000,AV14&gt;=2500),$BX$86,""))))</f>
      </c>
      <c r="BO14" s="944"/>
      <c r="BP14" s="944"/>
      <c r="BQ14" s="944">
        <f>IF(BG14&gt;=150000,$BW$82,IF(AND(BG14&lt;150000,BG14&gt;=60000),$BW$83,IF(AND(BG14&lt;60000,BG14&gt;=30000),$BW$84,IF(AND(BG14&lt;30000,BG14&gt;=15000),$BW$85,IF(AND(BG14&lt;15000,BG14&gt;=2500),$BW$86,"")))))</f>
      </c>
      <c r="BR14" s="944"/>
      <c r="BS14" s="945"/>
      <c r="BW14" s="928">
        <f>IF(AV14&gt;=150000,$BW$82,IF(AND(AV14&lt;150000,AV14&gt;=60000),$BW$83,IF(AND(AV14&lt;60000,AV14&gt;=30000),$BW$84,IF(AND(AV14&lt;30000,AV14&gt;=15000),$BW$85,IF(AND(AV14&lt;15000,AV14&gt;=5000),$BW$86,IF(AND(AV14&gt;=1000,AV14&lt;5000),$BW$87,""))))))</f>
      </c>
      <c r="BX14" s="1100"/>
      <c r="BY14" s="1101"/>
      <c r="BZ14" s="1108">
        <f>IF(AV14&gt;=200000,$BW$82,IF(AND(AV14&lt;200000,AV14&gt;=80000),$BW$83,IF(AND(AV14&lt;80000,AV14&gt;=30000),$BW$84,IF(AND(AV14&lt;30000,AV14&gt;=15000),$BW$85,IF(AND(AV14&lt;15000,AV14&gt;=2500),$BW$86,IF(AND(AV14&gt;=1000,AV14&lt;2500),$BW$87,""))))))</f>
      </c>
      <c r="CA14" s="1100"/>
      <c r="CB14" s="1101"/>
      <c r="CE14" s="89"/>
      <c r="CF14" s="9"/>
      <c r="CG14" s="86"/>
      <c r="DI14" s="50"/>
      <c r="DJ14" s="50"/>
      <c r="DK14" s="50"/>
      <c r="DL14" s="50"/>
      <c r="DM14" s="15"/>
      <c r="DN14" s="15"/>
      <c r="DO14" s="15"/>
      <c r="DP14" s="15"/>
      <c r="DQ14" s="55"/>
      <c r="DR14" s="50"/>
      <c r="DS14" s="50"/>
      <c r="DT14" s="50"/>
      <c r="DU14" s="50"/>
      <c r="DV14" s="50"/>
    </row>
    <row r="15" spans="1:126" ht="13.5" customHeight="1">
      <c r="A15" s="984"/>
      <c r="B15" s="985"/>
      <c r="C15" s="1018"/>
      <c r="D15" s="1019"/>
      <c r="E15" s="1019"/>
      <c r="F15" s="1019"/>
      <c r="G15" s="1019"/>
      <c r="H15" s="1019"/>
      <c r="I15" s="1019"/>
      <c r="J15" s="1020"/>
      <c r="K15" s="1018"/>
      <c r="L15" s="1019"/>
      <c r="M15" s="1019"/>
      <c r="N15" s="1019"/>
      <c r="O15" s="1019"/>
      <c r="P15" s="1019"/>
      <c r="Q15" s="1019"/>
      <c r="R15" s="1019"/>
      <c r="S15" s="1019"/>
      <c r="T15" s="1019"/>
      <c r="U15" s="1019"/>
      <c r="V15" s="1019"/>
      <c r="W15" s="1019"/>
      <c r="X15" s="1019"/>
      <c r="Y15" s="1019"/>
      <c r="Z15" s="1019"/>
      <c r="AA15" s="1019"/>
      <c r="AB15" s="1019"/>
      <c r="AC15" s="1124"/>
      <c r="AD15" s="1125"/>
      <c r="AE15" s="1134"/>
      <c r="AF15" s="1125"/>
      <c r="AG15" s="1125"/>
      <c r="AH15" s="1134"/>
      <c r="AI15" s="1125"/>
      <c r="AJ15" s="1125"/>
      <c r="AK15" s="1131"/>
      <c r="AL15" s="1007"/>
      <c r="AM15" s="1007"/>
      <c r="AN15" s="1007"/>
      <c r="AO15" s="1007"/>
      <c r="AP15" s="1007"/>
      <c r="AQ15" s="1007"/>
      <c r="AR15" s="1007"/>
      <c r="AS15" s="1007"/>
      <c r="AT15" s="1029" t="s">
        <v>82</v>
      </c>
      <c r="AU15" s="1128"/>
      <c r="AV15" s="1006"/>
      <c r="AW15" s="1007"/>
      <c r="AX15" s="1007"/>
      <c r="AY15" s="1007"/>
      <c r="AZ15" s="1007"/>
      <c r="BA15" s="1007"/>
      <c r="BB15" s="1007"/>
      <c r="BC15" s="1007"/>
      <c r="BD15" s="1024" t="s">
        <v>82</v>
      </c>
      <c r="BE15" s="1160"/>
      <c r="BF15" s="1102"/>
      <c r="BG15" s="1103"/>
      <c r="BH15" s="1104"/>
      <c r="BI15" s="1144"/>
      <c r="BJ15" s="939"/>
      <c r="BK15" s="939"/>
      <c r="BL15" s="939"/>
      <c r="BM15" s="940"/>
      <c r="BN15" s="946"/>
      <c r="BO15" s="947"/>
      <c r="BP15" s="947"/>
      <c r="BQ15" s="947"/>
      <c r="BR15" s="947"/>
      <c r="BS15" s="948"/>
      <c r="BW15" s="1102"/>
      <c r="BX15" s="1103"/>
      <c r="BY15" s="1104"/>
      <c r="BZ15" s="1109"/>
      <c r="CA15" s="1103"/>
      <c r="CB15" s="1104"/>
      <c r="CE15" s="89"/>
      <c r="CF15" s="9"/>
      <c r="DM15" s="15"/>
      <c r="DN15" s="15"/>
      <c r="DO15" s="15"/>
      <c r="DP15" s="15"/>
      <c r="DQ15" s="55"/>
      <c r="DR15" s="50"/>
      <c r="DS15" s="50"/>
      <c r="DT15" s="50"/>
      <c r="DU15" s="50"/>
      <c r="DV15" s="50"/>
    </row>
    <row r="16" spans="1:126" ht="13.5" customHeight="1">
      <c r="A16" s="986"/>
      <c r="B16" s="987"/>
      <c r="C16" s="1021"/>
      <c r="D16" s="1022"/>
      <c r="E16" s="1022"/>
      <c r="F16" s="1022"/>
      <c r="G16" s="1022"/>
      <c r="H16" s="1022"/>
      <c r="I16" s="1022"/>
      <c r="J16" s="1023"/>
      <c r="K16" s="1021"/>
      <c r="L16" s="1022"/>
      <c r="M16" s="1022"/>
      <c r="N16" s="1022"/>
      <c r="O16" s="1022"/>
      <c r="P16" s="1022"/>
      <c r="Q16" s="1022"/>
      <c r="R16" s="1022"/>
      <c r="S16" s="1022"/>
      <c r="T16" s="1022"/>
      <c r="U16" s="1022"/>
      <c r="V16" s="1022"/>
      <c r="W16" s="1022"/>
      <c r="X16" s="1022"/>
      <c r="Y16" s="1022"/>
      <c r="Z16" s="1022"/>
      <c r="AA16" s="1022"/>
      <c r="AB16" s="1022"/>
      <c r="AC16" s="1126"/>
      <c r="AD16" s="1127"/>
      <c r="AE16" s="1135"/>
      <c r="AF16" s="1127"/>
      <c r="AG16" s="1127"/>
      <c r="AH16" s="1135"/>
      <c r="AI16" s="1127"/>
      <c r="AJ16" s="1127"/>
      <c r="AK16" s="1132"/>
      <c r="AL16" s="1009"/>
      <c r="AM16" s="1009"/>
      <c r="AN16" s="1009"/>
      <c r="AO16" s="1009"/>
      <c r="AP16" s="1009"/>
      <c r="AQ16" s="1009"/>
      <c r="AR16" s="1009"/>
      <c r="AS16" s="1009"/>
      <c r="AT16" s="1030"/>
      <c r="AU16" s="1129"/>
      <c r="AV16" s="1008"/>
      <c r="AW16" s="1009"/>
      <c r="AX16" s="1009"/>
      <c r="AY16" s="1009"/>
      <c r="AZ16" s="1009"/>
      <c r="BA16" s="1009"/>
      <c r="BB16" s="1009"/>
      <c r="BC16" s="1009"/>
      <c r="BD16" s="1025"/>
      <c r="BE16" s="1161"/>
      <c r="BF16" s="1105"/>
      <c r="BG16" s="1106"/>
      <c r="BH16" s="1107"/>
      <c r="BI16" s="1145"/>
      <c r="BJ16" s="941"/>
      <c r="BK16" s="941"/>
      <c r="BL16" s="941"/>
      <c r="BM16" s="942"/>
      <c r="BN16" s="949"/>
      <c r="BO16" s="950"/>
      <c r="BP16" s="950"/>
      <c r="BQ16" s="950"/>
      <c r="BR16" s="950"/>
      <c r="BS16" s="951"/>
      <c r="BW16" s="1105"/>
      <c r="BX16" s="1106"/>
      <c r="BY16" s="1107"/>
      <c r="BZ16" s="1110"/>
      <c r="CA16" s="1106"/>
      <c r="CB16" s="1107"/>
      <c r="CE16" s="89"/>
      <c r="CF16" s="9"/>
      <c r="CG16" s="86"/>
      <c r="DM16" s="15"/>
      <c r="DN16" s="15"/>
      <c r="DO16" s="15"/>
      <c r="DP16" s="15"/>
      <c r="DQ16" s="55"/>
      <c r="DR16" s="50"/>
      <c r="DS16" s="50"/>
      <c r="DT16" s="50"/>
      <c r="DU16" s="50"/>
      <c r="DV16" s="50"/>
    </row>
    <row r="17" spans="1:126" ht="13.5" customHeight="1">
      <c r="A17" s="982">
        <v>2</v>
      </c>
      <c r="B17" s="983"/>
      <c r="C17" s="1015"/>
      <c r="D17" s="1016"/>
      <c r="E17" s="1016"/>
      <c r="F17" s="1016"/>
      <c r="G17" s="1016"/>
      <c r="H17" s="1016"/>
      <c r="I17" s="1016"/>
      <c r="J17" s="1017"/>
      <c r="K17" s="1015"/>
      <c r="L17" s="1016"/>
      <c r="M17" s="1016"/>
      <c r="N17" s="1016"/>
      <c r="O17" s="1016"/>
      <c r="P17" s="1016"/>
      <c r="Q17" s="1016"/>
      <c r="R17" s="1016"/>
      <c r="S17" s="1016"/>
      <c r="T17" s="1016"/>
      <c r="U17" s="1016"/>
      <c r="V17" s="1016"/>
      <c r="W17" s="1016"/>
      <c r="X17" s="1016"/>
      <c r="Y17" s="1016"/>
      <c r="Z17" s="1016"/>
      <c r="AA17" s="1016"/>
      <c r="AB17" s="1016"/>
      <c r="AC17" s="1122"/>
      <c r="AD17" s="1123"/>
      <c r="AE17" s="1133" t="s">
        <v>92</v>
      </c>
      <c r="AF17" s="1123"/>
      <c r="AG17" s="1123"/>
      <c r="AH17" s="1133" t="s">
        <v>134</v>
      </c>
      <c r="AI17" s="1123"/>
      <c r="AJ17" s="1123"/>
      <c r="AK17" s="1130" t="s">
        <v>172</v>
      </c>
      <c r="AL17" s="1005"/>
      <c r="AM17" s="1005"/>
      <c r="AN17" s="1005"/>
      <c r="AO17" s="1005"/>
      <c r="AP17" s="1005"/>
      <c r="AQ17" s="1005"/>
      <c r="AR17" s="1005"/>
      <c r="AS17" s="1005"/>
      <c r="AT17" s="93"/>
      <c r="AU17" s="93"/>
      <c r="AV17" s="1004"/>
      <c r="AW17" s="1005"/>
      <c r="AX17" s="1005"/>
      <c r="AY17" s="1005"/>
      <c r="AZ17" s="1005"/>
      <c r="BA17" s="1005"/>
      <c r="BB17" s="1005"/>
      <c r="BC17" s="1005"/>
      <c r="BD17" s="94"/>
      <c r="BE17" s="94"/>
      <c r="BF17" s="928">
        <f>IF(AV17&gt;=100000,$BW$82,IF(AND(AV17&lt;100000,AV17&gt;=40000),$BW$83,IF(AND(AV17&lt;40000,AV17&gt;=15000),$BW$84,IF(AND(AV17&lt;15000,AV17&gt;=2500),$BW$85,""))))</f>
      </c>
      <c r="BG17" s="1100"/>
      <c r="BH17" s="1101"/>
      <c r="BI17" s="1143"/>
      <c r="BJ17" s="937"/>
      <c r="BK17" s="937"/>
      <c r="BL17" s="937"/>
      <c r="BM17" s="938"/>
      <c r="BN17" s="943">
        <f>IF(AV17&gt;=100000,$BX$82,IF(AND(AV17&lt;100000,AV17&gt;=40000),$BX$83,IF(AND(AV17&lt;40000,AV17&gt;=15000),$BX$84,IF(AND(AV17&lt;15000,AV17&gt;=2500),$BX$86,""))))</f>
      </c>
      <c r="BO17" s="944"/>
      <c r="BP17" s="944"/>
      <c r="BQ17" s="944">
        <f>IF(BG17&gt;=150000,$BW$82,IF(AND(BG17&lt;150000,BG17&gt;=60000),$BW$83,IF(AND(BG17&lt;60000,BG17&gt;=30000),$BW$84,IF(AND(BG17&lt;30000,BG17&gt;=15000),$BW$85,IF(AND(BG17&lt;15000,BG17&gt;=2500),$BW$86,"")))))</f>
      </c>
      <c r="BR17" s="944"/>
      <c r="BS17" s="945"/>
      <c r="BW17" s="928">
        <f>IF(AV17&gt;=200000,$BW$82,IF(AND(AV17&lt;200000,AV17&gt;=80000),$BW$83,IF(AND(AV17&lt;80000,AV17&gt;=30000),$BW$84,IF(AND(AV17&lt;30000,AV17&gt;=15000),$BW$85,IF(AND(AV17&lt;15000,AV17&gt;=5000),$BW$86,IF(AND(AV17&gt;=1000,AV17&lt;5000),$BW$87,""))))))</f>
      </c>
      <c r="BX17" s="1100"/>
      <c r="BY17" s="1101"/>
      <c r="BZ17" s="1108">
        <f>IF(AV17&gt;=200000,$BW$82,IF(AND(AV17&lt;200000,AV17&gt;=80000),$BW$83,IF(AND(AV17&lt;80000,AV17&gt;=30000),$BW$84,IF(AND(AV17&lt;30000,AV17&gt;=15000),$BW$85,IF(AND(AV17&lt;15000,AV17&gt;=2500),$BW$86,IF(AND(AV17&gt;=1000,AV17&lt;2500),$BW$87,""))))))</f>
      </c>
      <c r="CA17" s="1100"/>
      <c r="CB17" s="1101"/>
      <c r="CE17" s="89"/>
      <c r="CF17" s="9"/>
      <c r="DM17" s="15"/>
      <c r="DN17" s="15"/>
      <c r="DO17" s="15"/>
      <c r="DP17" s="15"/>
      <c r="DQ17" s="55"/>
      <c r="DR17" s="50"/>
      <c r="DS17" s="50"/>
      <c r="DT17" s="50"/>
      <c r="DU17" s="50"/>
      <c r="DV17" s="50"/>
    </row>
    <row r="18" spans="1:126" ht="13.5" customHeight="1">
      <c r="A18" s="984"/>
      <c r="B18" s="985"/>
      <c r="C18" s="1018"/>
      <c r="D18" s="1019"/>
      <c r="E18" s="1019"/>
      <c r="F18" s="1019"/>
      <c r="G18" s="1019"/>
      <c r="H18" s="1019"/>
      <c r="I18" s="1019"/>
      <c r="J18" s="1020"/>
      <c r="K18" s="1018"/>
      <c r="L18" s="1019"/>
      <c r="M18" s="1019"/>
      <c r="N18" s="1019"/>
      <c r="O18" s="1019"/>
      <c r="P18" s="1019"/>
      <c r="Q18" s="1019"/>
      <c r="R18" s="1019"/>
      <c r="S18" s="1019"/>
      <c r="T18" s="1019"/>
      <c r="U18" s="1019"/>
      <c r="V18" s="1019"/>
      <c r="W18" s="1019"/>
      <c r="X18" s="1019"/>
      <c r="Y18" s="1019"/>
      <c r="Z18" s="1019"/>
      <c r="AA18" s="1019"/>
      <c r="AB18" s="1019"/>
      <c r="AC18" s="1124"/>
      <c r="AD18" s="1125"/>
      <c r="AE18" s="1134"/>
      <c r="AF18" s="1125"/>
      <c r="AG18" s="1125"/>
      <c r="AH18" s="1134"/>
      <c r="AI18" s="1125"/>
      <c r="AJ18" s="1125"/>
      <c r="AK18" s="1131"/>
      <c r="AL18" s="1007"/>
      <c r="AM18" s="1007"/>
      <c r="AN18" s="1007"/>
      <c r="AO18" s="1007"/>
      <c r="AP18" s="1007"/>
      <c r="AQ18" s="1007"/>
      <c r="AR18" s="1007"/>
      <c r="AS18" s="1007"/>
      <c r="AT18" s="1029" t="s">
        <v>82</v>
      </c>
      <c r="AU18" s="1128"/>
      <c r="AV18" s="1006"/>
      <c r="AW18" s="1007"/>
      <c r="AX18" s="1007"/>
      <c r="AY18" s="1007"/>
      <c r="AZ18" s="1007"/>
      <c r="BA18" s="1007"/>
      <c r="BB18" s="1007"/>
      <c r="BC18" s="1007"/>
      <c r="BD18" s="1024" t="s">
        <v>82</v>
      </c>
      <c r="BE18" s="1160"/>
      <c r="BF18" s="1102"/>
      <c r="BG18" s="1103"/>
      <c r="BH18" s="1104"/>
      <c r="BI18" s="1144"/>
      <c r="BJ18" s="939"/>
      <c r="BK18" s="939"/>
      <c r="BL18" s="939"/>
      <c r="BM18" s="940"/>
      <c r="BN18" s="946"/>
      <c r="BO18" s="947"/>
      <c r="BP18" s="947"/>
      <c r="BQ18" s="947"/>
      <c r="BR18" s="947"/>
      <c r="BS18" s="948"/>
      <c r="BW18" s="1102"/>
      <c r="BX18" s="1103"/>
      <c r="BY18" s="1104"/>
      <c r="BZ18" s="1109"/>
      <c r="CA18" s="1103"/>
      <c r="CB18" s="1104"/>
      <c r="CE18" s="89"/>
      <c r="CF18" s="9"/>
      <c r="CG18" s="86"/>
      <c r="DM18" s="15"/>
      <c r="DN18" s="15"/>
      <c r="DO18" s="15"/>
      <c r="DP18" s="15"/>
      <c r="DQ18" s="55"/>
      <c r="DR18" s="50"/>
      <c r="DS18" s="50"/>
      <c r="DT18" s="50"/>
      <c r="DU18" s="50"/>
      <c r="DV18" s="50"/>
    </row>
    <row r="19" spans="1:126" ht="13.5" customHeight="1">
      <c r="A19" s="986"/>
      <c r="B19" s="987"/>
      <c r="C19" s="1021"/>
      <c r="D19" s="1022"/>
      <c r="E19" s="1022"/>
      <c r="F19" s="1022"/>
      <c r="G19" s="1022"/>
      <c r="H19" s="1022"/>
      <c r="I19" s="1022"/>
      <c r="J19" s="1023"/>
      <c r="K19" s="1021"/>
      <c r="L19" s="1022"/>
      <c r="M19" s="1022"/>
      <c r="N19" s="1022"/>
      <c r="O19" s="1022"/>
      <c r="P19" s="1022"/>
      <c r="Q19" s="1022"/>
      <c r="R19" s="1022"/>
      <c r="S19" s="1022"/>
      <c r="T19" s="1022"/>
      <c r="U19" s="1022"/>
      <c r="V19" s="1022"/>
      <c r="W19" s="1022"/>
      <c r="X19" s="1022"/>
      <c r="Y19" s="1022"/>
      <c r="Z19" s="1022"/>
      <c r="AA19" s="1022"/>
      <c r="AB19" s="1022"/>
      <c r="AC19" s="1126"/>
      <c r="AD19" s="1127"/>
      <c r="AE19" s="1135"/>
      <c r="AF19" s="1127"/>
      <c r="AG19" s="1127"/>
      <c r="AH19" s="1135"/>
      <c r="AI19" s="1127"/>
      <c r="AJ19" s="1127"/>
      <c r="AK19" s="1132"/>
      <c r="AL19" s="1009"/>
      <c r="AM19" s="1009"/>
      <c r="AN19" s="1009"/>
      <c r="AO19" s="1009"/>
      <c r="AP19" s="1009"/>
      <c r="AQ19" s="1009"/>
      <c r="AR19" s="1009"/>
      <c r="AS19" s="1009"/>
      <c r="AT19" s="1030"/>
      <c r="AU19" s="1129"/>
      <c r="AV19" s="1008"/>
      <c r="AW19" s="1009"/>
      <c r="AX19" s="1009"/>
      <c r="AY19" s="1009"/>
      <c r="AZ19" s="1009"/>
      <c r="BA19" s="1009"/>
      <c r="BB19" s="1009"/>
      <c r="BC19" s="1009"/>
      <c r="BD19" s="1025"/>
      <c r="BE19" s="1161"/>
      <c r="BF19" s="1105"/>
      <c r="BG19" s="1106"/>
      <c r="BH19" s="1107"/>
      <c r="BI19" s="1145"/>
      <c r="BJ19" s="941"/>
      <c r="BK19" s="941"/>
      <c r="BL19" s="941"/>
      <c r="BM19" s="942"/>
      <c r="BN19" s="949"/>
      <c r="BO19" s="950"/>
      <c r="BP19" s="950"/>
      <c r="BQ19" s="950"/>
      <c r="BR19" s="950"/>
      <c r="BS19" s="951"/>
      <c r="BV19" s="4"/>
      <c r="BW19" s="1105"/>
      <c r="BX19" s="1106"/>
      <c r="BY19" s="1107"/>
      <c r="BZ19" s="1110"/>
      <c r="CA19" s="1106"/>
      <c r="CB19" s="1107"/>
      <c r="CC19" s="91"/>
      <c r="CE19" s="89"/>
      <c r="CF19" s="95"/>
      <c r="CG19" s="96"/>
      <c r="CH19" s="97"/>
      <c r="CI19" s="9"/>
      <c r="CJ19" s="9"/>
      <c r="CK19" s="9"/>
      <c r="CL19" s="9"/>
      <c r="CM19" s="9"/>
      <c r="DI19" s="50"/>
      <c r="DJ19" s="50"/>
      <c r="DK19" s="50"/>
      <c r="DL19" s="50"/>
      <c r="DM19" s="15"/>
      <c r="DN19" s="15"/>
      <c r="DO19" s="15"/>
      <c r="DP19" s="15"/>
      <c r="DQ19" s="55"/>
      <c r="DR19" s="50"/>
      <c r="DS19" s="50"/>
      <c r="DT19" s="50"/>
      <c r="DU19" s="50"/>
      <c r="DV19" s="50"/>
    </row>
    <row r="20" spans="1:86" ht="13.5" customHeight="1">
      <c r="A20" s="982">
        <v>3</v>
      </c>
      <c r="B20" s="983"/>
      <c r="C20" s="1015"/>
      <c r="D20" s="1016"/>
      <c r="E20" s="1016"/>
      <c r="F20" s="1016"/>
      <c r="G20" s="1016"/>
      <c r="H20" s="1016"/>
      <c r="I20" s="1016"/>
      <c r="J20" s="1017"/>
      <c r="K20" s="1015"/>
      <c r="L20" s="1016"/>
      <c r="M20" s="1016"/>
      <c r="N20" s="1016"/>
      <c r="O20" s="1016"/>
      <c r="P20" s="1016"/>
      <c r="Q20" s="1016"/>
      <c r="R20" s="1016"/>
      <c r="S20" s="1016"/>
      <c r="T20" s="1016"/>
      <c r="U20" s="1016"/>
      <c r="V20" s="1016"/>
      <c r="W20" s="1016"/>
      <c r="X20" s="1016"/>
      <c r="Y20" s="1016"/>
      <c r="Z20" s="1016"/>
      <c r="AA20" s="1016"/>
      <c r="AB20" s="1016"/>
      <c r="AC20" s="1122"/>
      <c r="AD20" s="1123"/>
      <c r="AE20" s="1133" t="s">
        <v>92</v>
      </c>
      <c r="AF20" s="1123"/>
      <c r="AG20" s="1123"/>
      <c r="AH20" s="1133" t="s">
        <v>134</v>
      </c>
      <c r="AI20" s="1123"/>
      <c r="AJ20" s="1123"/>
      <c r="AK20" s="1130" t="s">
        <v>172</v>
      </c>
      <c r="AL20" s="1005"/>
      <c r="AM20" s="1005"/>
      <c r="AN20" s="1005"/>
      <c r="AO20" s="1005"/>
      <c r="AP20" s="1005"/>
      <c r="AQ20" s="1005"/>
      <c r="AR20" s="1005"/>
      <c r="AS20" s="1005"/>
      <c r="AT20" s="93"/>
      <c r="AU20" s="93"/>
      <c r="AV20" s="1004"/>
      <c r="AW20" s="1005"/>
      <c r="AX20" s="1005"/>
      <c r="AY20" s="1005"/>
      <c r="AZ20" s="1005"/>
      <c r="BA20" s="1005"/>
      <c r="BB20" s="1005"/>
      <c r="BC20" s="1005"/>
      <c r="BD20" s="94"/>
      <c r="BE20" s="94"/>
      <c r="BF20" s="928">
        <f>IF(AV20&gt;=100000,$BW$82,IF(AND(AV20&lt;100000,AV20&gt;=40000),$BW$83,IF(AND(AV20&lt;40000,AV20&gt;=15000),$BW$84,IF(AND(AV20&lt;15000,AV20&gt;=2500),$BW$85,""))))</f>
      </c>
      <c r="BG20" s="1100"/>
      <c r="BH20" s="1101"/>
      <c r="BI20" s="1143"/>
      <c r="BJ20" s="937"/>
      <c r="BK20" s="937"/>
      <c r="BL20" s="937"/>
      <c r="BM20" s="938"/>
      <c r="BN20" s="943">
        <f>IF(AV20&gt;=100000,$BX$82,IF(AND(AV20&lt;100000,AV20&gt;=40000),$BX$83,IF(AND(AV20&lt;40000,AV20&gt;=15000),$BX$84,IF(AND(AV20&lt;15000,AV20&gt;=2500),$BX$86,""))))</f>
      </c>
      <c r="BO20" s="944"/>
      <c r="BP20" s="944"/>
      <c r="BQ20" s="944">
        <f>IF(BG20&gt;=150000,$BW$82,IF(AND(BG20&lt;150000,BG20&gt;=60000),$BW$83,IF(AND(BG20&lt;60000,BG20&gt;=30000),$BW$84,IF(AND(BG20&lt;30000,BG20&gt;=15000),$BW$85,IF(AND(BG20&lt;15000,BG20&gt;=2500),$BW$86,"")))))</f>
      </c>
      <c r="BR20" s="944"/>
      <c r="BS20" s="945"/>
      <c r="BW20" s="928">
        <f>IF(AV20&gt;=200000,$BW$82,IF(AND(AV20&lt;200000,AV20&gt;=80000),$BW$83,IF(AND(AV20&lt;80000,AV20&gt;=30000),$BW$84,IF(AND(AV20&lt;30000,AV20&gt;=15000),$BW$85,IF(AND(AV20&lt;15000,AV20&gt;=5000),$BW$86,IF(AND(AV20&gt;=1000,AV20&lt;5000),$BW$87,""))))))</f>
      </c>
      <c r="BX20" s="1100"/>
      <c r="BY20" s="1101"/>
      <c r="BZ20" s="1108">
        <f>IF(AV20&gt;=200000,$BW$82,IF(AND(AV20&lt;200000,AV20&gt;=80000),$BW$83,IF(AND(AV20&lt;80000,AV20&gt;=30000),$BW$84,IF(AND(AV20&lt;30000,AV20&gt;=15000),$BW$85,IF(AND(AV20&lt;15000,AV20&gt;=2500),$BW$86,IF(AND(AV20&gt;=1000,AV20&lt;2500),$BW$87,""))))))</f>
      </c>
      <c r="CA20" s="1100"/>
      <c r="CB20" s="1101"/>
      <c r="CE20" s="89"/>
      <c r="CF20" s="95"/>
      <c r="CG20" s="98"/>
      <c r="CH20" s="98"/>
    </row>
    <row r="21" spans="1:86" ht="13.5" customHeight="1">
      <c r="A21" s="984"/>
      <c r="B21" s="985"/>
      <c r="C21" s="1018"/>
      <c r="D21" s="1019"/>
      <c r="E21" s="1019"/>
      <c r="F21" s="1019"/>
      <c r="G21" s="1019"/>
      <c r="H21" s="1019"/>
      <c r="I21" s="1019"/>
      <c r="J21" s="1020"/>
      <c r="K21" s="1018"/>
      <c r="L21" s="1019"/>
      <c r="M21" s="1019"/>
      <c r="N21" s="1019"/>
      <c r="O21" s="1019"/>
      <c r="P21" s="1019"/>
      <c r="Q21" s="1019"/>
      <c r="R21" s="1019"/>
      <c r="S21" s="1019"/>
      <c r="T21" s="1019"/>
      <c r="U21" s="1019"/>
      <c r="V21" s="1019"/>
      <c r="W21" s="1019"/>
      <c r="X21" s="1019"/>
      <c r="Y21" s="1019"/>
      <c r="Z21" s="1019"/>
      <c r="AA21" s="1019"/>
      <c r="AB21" s="1019"/>
      <c r="AC21" s="1124"/>
      <c r="AD21" s="1125"/>
      <c r="AE21" s="1134"/>
      <c r="AF21" s="1125"/>
      <c r="AG21" s="1125"/>
      <c r="AH21" s="1134"/>
      <c r="AI21" s="1125"/>
      <c r="AJ21" s="1125"/>
      <c r="AK21" s="1131"/>
      <c r="AL21" s="1007"/>
      <c r="AM21" s="1007"/>
      <c r="AN21" s="1007"/>
      <c r="AO21" s="1007"/>
      <c r="AP21" s="1007"/>
      <c r="AQ21" s="1007"/>
      <c r="AR21" s="1007"/>
      <c r="AS21" s="1007"/>
      <c r="AT21" s="1029" t="s">
        <v>82</v>
      </c>
      <c r="AU21" s="1128"/>
      <c r="AV21" s="1006"/>
      <c r="AW21" s="1007"/>
      <c r="AX21" s="1007"/>
      <c r="AY21" s="1007"/>
      <c r="AZ21" s="1007"/>
      <c r="BA21" s="1007"/>
      <c r="BB21" s="1007"/>
      <c r="BC21" s="1007"/>
      <c r="BD21" s="1024" t="s">
        <v>82</v>
      </c>
      <c r="BE21" s="1160"/>
      <c r="BF21" s="1102"/>
      <c r="BG21" s="1103"/>
      <c r="BH21" s="1104"/>
      <c r="BI21" s="1144"/>
      <c r="BJ21" s="939"/>
      <c r="BK21" s="939"/>
      <c r="BL21" s="939"/>
      <c r="BM21" s="940"/>
      <c r="BN21" s="946"/>
      <c r="BO21" s="947"/>
      <c r="BP21" s="947"/>
      <c r="BQ21" s="947"/>
      <c r="BR21" s="947"/>
      <c r="BS21" s="948"/>
      <c r="BW21" s="1102"/>
      <c r="BX21" s="1103"/>
      <c r="BY21" s="1104"/>
      <c r="BZ21" s="1109"/>
      <c r="CA21" s="1103"/>
      <c r="CB21" s="1104"/>
      <c r="CE21" s="89"/>
      <c r="CF21" s="95"/>
      <c r="CG21" s="98"/>
      <c r="CH21" s="98"/>
    </row>
    <row r="22" spans="1:85" ht="13.5" customHeight="1">
      <c r="A22" s="986"/>
      <c r="B22" s="987"/>
      <c r="C22" s="1021"/>
      <c r="D22" s="1022"/>
      <c r="E22" s="1022"/>
      <c r="F22" s="1022"/>
      <c r="G22" s="1022"/>
      <c r="H22" s="1022"/>
      <c r="I22" s="1022"/>
      <c r="J22" s="1023"/>
      <c r="K22" s="1021"/>
      <c r="L22" s="1022"/>
      <c r="M22" s="1022"/>
      <c r="N22" s="1022"/>
      <c r="O22" s="1022"/>
      <c r="P22" s="1022"/>
      <c r="Q22" s="1022"/>
      <c r="R22" s="1022"/>
      <c r="S22" s="1022"/>
      <c r="T22" s="1022"/>
      <c r="U22" s="1022"/>
      <c r="V22" s="1022"/>
      <c r="W22" s="1022"/>
      <c r="X22" s="1022"/>
      <c r="Y22" s="1022"/>
      <c r="Z22" s="1022"/>
      <c r="AA22" s="1022"/>
      <c r="AB22" s="1022"/>
      <c r="AC22" s="1126"/>
      <c r="AD22" s="1127"/>
      <c r="AE22" s="1135"/>
      <c r="AF22" s="1127"/>
      <c r="AG22" s="1127"/>
      <c r="AH22" s="1135"/>
      <c r="AI22" s="1127"/>
      <c r="AJ22" s="1127"/>
      <c r="AK22" s="1132"/>
      <c r="AL22" s="1009"/>
      <c r="AM22" s="1009"/>
      <c r="AN22" s="1009"/>
      <c r="AO22" s="1009"/>
      <c r="AP22" s="1009"/>
      <c r="AQ22" s="1009"/>
      <c r="AR22" s="1009"/>
      <c r="AS22" s="1009"/>
      <c r="AT22" s="1030"/>
      <c r="AU22" s="1129"/>
      <c r="AV22" s="1008"/>
      <c r="AW22" s="1009"/>
      <c r="AX22" s="1009"/>
      <c r="AY22" s="1009"/>
      <c r="AZ22" s="1009"/>
      <c r="BA22" s="1009"/>
      <c r="BB22" s="1009"/>
      <c r="BC22" s="1009"/>
      <c r="BD22" s="1025"/>
      <c r="BE22" s="1161"/>
      <c r="BF22" s="1105"/>
      <c r="BG22" s="1106"/>
      <c r="BH22" s="1107"/>
      <c r="BI22" s="1145"/>
      <c r="BJ22" s="941"/>
      <c r="BK22" s="941"/>
      <c r="BL22" s="941"/>
      <c r="BM22" s="942"/>
      <c r="BN22" s="949"/>
      <c r="BO22" s="950"/>
      <c r="BP22" s="950"/>
      <c r="BQ22" s="950"/>
      <c r="BR22" s="950"/>
      <c r="BS22" s="951"/>
      <c r="BW22" s="1105"/>
      <c r="BX22" s="1106"/>
      <c r="BY22" s="1107"/>
      <c r="BZ22" s="1110"/>
      <c r="CA22" s="1106"/>
      <c r="CB22" s="1107"/>
      <c r="CE22" s="89"/>
      <c r="CG22" s="9"/>
    </row>
    <row r="23" spans="1:80" ht="13.5" customHeight="1">
      <c r="A23" s="982">
        <v>4</v>
      </c>
      <c r="B23" s="983"/>
      <c r="C23" s="1015"/>
      <c r="D23" s="1016"/>
      <c r="E23" s="1016"/>
      <c r="F23" s="1016"/>
      <c r="G23" s="1016"/>
      <c r="H23" s="1016"/>
      <c r="I23" s="1016"/>
      <c r="J23" s="1017"/>
      <c r="K23" s="1015"/>
      <c r="L23" s="1016"/>
      <c r="M23" s="1016"/>
      <c r="N23" s="1016"/>
      <c r="O23" s="1016"/>
      <c r="P23" s="1016"/>
      <c r="Q23" s="1016"/>
      <c r="R23" s="1016"/>
      <c r="S23" s="1016"/>
      <c r="T23" s="1016"/>
      <c r="U23" s="1016"/>
      <c r="V23" s="1016"/>
      <c r="W23" s="1016"/>
      <c r="X23" s="1016"/>
      <c r="Y23" s="1016"/>
      <c r="Z23" s="1016"/>
      <c r="AA23" s="1016"/>
      <c r="AB23" s="1016"/>
      <c r="AC23" s="1122"/>
      <c r="AD23" s="1123"/>
      <c r="AE23" s="1133" t="s">
        <v>92</v>
      </c>
      <c r="AF23" s="1123"/>
      <c r="AG23" s="1123"/>
      <c r="AH23" s="1133" t="s">
        <v>134</v>
      </c>
      <c r="AI23" s="1123"/>
      <c r="AJ23" s="1123"/>
      <c r="AK23" s="1130" t="s">
        <v>172</v>
      </c>
      <c r="AL23" s="1005"/>
      <c r="AM23" s="1005"/>
      <c r="AN23" s="1005"/>
      <c r="AO23" s="1005"/>
      <c r="AP23" s="1005"/>
      <c r="AQ23" s="1005"/>
      <c r="AR23" s="1005"/>
      <c r="AS23" s="1005"/>
      <c r="AT23" s="93"/>
      <c r="AU23" s="93"/>
      <c r="AV23" s="1004"/>
      <c r="AW23" s="1005"/>
      <c r="AX23" s="1005"/>
      <c r="AY23" s="1005"/>
      <c r="AZ23" s="1005"/>
      <c r="BA23" s="1005"/>
      <c r="BB23" s="1005"/>
      <c r="BC23" s="1005"/>
      <c r="BD23" s="94"/>
      <c r="BE23" s="94"/>
      <c r="BF23" s="928">
        <f>IF(AV23&gt;=100000,$BW$82,IF(AND(AV23&lt;100000,AV23&gt;=40000),$BW$83,IF(AND(AV23&lt;40000,AV23&gt;=15000),$BW$84,IF(AND(AV23&lt;15000,AV23&gt;=2500),$BW$85,""))))</f>
      </c>
      <c r="BG23" s="1100"/>
      <c r="BH23" s="1101"/>
      <c r="BI23" s="1143"/>
      <c r="BJ23" s="937"/>
      <c r="BK23" s="937"/>
      <c r="BL23" s="937"/>
      <c r="BM23" s="938"/>
      <c r="BN23" s="943">
        <f>IF(AV23&gt;=100000,$BX$82,IF(AND(AV23&lt;100000,AV23&gt;=40000),$BX$83,IF(AND(AV23&lt;40000,AV23&gt;=15000),$BX$84,IF(AND(AV23&lt;15000,AV23&gt;=2500),$BX$86,""))))</f>
      </c>
      <c r="BO23" s="944"/>
      <c r="BP23" s="944"/>
      <c r="BQ23" s="944">
        <f>IF(BG23&gt;=150000,$BW$82,IF(AND(BG23&lt;150000,BG23&gt;=60000),$BW$83,IF(AND(BG23&lt;60000,BG23&gt;=30000),$BW$84,IF(AND(BG23&lt;30000,BG23&gt;=15000),$BW$85,IF(AND(BG23&lt;15000,BG23&gt;=2500),$BW$86,"")))))</f>
      </c>
      <c r="BR23" s="944"/>
      <c r="BS23" s="945"/>
      <c r="BW23" s="928">
        <f>IF(AV23&gt;=200000,$BW$82,IF(AND(AV23&lt;200000,AV23&gt;=80000),$BW$83,IF(AND(AV23&lt;80000,AV23&gt;=30000),$BW$84,IF(AND(AV23&lt;30000,AV23&gt;=15000),$BW$85,IF(AND(AV23&lt;15000,AV23&gt;=5000),$BW$86,IF(AND(AV23&gt;=1000,AV23&lt;5000),$BW$87,""))))))</f>
      </c>
      <c r="BX23" s="1100"/>
      <c r="BY23" s="1101"/>
      <c r="BZ23" s="1108">
        <f>IF(AV23&gt;=200000,$BW$82,IF(AND(AV23&lt;200000,AV23&gt;=80000),$BW$83,IF(AND(AV23&lt;80000,AV23&gt;=30000),$BW$84,IF(AND(AV23&lt;30000,AV23&gt;=15000),$BW$85,IF(AND(AV23&lt;15000,AV23&gt;=2500),$BW$86,IF(AND(AV23&gt;=1000,AV23&lt;2500),$BW$87,""))))))</f>
      </c>
      <c r="CA23" s="1100"/>
      <c r="CB23" s="1101"/>
    </row>
    <row r="24" spans="1:80" ht="13.5" customHeight="1">
      <c r="A24" s="984"/>
      <c r="B24" s="985"/>
      <c r="C24" s="1018"/>
      <c r="D24" s="1019"/>
      <c r="E24" s="1019"/>
      <c r="F24" s="1019"/>
      <c r="G24" s="1019"/>
      <c r="H24" s="1019"/>
      <c r="I24" s="1019"/>
      <c r="J24" s="1020"/>
      <c r="K24" s="1018"/>
      <c r="L24" s="1019"/>
      <c r="M24" s="1019"/>
      <c r="N24" s="1019"/>
      <c r="O24" s="1019"/>
      <c r="P24" s="1019"/>
      <c r="Q24" s="1019"/>
      <c r="R24" s="1019"/>
      <c r="S24" s="1019"/>
      <c r="T24" s="1019"/>
      <c r="U24" s="1019"/>
      <c r="V24" s="1019"/>
      <c r="W24" s="1019"/>
      <c r="X24" s="1019"/>
      <c r="Y24" s="1019"/>
      <c r="Z24" s="1019"/>
      <c r="AA24" s="1019"/>
      <c r="AB24" s="1019"/>
      <c r="AC24" s="1124"/>
      <c r="AD24" s="1125"/>
      <c r="AE24" s="1134"/>
      <c r="AF24" s="1125"/>
      <c r="AG24" s="1125"/>
      <c r="AH24" s="1134"/>
      <c r="AI24" s="1125"/>
      <c r="AJ24" s="1125"/>
      <c r="AK24" s="1131"/>
      <c r="AL24" s="1007"/>
      <c r="AM24" s="1007"/>
      <c r="AN24" s="1007"/>
      <c r="AO24" s="1007"/>
      <c r="AP24" s="1007"/>
      <c r="AQ24" s="1007"/>
      <c r="AR24" s="1007"/>
      <c r="AS24" s="1007"/>
      <c r="AT24" s="1029" t="s">
        <v>82</v>
      </c>
      <c r="AU24" s="1128"/>
      <c r="AV24" s="1006"/>
      <c r="AW24" s="1007"/>
      <c r="AX24" s="1007"/>
      <c r="AY24" s="1007"/>
      <c r="AZ24" s="1007"/>
      <c r="BA24" s="1007"/>
      <c r="BB24" s="1007"/>
      <c r="BC24" s="1007"/>
      <c r="BD24" s="1024" t="s">
        <v>82</v>
      </c>
      <c r="BE24" s="1160"/>
      <c r="BF24" s="1102"/>
      <c r="BG24" s="1103"/>
      <c r="BH24" s="1104"/>
      <c r="BI24" s="1144"/>
      <c r="BJ24" s="939"/>
      <c r="BK24" s="939"/>
      <c r="BL24" s="939"/>
      <c r="BM24" s="940"/>
      <c r="BN24" s="946"/>
      <c r="BO24" s="947"/>
      <c r="BP24" s="947"/>
      <c r="BQ24" s="947"/>
      <c r="BR24" s="947"/>
      <c r="BS24" s="948"/>
      <c r="BW24" s="1102"/>
      <c r="BX24" s="1103"/>
      <c r="BY24" s="1104"/>
      <c r="BZ24" s="1109"/>
      <c r="CA24" s="1103"/>
      <c r="CB24" s="1104"/>
    </row>
    <row r="25" spans="1:85" ht="13.5" customHeight="1">
      <c r="A25" s="986"/>
      <c r="B25" s="987"/>
      <c r="C25" s="1021"/>
      <c r="D25" s="1022"/>
      <c r="E25" s="1022"/>
      <c r="F25" s="1022"/>
      <c r="G25" s="1022"/>
      <c r="H25" s="1022"/>
      <c r="I25" s="1022"/>
      <c r="J25" s="1023"/>
      <c r="K25" s="1021"/>
      <c r="L25" s="1022"/>
      <c r="M25" s="1022"/>
      <c r="N25" s="1022"/>
      <c r="O25" s="1022"/>
      <c r="P25" s="1022"/>
      <c r="Q25" s="1022"/>
      <c r="R25" s="1022"/>
      <c r="S25" s="1022"/>
      <c r="T25" s="1022"/>
      <c r="U25" s="1022"/>
      <c r="V25" s="1022"/>
      <c r="W25" s="1022"/>
      <c r="X25" s="1022"/>
      <c r="Y25" s="1022"/>
      <c r="Z25" s="1022"/>
      <c r="AA25" s="1022"/>
      <c r="AB25" s="1022"/>
      <c r="AC25" s="1126"/>
      <c r="AD25" s="1127"/>
      <c r="AE25" s="1135"/>
      <c r="AF25" s="1127"/>
      <c r="AG25" s="1127"/>
      <c r="AH25" s="1135"/>
      <c r="AI25" s="1127"/>
      <c r="AJ25" s="1127"/>
      <c r="AK25" s="1132"/>
      <c r="AL25" s="1009"/>
      <c r="AM25" s="1009"/>
      <c r="AN25" s="1009"/>
      <c r="AO25" s="1009"/>
      <c r="AP25" s="1009"/>
      <c r="AQ25" s="1009"/>
      <c r="AR25" s="1009"/>
      <c r="AS25" s="1009"/>
      <c r="AT25" s="1030"/>
      <c r="AU25" s="1129"/>
      <c r="AV25" s="1008"/>
      <c r="AW25" s="1009"/>
      <c r="AX25" s="1009"/>
      <c r="AY25" s="1009"/>
      <c r="AZ25" s="1009"/>
      <c r="BA25" s="1009"/>
      <c r="BB25" s="1009"/>
      <c r="BC25" s="1009"/>
      <c r="BD25" s="1025"/>
      <c r="BE25" s="1161"/>
      <c r="BF25" s="1105"/>
      <c r="BG25" s="1106"/>
      <c r="BH25" s="1107"/>
      <c r="BI25" s="1145"/>
      <c r="BJ25" s="941"/>
      <c r="BK25" s="941"/>
      <c r="BL25" s="941"/>
      <c r="BM25" s="942"/>
      <c r="BN25" s="949"/>
      <c r="BO25" s="950"/>
      <c r="BP25" s="950"/>
      <c r="BQ25" s="950"/>
      <c r="BR25" s="950"/>
      <c r="BS25" s="951"/>
      <c r="BW25" s="1105"/>
      <c r="BX25" s="1106"/>
      <c r="BY25" s="1107"/>
      <c r="BZ25" s="1110"/>
      <c r="CA25" s="1106"/>
      <c r="CB25" s="1107"/>
      <c r="CE25" s="89"/>
      <c r="CG25" s="9"/>
    </row>
    <row r="26" spans="1:80" ht="13.5" customHeight="1">
      <c r="A26" s="982">
        <v>5</v>
      </c>
      <c r="B26" s="983"/>
      <c r="C26" s="1015"/>
      <c r="D26" s="1016"/>
      <c r="E26" s="1016"/>
      <c r="F26" s="1016"/>
      <c r="G26" s="1016"/>
      <c r="H26" s="1016"/>
      <c r="I26" s="1016"/>
      <c r="J26" s="1017"/>
      <c r="K26" s="1015"/>
      <c r="L26" s="1016"/>
      <c r="M26" s="1016"/>
      <c r="N26" s="1016"/>
      <c r="O26" s="1016"/>
      <c r="P26" s="1016"/>
      <c r="Q26" s="1016"/>
      <c r="R26" s="1016"/>
      <c r="S26" s="1016"/>
      <c r="T26" s="1016"/>
      <c r="U26" s="1016"/>
      <c r="V26" s="1016"/>
      <c r="W26" s="1016"/>
      <c r="X26" s="1016"/>
      <c r="Y26" s="1016"/>
      <c r="Z26" s="1016"/>
      <c r="AA26" s="1016"/>
      <c r="AB26" s="1016"/>
      <c r="AC26" s="1122"/>
      <c r="AD26" s="1123"/>
      <c r="AE26" s="1133" t="s">
        <v>92</v>
      </c>
      <c r="AF26" s="1123"/>
      <c r="AG26" s="1123"/>
      <c r="AH26" s="1133" t="s">
        <v>134</v>
      </c>
      <c r="AI26" s="1123"/>
      <c r="AJ26" s="1123"/>
      <c r="AK26" s="1130" t="s">
        <v>172</v>
      </c>
      <c r="AL26" s="1005"/>
      <c r="AM26" s="1005"/>
      <c r="AN26" s="1005"/>
      <c r="AO26" s="1005"/>
      <c r="AP26" s="1005"/>
      <c r="AQ26" s="1005"/>
      <c r="AR26" s="1005"/>
      <c r="AS26" s="1005"/>
      <c r="AT26" s="93"/>
      <c r="AU26" s="93"/>
      <c r="AV26" s="1004"/>
      <c r="AW26" s="1005"/>
      <c r="AX26" s="1005"/>
      <c r="AY26" s="1005"/>
      <c r="AZ26" s="1005"/>
      <c r="BA26" s="1005"/>
      <c r="BB26" s="1005"/>
      <c r="BC26" s="1005"/>
      <c r="BD26" s="94"/>
      <c r="BE26" s="94"/>
      <c r="BF26" s="928">
        <f>IF(AV26&gt;=100000,$BW$82,IF(AND(AV26&lt;100000,AV26&gt;=40000),$BW$83,IF(AND(AV26&lt;40000,AV26&gt;=15000),$BW$84,IF(AND(AV26&lt;15000,AV26&gt;=2500),$BW$85,""))))</f>
      </c>
      <c r="BG26" s="1100"/>
      <c r="BH26" s="1101"/>
      <c r="BI26" s="1143"/>
      <c r="BJ26" s="937"/>
      <c r="BK26" s="937"/>
      <c r="BL26" s="937"/>
      <c r="BM26" s="938"/>
      <c r="BN26" s="943">
        <f>IF(AV26&gt;=100000,$BX$82,IF(AND(AV26&lt;100000,AV26&gt;=40000),$BX$83,IF(AND(AV26&lt;40000,AV26&gt;=15000),$BX$84,IF(AND(AV26&lt;15000,AV26&gt;=2500),$BX$86,""))))</f>
      </c>
      <c r="BO26" s="944"/>
      <c r="BP26" s="944"/>
      <c r="BQ26" s="944">
        <f>IF(BG26&gt;=150000,$BW$82,IF(AND(BG26&lt;150000,BG26&gt;=60000),$BW$83,IF(AND(BG26&lt;60000,BG26&gt;=30000),$BW$84,IF(AND(BG26&lt;30000,BG26&gt;=15000),$BW$85,IF(AND(BG26&lt;15000,BG26&gt;=2500),$BW$86,"")))))</f>
      </c>
      <c r="BR26" s="944"/>
      <c r="BS26" s="945"/>
      <c r="BW26" s="928">
        <f>IF(AV26&gt;=200000,$BW$82,IF(AND(AV26&lt;200000,AV26&gt;=80000),$BW$83,IF(AND(AV26&lt;80000,AV26&gt;=30000),$BW$84,IF(AND(AV26&lt;30000,AV26&gt;=15000),$BW$85,IF(AND(AV26&lt;15000,AV26&gt;=5000),$BW$86,IF(AND(AV26&gt;=1000,AV26&lt;5000),$BW$87,""))))))</f>
      </c>
      <c r="BX26" s="1100"/>
      <c r="BY26" s="1101"/>
      <c r="BZ26" s="1108">
        <f>IF(AV26&gt;=200000,$BW$82,IF(AND(AV26&lt;200000,AV26&gt;=80000),$BW$83,IF(AND(AV26&lt;80000,AV26&gt;=30000),$BW$84,IF(AND(AV26&lt;30000,AV26&gt;=15000),$BW$85,IF(AND(AV26&lt;15000,AV26&gt;=2500),$BW$86,IF(AND(AV26&gt;=1000,AV26&lt;2500),$BW$87,""))))))</f>
      </c>
      <c r="CA26" s="1100"/>
      <c r="CB26" s="1101"/>
    </row>
    <row r="27" spans="1:80" ht="13.5" customHeight="1">
      <c r="A27" s="984"/>
      <c r="B27" s="985"/>
      <c r="C27" s="1018"/>
      <c r="D27" s="1019"/>
      <c r="E27" s="1019"/>
      <c r="F27" s="1019"/>
      <c r="G27" s="1019"/>
      <c r="H27" s="1019"/>
      <c r="I27" s="1019"/>
      <c r="J27" s="1020"/>
      <c r="K27" s="1018"/>
      <c r="L27" s="1019"/>
      <c r="M27" s="1019"/>
      <c r="N27" s="1019"/>
      <c r="O27" s="1019"/>
      <c r="P27" s="1019"/>
      <c r="Q27" s="1019"/>
      <c r="R27" s="1019"/>
      <c r="S27" s="1019"/>
      <c r="T27" s="1019"/>
      <c r="U27" s="1019"/>
      <c r="V27" s="1019"/>
      <c r="W27" s="1019"/>
      <c r="X27" s="1019"/>
      <c r="Y27" s="1019"/>
      <c r="Z27" s="1019"/>
      <c r="AA27" s="1019"/>
      <c r="AB27" s="1019"/>
      <c r="AC27" s="1124"/>
      <c r="AD27" s="1125"/>
      <c r="AE27" s="1134"/>
      <c r="AF27" s="1125"/>
      <c r="AG27" s="1125"/>
      <c r="AH27" s="1134"/>
      <c r="AI27" s="1125"/>
      <c r="AJ27" s="1125"/>
      <c r="AK27" s="1131"/>
      <c r="AL27" s="1007"/>
      <c r="AM27" s="1007"/>
      <c r="AN27" s="1007"/>
      <c r="AO27" s="1007"/>
      <c r="AP27" s="1007"/>
      <c r="AQ27" s="1007"/>
      <c r="AR27" s="1007"/>
      <c r="AS27" s="1007"/>
      <c r="AT27" s="1029" t="s">
        <v>82</v>
      </c>
      <c r="AU27" s="1128"/>
      <c r="AV27" s="1006"/>
      <c r="AW27" s="1007"/>
      <c r="AX27" s="1007"/>
      <c r="AY27" s="1007"/>
      <c r="AZ27" s="1007"/>
      <c r="BA27" s="1007"/>
      <c r="BB27" s="1007"/>
      <c r="BC27" s="1007"/>
      <c r="BD27" s="1024" t="s">
        <v>82</v>
      </c>
      <c r="BE27" s="1160"/>
      <c r="BF27" s="1102"/>
      <c r="BG27" s="1103"/>
      <c r="BH27" s="1104"/>
      <c r="BI27" s="1144"/>
      <c r="BJ27" s="939"/>
      <c r="BK27" s="939"/>
      <c r="BL27" s="939"/>
      <c r="BM27" s="940"/>
      <c r="BN27" s="946"/>
      <c r="BO27" s="947"/>
      <c r="BP27" s="947"/>
      <c r="BQ27" s="947"/>
      <c r="BR27" s="947"/>
      <c r="BS27" s="948"/>
      <c r="BW27" s="1102"/>
      <c r="BX27" s="1103"/>
      <c r="BY27" s="1104"/>
      <c r="BZ27" s="1109"/>
      <c r="CA27" s="1103"/>
      <c r="CB27" s="1104"/>
    </row>
    <row r="28" spans="1:85" ht="13.5" customHeight="1">
      <c r="A28" s="986"/>
      <c r="B28" s="987"/>
      <c r="C28" s="1021"/>
      <c r="D28" s="1022"/>
      <c r="E28" s="1022"/>
      <c r="F28" s="1022"/>
      <c r="G28" s="1022"/>
      <c r="H28" s="1022"/>
      <c r="I28" s="1022"/>
      <c r="J28" s="1023"/>
      <c r="K28" s="1021"/>
      <c r="L28" s="1022"/>
      <c r="M28" s="1022"/>
      <c r="N28" s="1022"/>
      <c r="O28" s="1022"/>
      <c r="P28" s="1022"/>
      <c r="Q28" s="1022"/>
      <c r="R28" s="1022"/>
      <c r="S28" s="1022"/>
      <c r="T28" s="1022"/>
      <c r="U28" s="1022"/>
      <c r="V28" s="1022"/>
      <c r="W28" s="1022"/>
      <c r="X28" s="1022"/>
      <c r="Y28" s="1022"/>
      <c r="Z28" s="1022"/>
      <c r="AA28" s="1022"/>
      <c r="AB28" s="1022"/>
      <c r="AC28" s="1126"/>
      <c r="AD28" s="1127"/>
      <c r="AE28" s="1135"/>
      <c r="AF28" s="1127"/>
      <c r="AG28" s="1127"/>
      <c r="AH28" s="1135"/>
      <c r="AI28" s="1127"/>
      <c r="AJ28" s="1127"/>
      <c r="AK28" s="1132"/>
      <c r="AL28" s="1009"/>
      <c r="AM28" s="1009"/>
      <c r="AN28" s="1009"/>
      <c r="AO28" s="1009"/>
      <c r="AP28" s="1009"/>
      <c r="AQ28" s="1009"/>
      <c r="AR28" s="1009"/>
      <c r="AS28" s="1009"/>
      <c r="AT28" s="1030"/>
      <c r="AU28" s="1129"/>
      <c r="AV28" s="1008"/>
      <c r="AW28" s="1009"/>
      <c r="AX28" s="1009"/>
      <c r="AY28" s="1009"/>
      <c r="AZ28" s="1009"/>
      <c r="BA28" s="1009"/>
      <c r="BB28" s="1009"/>
      <c r="BC28" s="1009"/>
      <c r="BD28" s="1025"/>
      <c r="BE28" s="1161"/>
      <c r="BF28" s="1105"/>
      <c r="BG28" s="1106"/>
      <c r="BH28" s="1107"/>
      <c r="BI28" s="1145"/>
      <c r="BJ28" s="941"/>
      <c r="BK28" s="941"/>
      <c r="BL28" s="941"/>
      <c r="BM28" s="942"/>
      <c r="BN28" s="949"/>
      <c r="BO28" s="950"/>
      <c r="BP28" s="950"/>
      <c r="BQ28" s="950"/>
      <c r="BR28" s="950"/>
      <c r="BS28" s="951"/>
      <c r="BW28" s="1105"/>
      <c r="BX28" s="1106"/>
      <c r="BY28" s="1107"/>
      <c r="BZ28" s="1110"/>
      <c r="CA28" s="1106"/>
      <c r="CB28" s="1107"/>
      <c r="CE28" s="89"/>
      <c r="CG28" s="9"/>
    </row>
    <row r="29" spans="1:80" ht="13.5" customHeight="1">
      <c r="A29" s="982">
        <v>6</v>
      </c>
      <c r="B29" s="983"/>
      <c r="C29" s="1015"/>
      <c r="D29" s="1016"/>
      <c r="E29" s="1016"/>
      <c r="F29" s="1016"/>
      <c r="G29" s="1016"/>
      <c r="H29" s="1016"/>
      <c r="I29" s="1016"/>
      <c r="J29" s="1017"/>
      <c r="K29" s="1015"/>
      <c r="L29" s="1016"/>
      <c r="M29" s="1016"/>
      <c r="N29" s="1016"/>
      <c r="O29" s="1016"/>
      <c r="P29" s="1016"/>
      <c r="Q29" s="1016"/>
      <c r="R29" s="1016"/>
      <c r="S29" s="1016"/>
      <c r="T29" s="1016"/>
      <c r="U29" s="1016"/>
      <c r="V29" s="1016"/>
      <c r="W29" s="1016"/>
      <c r="X29" s="1016"/>
      <c r="Y29" s="1016"/>
      <c r="Z29" s="1016"/>
      <c r="AA29" s="1016"/>
      <c r="AB29" s="1016"/>
      <c r="AC29" s="1122"/>
      <c r="AD29" s="1123"/>
      <c r="AE29" s="1133" t="s">
        <v>92</v>
      </c>
      <c r="AF29" s="1123"/>
      <c r="AG29" s="1123"/>
      <c r="AH29" s="1133" t="s">
        <v>134</v>
      </c>
      <c r="AI29" s="1123"/>
      <c r="AJ29" s="1123"/>
      <c r="AK29" s="1130" t="s">
        <v>172</v>
      </c>
      <c r="AL29" s="1005"/>
      <c r="AM29" s="1005"/>
      <c r="AN29" s="1005"/>
      <c r="AO29" s="1005"/>
      <c r="AP29" s="1005"/>
      <c r="AQ29" s="1005"/>
      <c r="AR29" s="1005"/>
      <c r="AS29" s="1005"/>
      <c r="AT29" s="93"/>
      <c r="AU29" s="93"/>
      <c r="AV29" s="1004"/>
      <c r="AW29" s="1005"/>
      <c r="AX29" s="1005"/>
      <c r="AY29" s="1005"/>
      <c r="AZ29" s="1005"/>
      <c r="BA29" s="1005"/>
      <c r="BB29" s="1005"/>
      <c r="BC29" s="1005"/>
      <c r="BD29" s="94"/>
      <c r="BE29" s="94"/>
      <c r="BF29" s="928">
        <f>IF(AV29&gt;=100000,$BW$82,IF(AND(AV29&lt;100000,AV29&gt;=40000),$BW$83,IF(AND(AV29&lt;40000,AV29&gt;=15000),$BW$84,IF(AND(AV29&lt;15000,AV29&gt;=2500),$BW$85,""))))</f>
      </c>
      <c r="BG29" s="1100"/>
      <c r="BH29" s="1101"/>
      <c r="BI29" s="1143"/>
      <c r="BJ29" s="937"/>
      <c r="BK29" s="937"/>
      <c r="BL29" s="937"/>
      <c r="BM29" s="938"/>
      <c r="BN29" s="943">
        <f>IF(AV29&gt;=100000,$BX$82,IF(AND(AV29&lt;100000,AV29&gt;=40000),$BX$83,IF(AND(AV29&lt;40000,AV29&gt;=15000),$BX$84,IF(AND(AV29&lt;15000,AV29&gt;=2500),$BX$86,""))))</f>
      </c>
      <c r="BO29" s="944"/>
      <c r="BP29" s="944"/>
      <c r="BQ29" s="944">
        <f>IF(BG29&gt;=150000,$BW$82,IF(AND(BG29&lt;150000,BG29&gt;=60000),$BW$83,IF(AND(BG29&lt;60000,BG29&gt;=30000),$BW$84,IF(AND(BG29&lt;30000,BG29&gt;=15000),$BW$85,IF(AND(BG29&lt;15000,BG29&gt;=2500),$BW$86,"")))))</f>
      </c>
      <c r="BR29" s="944"/>
      <c r="BS29" s="945"/>
      <c r="BW29" s="928">
        <f>IF(AV29&gt;=200000,$BW$82,IF(AND(AV29&lt;200000,AV29&gt;=80000),$BW$83,IF(AND(AV29&lt;80000,AV29&gt;=30000),$BW$84,IF(AND(AV29&lt;30000,AV29&gt;=15000),$BW$85,IF(AND(AV29&lt;15000,AV29&gt;=5000),$BW$86,IF(AND(AV29&gt;=1000,AV29&lt;5000),$BW$87,""))))))</f>
      </c>
      <c r="BX29" s="1100"/>
      <c r="BY29" s="1101"/>
      <c r="BZ29" s="1108">
        <f>IF(AV29&gt;=200000,$BW$82,IF(AND(AV29&lt;200000,AV29&gt;=80000),$BW$83,IF(AND(AV29&lt;80000,AV29&gt;=30000),$BW$84,IF(AND(AV29&lt;30000,AV29&gt;=15000),$BW$85,IF(AND(AV29&lt;15000,AV29&gt;=2500),$BW$86,IF(AND(AV29&gt;=1000,AV29&lt;2500),$BW$87,""))))))</f>
      </c>
      <c r="CA29" s="1100"/>
      <c r="CB29" s="1101"/>
    </row>
    <row r="30" spans="1:80" ht="13.5" customHeight="1">
      <c r="A30" s="984"/>
      <c r="B30" s="985"/>
      <c r="C30" s="1018"/>
      <c r="D30" s="1019"/>
      <c r="E30" s="1019"/>
      <c r="F30" s="1019"/>
      <c r="G30" s="1019"/>
      <c r="H30" s="1019"/>
      <c r="I30" s="1019"/>
      <c r="J30" s="1020"/>
      <c r="K30" s="1018"/>
      <c r="L30" s="1019"/>
      <c r="M30" s="1019"/>
      <c r="N30" s="1019"/>
      <c r="O30" s="1019"/>
      <c r="P30" s="1019"/>
      <c r="Q30" s="1019"/>
      <c r="R30" s="1019"/>
      <c r="S30" s="1019"/>
      <c r="T30" s="1019"/>
      <c r="U30" s="1019"/>
      <c r="V30" s="1019"/>
      <c r="W30" s="1019"/>
      <c r="X30" s="1019"/>
      <c r="Y30" s="1019"/>
      <c r="Z30" s="1019"/>
      <c r="AA30" s="1019"/>
      <c r="AB30" s="1019"/>
      <c r="AC30" s="1124"/>
      <c r="AD30" s="1125"/>
      <c r="AE30" s="1134"/>
      <c r="AF30" s="1125"/>
      <c r="AG30" s="1125"/>
      <c r="AH30" s="1134"/>
      <c r="AI30" s="1125"/>
      <c r="AJ30" s="1125"/>
      <c r="AK30" s="1131"/>
      <c r="AL30" s="1007"/>
      <c r="AM30" s="1007"/>
      <c r="AN30" s="1007"/>
      <c r="AO30" s="1007"/>
      <c r="AP30" s="1007"/>
      <c r="AQ30" s="1007"/>
      <c r="AR30" s="1007"/>
      <c r="AS30" s="1007"/>
      <c r="AT30" s="1029" t="s">
        <v>82</v>
      </c>
      <c r="AU30" s="1128"/>
      <c r="AV30" s="1006"/>
      <c r="AW30" s="1007"/>
      <c r="AX30" s="1007"/>
      <c r="AY30" s="1007"/>
      <c r="AZ30" s="1007"/>
      <c r="BA30" s="1007"/>
      <c r="BB30" s="1007"/>
      <c r="BC30" s="1007"/>
      <c r="BD30" s="1024" t="s">
        <v>82</v>
      </c>
      <c r="BE30" s="1160"/>
      <c r="BF30" s="1102"/>
      <c r="BG30" s="1103"/>
      <c r="BH30" s="1104"/>
      <c r="BI30" s="1144"/>
      <c r="BJ30" s="939"/>
      <c r="BK30" s="939"/>
      <c r="BL30" s="939"/>
      <c r="BM30" s="940"/>
      <c r="BN30" s="946"/>
      <c r="BO30" s="947"/>
      <c r="BP30" s="947"/>
      <c r="BQ30" s="947"/>
      <c r="BR30" s="947"/>
      <c r="BS30" s="948"/>
      <c r="BW30" s="1102"/>
      <c r="BX30" s="1103"/>
      <c r="BY30" s="1104"/>
      <c r="BZ30" s="1109"/>
      <c r="CA30" s="1103"/>
      <c r="CB30" s="1104"/>
    </row>
    <row r="31" spans="1:85" ht="13.5" customHeight="1">
      <c r="A31" s="986"/>
      <c r="B31" s="987"/>
      <c r="C31" s="1021"/>
      <c r="D31" s="1022"/>
      <c r="E31" s="1022"/>
      <c r="F31" s="1022"/>
      <c r="G31" s="1022"/>
      <c r="H31" s="1022"/>
      <c r="I31" s="1022"/>
      <c r="J31" s="1023"/>
      <c r="K31" s="1021"/>
      <c r="L31" s="1022"/>
      <c r="M31" s="1022"/>
      <c r="N31" s="1022"/>
      <c r="O31" s="1022"/>
      <c r="P31" s="1022"/>
      <c r="Q31" s="1022"/>
      <c r="R31" s="1022"/>
      <c r="S31" s="1022"/>
      <c r="T31" s="1022"/>
      <c r="U31" s="1022"/>
      <c r="V31" s="1022"/>
      <c r="W31" s="1022"/>
      <c r="X31" s="1022"/>
      <c r="Y31" s="1022"/>
      <c r="Z31" s="1022"/>
      <c r="AA31" s="1022"/>
      <c r="AB31" s="1022"/>
      <c r="AC31" s="1126"/>
      <c r="AD31" s="1127"/>
      <c r="AE31" s="1135"/>
      <c r="AF31" s="1127"/>
      <c r="AG31" s="1127"/>
      <c r="AH31" s="1135"/>
      <c r="AI31" s="1127"/>
      <c r="AJ31" s="1127"/>
      <c r="AK31" s="1132"/>
      <c r="AL31" s="1009"/>
      <c r="AM31" s="1009"/>
      <c r="AN31" s="1009"/>
      <c r="AO31" s="1009"/>
      <c r="AP31" s="1009"/>
      <c r="AQ31" s="1009"/>
      <c r="AR31" s="1009"/>
      <c r="AS31" s="1009"/>
      <c r="AT31" s="1030"/>
      <c r="AU31" s="1129"/>
      <c r="AV31" s="1008"/>
      <c r="AW31" s="1009"/>
      <c r="AX31" s="1009"/>
      <c r="AY31" s="1009"/>
      <c r="AZ31" s="1009"/>
      <c r="BA31" s="1009"/>
      <c r="BB31" s="1009"/>
      <c r="BC31" s="1009"/>
      <c r="BD31" s="1025"/>
      <c r="BE31" s="1161"/>
      <c r="BF31" s="1105"/>
      <c r="BG31" s="1106"/>
      <c r="BH31" s="1107"/>
      <c r="BI31" s="1145"/>
      <c r="BJ31" s="941"/>
      <c r="BK31" s="941"/>
      <c r="BL31" s="941"/>
      <c r="BM31" s="942"/>
      <c r="BN31" s="949"/>
      <c r="BO31" s="950"/>
      <c r="BP31" s="950"/>
      <c r="BQ31" s="950"/>
      <c r="BR31" s="950"/>
      <c r="BS31" s="951"/>
      <c r="BW31" s="1105"/>
      <c r="BX31" s="1106"/>
      <c r="BY31" s="1107"/>
      <c r="BZ31" s="1110"/>
      <c r="CA31" s="1106"/>
      <c r="CB31" s="1107"/>
      <c r="CE31" s="89"/>
      <c r="CG31" s="9"/>
    </row>
    <row r="32" spans="1:80" ht="13.5" customHeight="1">
      <c r="A32" s="982">
        <v>7</v>
      </c>
      <c r="B32" s="983"/>
      <c r="C32" s="1015"/>
      <c r="D32" s="1016"/>
      <c r="E32" s="1016"/>
      <c r="F32" s="1016"/>
      <c r="G32" s="1016"/>
      <c r="H32" s="1016"/>
      <c r="I32" s="1016"/>
      <c r="J32" s="1017"/>
      <c r="K32" s="1015"/>
      <c r="L32" s="1016"/>
      <c r="M32" s="1016"/>
      <c r="N32" s="1016"/>
      <c r="O32" s="1016"/>
      <c r="P32" s="1016"/>
      <c r="Q32" s="1016"/>
      <c r="R32" s="1016"/>
      <c r="S32" s="1016"/>
      <c r="T32" s="1016"/>
      <c r="U32" s="1016"/>
      <c r="V32" s="1016"/>
      <c r="W32" s="1016"/>
      <c r="X32" s="1016"/>
      <c r="Y32" s="1016"/>
      <c r="Z32" s="1016"/>
      <c r="AA32" s="1016"/>
      <c r="AB32" s="1016"/>
      <c r="AC32" s="1122"/>
      <c r="AD32" s="1123"/>
      <c r="AE32" s="1133" t="s">
        <v>92</v>
      </c>
      <c r="AF32" s="1123"/>
      <c r="AG32" s="1123"/>
      <c r="AH32" s="1133" t="s">
        <v>134</v>
      </c>
      <c r="AI32" s="1123"/>
      <c r="AJ32" s="1123"/>
      <c r="AK32" s="1130" t="s">
        <v>172</v>
      </c>
      <c r="AL32" s="1005"/>
      <c r="AM32" s="1005"/>
      <c r="AN32" s="1005"/>
      <c r="AO32" s="1005"/>
      <c r="AP32" s="1005"/>
      <c r="AQ32" s="1005"/>
      <c r="AR32" s="1005"/>
      <c r="AS32" s="1005"/>
      <c r="AT32" s="93"/>
      <c r="AU32" s="93"/>
      <c r="AV32" s="1004"/>
      <c r="AW32" s="1005"/>
      <c r="AX32" s="1005"/>
      <c r="AY32" s="1005"/>
      <c r="AZ32" s="1005"/>
      <c r="BA32" s="1005"/>
      <c r="BB32" s="1005"/>
      <c r="BC32" s="1005"/>
      <c r="BD32" s="94"/>
      <c r="BE32" s="94"/>
      <c r="BF32" s="928">
        <f>IF(AV32&gt;=100000,$BW$82,IF(AND(AV32&lt;100000,AV32&gt;=40000),$BW$83,IF(AND(AV32&lt;40000,AV32&gt;=15000),$BW$84,IF(AND(AV32&lt;15000,AV32&gt;=2500),$BW$85,""))))</f>
      </c>
      <c r="BG32" s="1100"/>
      <c r="BH32" s="1101"/>
      <c r="BI32" s="1143"/>
      <c r="BJ32" s="937"/>
      <c r="BK32" s="937"/>
      <c r="BL32" s="937"/>
      <c r="BM32" s="938"/>
      <c r="BN32" s="943">
        <f>IF(AV32&gt;=100000,$BX$82,IF(AND(AV32&lt;100000,AV32&gt;=40000),$BX$83,IF(AND(AV32&lt;40000,AV32&gt;=15000),$BX$84,IF(AND(AV32&lt;15000,AV32&gt;=2500),$BX$86,""))))</f>
      </c>
      <c r="BO32" s="944"/>
      <c r="BP32" s="944"/>
      <c r="BQ32" s="944">
        <f>IF(BG32&gt;=150000,$BW$82,IF(AND(BG32&lt;150000,BG32&gt;=60000),$BW$83,IF(AND(BG32&lt;60000,BG32&gt;=30000),$BW$84,IF(AND(BG32&lt;30000,BG32&gt;=15000),$BW$85,IF(AND(BG32&lt;15000,BG32&gt;=2500),$BW$86,"")))))</f>
      </c>
      <c r="BR32" s="944"/>
      <c r="BS32" s="945"/>
      <c r="BW32" s="928">
        <f>IF(AV32&gt;=200000,$BW$82,IF(AND(AV32&lt;200000,AV32&gt;=80000),$BW$83,IF(AND(AV32&lt;80000,AV32&gt;=30000),$BW$84,IF(AND(AV32&lt;30000,AV32&gt;=15000),$BW$85,IF(AND(AV32&lt;15000,AV32&gt;=5000),$BW$86,IF(AND(AV32&gt;=1000,AV32&lt;5000),$BW$87,""))))))</f>
      </c>
      <c r="BX32" s="1100"/>
      <c r="BY32" s="1101"/>
      <c r="BZ32" s="1108">
        <f>IF(AV32&gt;=200000,$BW$82,IF(AND(AV32&lt;200000,AV32&gt;=80000),$BW$83,IF(AND(AV32&lt;80000,AV32&gt;=30000),$BW$84,IF(AND(AV32&lt;30000,AV32&gt;=15000),$BW$85,IF(AND(AV32&lt;15000,AV32&gt;=2500),$BW$86,IF(AND(AV32&gt;=1000,AV32&lt;2500),$BW$87,""))))))</f>
      </c>
      <c r="CA32" s="1100"/>
      <c r="CB32" s="1101"/>
    </row>
    <row r="33" spans="1:80" ht="13.5" customHeight="1">
      <c r="A33" s="984"/>
      <c r="B33" s="985"/>
      <c r="C33" s="1018"/>
      <c r="D33" s="1019"/>
      <c r="E33" s="1019"/>
      <c r="F33" s="1019"/>
      <c r="G33" s="1019"/>
      <c r="H33" s="1019"/>
      <c r="I33" s="1019"/>
      <c r="J33" s="1020"/>
      <c r="K33" s="1018"/>
      <c r="L33" s="1019"/>
      <c r="M33" s="1019"/>
      <c r="N33" s="1019"/>
      <c r="O33" s="1019"/>
      <c r="P33" s="1019"/>
      <c r="Q33" s="1019"/>
      <c r="R33" s="1019"/>
      <c r="S33" s="1019"/>
      <c r="T33" s="1019"/>
      <c r="U33" s="1019"/>
      <c r="V33" s="1019"/>
      <c r="W33" s="1019"/>
      <c r="X33" s="1019"/>
      <c r="Y33" s="1019"/>
      <c r="Z33" s="1019"/>
      <c r="AA33" s="1019"/>
      <c r="AB33" s="1019"/>
      <c r="AC33" s="1124"/>
      <c r="AD33" s="1125"/>
      <c r="AE33" s="1134"/>
      <c r="AF33" s="1125"/>
      <c r="AG33" s="1125"/>
      <c r="AH33" s="1134"/>
      <c r="AI33" s="1125"/>
      <c r="AJ33" s="1125"/>
      <c r="AK33" s="1131"/>
      <c r="AL33" s="1007"/>
      <c r="AM33" s="1007"/>
      <c r="AN33" s="1007"/>
      <c r="AO33" s="1007"/>
      <c r="AP33" s="1007"/>
      <c r="AQ33" s="1007"/>
      <c r="AR33" s="1007"/>
      <c r="AS33" s="1007"/>
      <c r="AT33" s="1029" t="s">
        <v>82</v>
      </c>
      <c r="AU33" s="1128"/>
      <c r="AV33" s="1006"/>
      <c r="AW33" s="1007"/>
      <c r="AX33" s="1007"/>
      <c r="AY33" s="1007"/>
      <c r="AZ33" s="1007"/>
      <c r="BA33" s="1007"/>
      <c r="BB33" s="1007"/>
      <c r="BC33" s="1007"/>
      <c r="BD33" s="1024" t="s">
        <v>82</v>
      </c>
      <c r="BE33" s="1160"/>
      <c r="BF33" s="1102"/>
      <c r="BG33" s="1103"/>
      <c r="BH33" s="1104"/>
      <c r="BI33" s="1144"/>
      <c r="BJ33" s="939"/>
      <c r="BK33" s="939"/>
      <c r="BL33" s="939"/>
      <c r="BM33" s="940"/>
      <c r="BN33" s="946"/>
      <c r="BO33" s="947"/>
      <c r="BP33" s="947"/>
      <c r="BQ33" s="947"/>
      <c r="BR33" s="947"/>
      <c r="BS33" s="948"/>
      <c r="BW33" s="1102"/>
      <c r="BX33" s="1103"/>
      <c r="BY33" s="1104"/>
      <c r="BZ33" s="1109"/>
      <c r="CA33" s="1103"/>
      <c r="CB33" s="1104"/>
    </row>
    <row r="34" spans="1:85" ht="13.5" customHeight="1">
      <c r="A34" s="986"/>
      <c r="B34" s="987"/>
      <c r="C34" s="1021"/>
      <c r="D34" s="1022"/>
      <c r="E34" s="1022"/>
      <c r="F34" s="1022"/>
      <c r="G34" s="1022"/>
      <c r="H34" s="1022"/>
      <c r="I34" s="1022"/>
      <c r="J34" s="1023"/>
      <c r="K34" s="1021"/>
      <c r="L34" s="1022"/>
      <c r="M34" s="1022"/>
      <c r="N34" s="1022"/>
      <c r="O34" s="1022"/>
      <c r="P34" s="1022"/>
      <c r="Q34" s="1022"/>
      <c r="R34" s="1022"/>
      <c r="S34" s="1022"/>
      <c r="T34" s="1022"/>
      <c r="U34" s="1022"/>
      <c r="V34" s="1022"/>
      <c r="W34" s="1022"/>
      <c r="X34" s="1022"/>
      <c r="Y34" s="1022"/>
      <c r="Z34" s="1022"/>
      <c r="AA34" s="1022"/>
      <c r="AB34" s="1022"/>
      <c r="AC34" s="1126"/>
      <c r="AD34" s="1127"/>
      <c r="AE34" s="1135"/>
      <c r="AF34" s="1127"/>
      <c r="AG34" s="1127"/>
      <c r="AH34" s="1135"/>
      <c r="AI34" s="1127"/>
      <c r="AJ34" s="1127"/>
      <c r="AK34" s="1132"/>
      <c r="AL34" s="1009"/>
      <c r="AM34" s="1009"/>
      <c r="AN34" s="1009"/>
      <c r="AO34" s="1009"/>
      <c r="AP34" s="1009"/>
      <c r="AQ34" s="1009"/>
      <c r="AR34" s="1009"/>
      <c r="AS34" s="1009"/>
      <c r="AT34" s="1030"/>
      <c r="AU34" s="1129"/>
      <c r="AV34" s="1008"/>
      <c r="AW34" s="1009"/>
      <c r="AX34" s="1009"/>
      <c r="AY34" s="1009"/>
      <c r="AZ34" s="1009"/>
      <c r="BA34" s="1009"/>
      <c r="BB34" s="1009"/>
      <c r="BC34" s="1009"/>
      <c r="BD34" s="1025"/>
      <c r="BE34" s="1161"/>
      <c r="BF34" s="1105"/>
      <c r="BG34" s="1106"/>
      <c r="BH34" s="1107"/>
      <c r="BI34" s="1145"/>
      <c r="BJ34" s="941"/>
      <c r="BK34" s="941"/>
      <c r="BL34" s="941"/>
      <c r="BM34" s="942"/>
      <c r="BN34" s="949"/>
      <c r="BO34" s="950"/>
      <c r="BP34" s="950"/>
      <c r="BQ34" s="950"/>
      <c r="BR34" s="950"/>
      <c r="BS34" s="951"/>
      <c r="BW34" s="1105"/>
      <c r="BX34" s="1106"/>
      <c r="BY34" s="1107"/>
      <c r="BZ34" s="1110"/>
      <c r="CA34" s="1106"/>
      <c r="CB34" s="1107"/>
      <c r="CE34" s="89"/>
      <c r="CG34" s="9"/>
    </row>
    <row r="35" spans="1:80" ht="13.5" customHeight="1">
      <c r="A35" s="982">
        <v>8</v>
      </c>
      <c r="B35" s="983"/>
      <c r="C35" s="1015"/>
      <c r="D35" s="1016"/>
      <c r="E35" s="1016"/>
      <c r="F35" s="1016"/>
      <c r="G35" s="1016"/>
      <c r="H35" s="1016"/>
      <c r="I35" s="1016"/>
      <c r="J35" s="1017"/>
      <c r="K35" s="1015"/>
      <c r="L35" s="1016"/>
      <c r="M35" s="1016"/>
      <c r="N35" s="1016"/>
      <c r="O35" s="1016"/>
      <c r="P35" s="1016"/>
      <c r="Q35" s="1016"/>
      <c r="R35" s="1016"/>
      <c r="S35" s="1016"/>
      <c r="T35" s="1016"/>
      <c r="U35" s="1016"/>
      <c r="V35" s="1016"/>
      <c r="W35" s="1016"/>
      <c r="X35" s="1016"/>
      <c r="Y35" s="1016"/>
      <c r="Z35" s="1016"/>
      <c r="AA35" s="1016"/>
      <c r="AB35" s="1016"/>
      <c r="AC35" s="1122"/>
      <c r="AD35" s="1123"/>
      <c r="AE35" s="1133" t="s">
        <v>92</v>
      </c>
      <c r="AF35" s="1123"/>
      <c r="AG35" s="1123"/>
      <c r="AH35" s="1133" t="s">
        <v>134</v>
      </c>
      <c r="AI35" s="1123"/>
      <c r="AJ35" s="1123"/>
      <c r="AK35" s="1130" t="s">
        <v>172</v>
      </c>
      <c r="AL35" s="1005"/>
      <c r="AM35" s="1005"/>
      <c r="AN35" s="1005"/>
      <c r="AO35" s="1005"/>
      <c r="AP35" s="1005"/>
      <c r="AQ35" s="1005"/>
      <c r="AR35" s="1005"/>
      <c r="AS35" s="1005"/>
      <c r="AT35" s="93"/>
      <c r="AU35" s="93"/>
      <c r="AV35" s="1004"/>
      <c r="AW35" s="1005"/>
      <c r="AX35" s="1005"/>
      <c r="AY35" s="1005"/>
      <c r="AZ35" s="1005"/>
      <c r="BA35" s="1005"/>
      <c r="BB35" s="1005"/>
      <c r="BC35" s="1005"/>
      <c r="BD35" s="94"/>
      <c r="BE35" s="94"/>
      <c r="BF35" s="928">
        <f>IF(AV35&gt;=100000,$BW$82,IF(AND(AV35&lt;100000,AV35&gt;=40000),$BW$83,IF(AND(AV35&lt;40000,AV35&gt;=15000),$BW$84,IF(AND(AV35&lt;15000,AV35&gt;=2500),$BW$85,""))))</f>
      </c>
      <c r="BG35" s="1100"/>
      <c r="BH35" s="1101"/>
      <c r="BI35" s="1143"/>
      <c r="BJ35" s="937"/>
      <c r="BK35" s="937"/>
      <c r="BL35" s="937"/>
      <c r="BM35" s="938"/>
      <c r="BN35" s="943">
        <f>IF(AV35&gt;=100000,$BX$82,IF(AND(AV35&lt;100000,AV35&gt;=40000),$BX$83,IF(AND(AV35&lt;40000,AV35&gt;=15000),$BX$84,IF(AND(AV35&lt;15000,AV35&gt;=2500),$BX$86,""))))</f>
      </c>
      <c r="BO35" s="944"/>
      <c r="BP35" s="944"/>
      <c r="BQ35" s="944">
        <f>IF(BG35&gt;=150000,$BW$82,IF(AND(BG35&lt;150000,BG35&gt;=60000),$BW$83,IF(AND(BG35&lt;60000,BG35&gt;=30000),$BW$84,IF(AND(BG35&lt;30000,BG35&gt;=15000),$BW$85,IF(AND(BG35&lt;15000,BG35&gt;=2500),$BW$86,"")))))</f>
      </c>
      <c r="BR35" s="944"/>
      <c r="BS35" s="945"/>
      <c r="BW35" s="928">
        <f>IF(AV35&gt;=200000,$BW$82,IF(AND(AV35&lt;200000,AV35&gt;=80000),$BW$83,IF(AND(AV35&lt;80000,AV35&gt;=30000),$BW$84,IF(AND(AV35&lt;30000,AV35&gt;=15000),$BW$85,IF(AND(AV35&lt;15000,AV35&gt;=5000),$BW$86,IF(AND(AV35&gt;=1000,AV35&lt;5000),$BW$87,""))))))</f>
      </c>
      <c r="BX35" s="1100"/>
      <c r="BY35" s="1101"/>
      <c r="BZ35" s="1108">
        <f>IF(AV35&gt;=200000,$BW$82,IF(AND(AV35&lt;200000,AV35&gt;=80000),$BW$83,IF(AND(AV35&lt;80000,AV35&gt;=30000),$BW$84,IF(AND(AV35&lt;30000,AV35&gt;=15000),$BW$85,IF(AND(AV35&lt;15000,AV35&gt;=2500),$BW$86,IF(AND(AV35&gt;=1000,AV35&lt;2500),$BW$87,""))))))</f>
      </c>
      <c r="CA35" s="1100"/>
      <c r="CB35" s="1101"/>
    </row>
    <row r="36" spans="1:80" ht="13.5" customHeight="1">
      <c r="A36" s="984"/>
      <c r="B36" s="985"/>
      <c r="C36" s="1018"/>
      <c r="D36" s="1019"/>
      <c r="E36" s="1019"/>
      <c r="F36" s="1019"/>
      <c r="G36" s="1019"/>
      <c r="H36" s="1019"/>
      <c r="I36" s="1019"/>
      <c r="J36" s="1020"/>
      <c r="K36" s="1018"/>
      <c r="L36" s="1019"/>
      <c r="M36" s="1019"/>
      <c r="N36" s="1019"/>
      <c r="O36" s="1019"/>
      <c r="P36" s="1019"/>
      <c r="Q36" s="1019"/>
      <c r="R36" s="1019"/>
      <c r="S36" s="1019"/>
      <c r="T36" s="1019"/>
      <c r="U36" s="1019"/>
      <c r="V36" s="1019"/>
      <c r="W36" s="1019"/>
      <c r="X36" s="1019"/>
      <c r="Y36" s="1019"/>
      <c r="Z36" s="1019"/>
      <c r="AA36" s="1019"/>
      <c r="AB36" s="1019"/>
      <c r="AC36" s="1124"/>
      <c r="AD36" s="1125"/>
      <c r="AE36" s="1134"/>
      <c r="AF36" s="1125"/>
      <c r="AG36" s="1125"/>
      <c r="AH36" s="1134"/>
      <c r="AI36" s="1125"/>
      <c r="AJ36" s="1125"/>
      <c r="AK36" s="1131"/>
      <c r="AL36" s="1007"/>
      <c r="AM36" s="1007"/>
      <c r="AN36" s="1007"/>
      <c r="AO36" s="1007"/>
      <c r="AP36" s="1007"/>
      <c r="AQ36" s="1007"/>
      <c r="AR36" s="1007"/>
      <c r="AS36" s="1007"/>
      <c r="AT36" s="1029" t="s">
        <v>82</v>
      </c>
      <c r="AU36" s="1128"/>
      <c r="AV36" s="1006"/>
      <c r="AW36" s="1007"/>
      <c r="AX36" s="1007"/>
      <c r="AY36" s="1007"/>
      <c r="AZ36" s="1007"/>
      <c r="BA36" s="1007"/>
      <c r="BB36" s="1007"/>
      <c r="BC36" s="1007"/>
      <c r="BD36" s="1024" t="s">
        <v>82</v>
      </c>
      <c r="BE36" s="1160"/>
      <c r="BF36" s="1102"/>
      <c r="BG36" s="1103"/>
      <c r="BH36" s="1104"/>
      <c r="BI36" s="1144"/>
      <c r="BJ36" s="939"/>
      <c r="BK36" s="939"/>
      <c r="BL36" s="939"/>
      <c r="BM36" s="940"/>
      <c r="BN36" s="946"/>
      <c r="BO36" s="947"/>
      <c r="BP36" s="947"/>
      <c r="BQ36" s="947"/>
      <c r="BR36" s="947"/>
      <c r="BS36" s="948"/>
      <c r="BW36" s="1102"/>
      <c r="BX36" s="1103"/>
      <c r="BY36" s="1104"/>
      <c r="BZ36" s="1109"/>
      <c r="CA36" s="1103"/>
      <c r="CB36" s="1104"/>
    </row>
    <row r="37" spans="1:85" ht="13.5" customHeight="1">
      <c r="A37" s="986"/>
      <c r="B37" s="987"/>
      <c r="C37" s="1021"/>
      <c r="D37" s="1022"/>
      <c r="E37" s="1022"/>
      <c r="F37" s="1022"/>
      <c r="G37" s="1022"/>
      <c r="H37" s="1022"/>
      <c r="I37" s="1022"/>
      <c r="J37" s="1023"/>
      <c r="K37" s="1021"/>
      <c r="L37" s="1022"/>
      <c r="M37" s="1022"/>
      <c r="N37" s="1022"/>
      <c r="O37" s="1022"/>
      <c r="P37" s="1022"/>
      <c r="Q37" s="1022"/>
      <c r="R37" s="1022"/>
      <c r="S37" s="1022"/>
      <c r="T37" s="1022"/>
      <c r="U37" s="1022"/>
      <c r="V37" s="1022"/>
      <c r="W37" s="1022"/>
      <c r="X37" s="1022"/>
      <c r="Y37" s="1022"/>
      <c r="Z37" s="1022"/>
      <c r="AA37" s="1022"/>
      <c r="AB37" s="1022"/>
      <c r="AC37" s="1126"/>
      <c r="AD37" s="1127"/>
      <c r="AE37" s="1135"/>
      <c r="AF37" s="1127"/>
      <c r="AG37" s="1127"/>
      <c r="AH37" s="1135"/>
      <c r="AI37" s="1127"/>
      <c r="AJ37" s="1127"/>
      <c r="AK37" s="1132"/>
      <c r="AL37" s="1009"/>
      <c r="AM37" s="1009"/>
      <c r="AN37" s="1009"/>
      <c r="AO37" s="1009"/>
      <c r="AP37" s="1009"/>
      <c r="AQ37" s="1009"/>
      <c r="AR37" s="1009"/>
      <c r="AS37" s="1009"/>
      <c r="AT37" s="1030"/>
      <c r="AU37" s="1129"/>
      <c r="AV37" s="1008"/>
      <c r="AW37" s="1009"/>
      <c r="AX37" s="1009"/>
      <c r="AY37" s="1009"/>
      <c r="AZ37" s="1009"/>
      <c r="BA37" s="1009"/>
      <c r="BB37" s="1009"/>
      <c r="BC37" s="1009"/>
      <c r="BD37" s="1025"/>
      <c r="BE37" s="1161"/>
      <c r="BF37" s="1105"/>
      <c r="BG37" s="1106"/>
      <c r="BH37" s="1107"/>
      <c r="BI37" s="1145"/>
      <c r="BJ37" s="941"/>
      <c r="BK37" s="941"/>
      <c r="BL37" s="941"/>
      <c r="BM37" s="942"/>
      <c r="BN37" s="949"/>
      <c r="BO37" s="950"/>
      <c r="BP37" s="950"/>
      <c r="BQ37" s="950"/>
      <c r="BR37" s="950"/>
      <c r="BS37" s="951"/>
      <c r="BW37" s="1105"/>
      <c r="BX37" s="1106"/>
      <c r="BY37" s="1107"/>
      <c r="BZ37" s="1110"/>
      <c r="CA37" s="1106"/>
      <c r="CB37" s="1107"/>
      <c r="CE37" s="89"/>
      <c r="CG37" s="9"/>
    </row>
    <row r="38" spans="1:80" ht="13.5" customHeight="1">
      <c r="A38" s="982">
        <v>9</v>
      </c>
      <c r="B38" s="983"/>
      <c r="C38" s="1015"/>
      <c r="D38" s="1016"/>
      <c r="E38" s="1016"/>
      <c r="F38" s="1016"/>
      <c r="G38" s="1016"/>
      <c r="H38" s="1016"/>
      <c r="I38" s="1016"/>
      <c r="J38" s="1017"/>
      <c r="K38" s="1015"/>
      <c r="L38" s="1016"/>
      <c r="M38" s="1016"/>
      <c r="N38" s="1016"/>
      <c r="O38" s="1016"/>
      <c r="P38" s="1016"/>
      <c r="Q38" s="1016"/>
      <c r="R38" s="1016"/>
      <c r="S38" s="1016"/>
      <c r="T38" s="1016"/>
      <c r="U38" s="1016"/>
      <c r="V38" s="1016"/>
      <c r="W38" s="1016"/>
      <c r="X38" s="1016"/>
      <c r="Y38" s="1016"/>
      <c r="Z38" s="1016"/>
      <c r="AA38" s="1016"/>
      <c r="AB38" s="1016"/>
      <c r="AC38" s="1122"/>
      <c r="AD38" s="1123"/>
      <c r="AE38" s="1133" t="s">
        <v>92</v>
      </c>
      <c r="AF38" s="1123"/>
      <c r="AG38" s="1123"/>
      <c r="AH38" s="1133" t="s">
        <v>134</v>
      </c>
      <c r="AI38" s="1123"/>
      <c r="AJ38" s="1123"/>
      <c r="AK38" s="1130" t="s">
        <v>172</v>
      </c>
      <c r="AL38" s="1005"/>
      <c r="AM38" s="1005"/>
      <c r="AN38" s="1005"/>
      <c r="AO38" s="1005"/>
      <c r="AP38" s="1005"/>
      <c r="AQ38" s="1005"/>
      <c r="AR38" s="1005"/>
      <c r="AS38" s="1005"/>
      <c r="AT38" s="93"/>
      <c r="AU38" s="93"/>
      <c r="AV38" s="1004"/>
      <c r="AW38" s="1005"/>
      <c r="AX38" s="1005"/>
      <c r="AY38" s="1005"/>
      <c r="AZ38" s="1005"/>
      <c r="BA38" s="1005"/>
      <c r="BB38" s="1005"/>
      <c r="BC38" s="1005"/>
      <c r="BD38" s="94"/>
      <c r="BE38" s="94"/>
      <c r="BF38" s="928">
        <f>IF(AV38&gt;=100000,$BW$82,IF(AND(AV38&lt;100000,AV38&gt;=40000),$BW$83,IF(AND(AV38&lt;40000,AV38&gt;=15000),$BW$84,IF(AND(AV38&lt;15000,AV38&gt;=2500),$BW$85,""))))</f>
      </c>
      <c r="BG38" s="1100"/>
      <c r="BH38" s="1101"/>
      <c r="BI38" s="1143"/>
      <c r="BJ38" s="937"/>
      <c r="BK38" s="937"/>
      <c r="BL38" s="937"/>
      <c r="BM38" s="938"/>
      <c r="BN38" s="943">
        <f>IF(AV38&gt;=100000,$BX$82,IF(AND(AV38&lt;100000,AV38&gt;=40000),$BX$83,IF(AND(AV38&lt;40000,AV38&gt;=15000),$BX$84,IF(AND(AV38&lt;15000,AV38&gt;=2500),$BX$86,""))))</f>
      </c>
      <c r="BO38" s="944"/>
      <c r="BP38" s="944"/>
      <c r="BQ38" s="944">
        <f>IF(BG38&gt;=150000,$BW$82,IF(AND(BG38&lt;150000,BG38&gt;=60000),$BW$83,IF(AND(BG38&lt;60000,BG38&gt;=30000),$BW$84,IF(AND(BG38&lt;30000,BG38&gt;=15000),$BW$85,IF(AND(BG38&lt;15000,BG38&gt;=2500),$BW$86,"")))))</f>
      </c>
      <c r="BR38" s="944"/>
      <c r="BS38" s="945"/>
      <c r="BW38" s="928">
        <f>IF(AV38&gt;=200000,$BW$82,IF(AND(AV38&lt;200000,AV38&gt;=80000),$BW$83,IF(AND(AV38&lt;80000,AV38&gt;=30000),$BW$84,IF(AND(AV38&lt;30000,AV38&gt;=15000),$BW$85,IF(AND(AV38&lt;15000,AV38&gt;=5000),$BW$86,IF(AND(AV38&gt;=1000,AV38&lt;5000),$BW$87,""))))))</f>
      </c>
      <c r="BX38" s="1100"/>
      <c r="BY38" s="1101"/>
      <c r="BZ38" s="1108">
        <f>IF(AV38&gt;=200000,$BW$82,IF(AND(AV38&lt;200000,AV38&gt;=80000),$BW$83,IF(AND(AV38&lt;80000,AV38&gt;=30000),$BW$84,IF(AND(AV38&lt;30000,AV38&gt;=15000),$BW$85,IF(AND(AV38&lt;15000,AV38&gt;=2500),$BW$86,IF(AND(AV38&gt;=1000,AV38&lt;2500),$BW$87,""))))))</f>
      </c>
      <c r="CA38" s="1100"/>
      <c r="CB38" s="1101"/>
    </row>
    <row r="39" spans="1:80" ht="13.5" customHeight="1">
      <c r="A39" s="984"/>
      <c r="B39" s="985"/>
      <c r="C39" s="1018"/>
      <c r="D39" s="1019"/>
      <c r="E39" s="1019"/>
      <c r="F39" s="1019"/>
      <c r="G39" s="1019"/>
      <c r="H39" s="1019"/>
      <c r="I39" s="1019"/>
      <c r="J39" s="1020"/>
      <c r="K39" s="1018"/>
      <c r="L39" s="1019"/>
      <c r="M39" s="1019"/>
      <c r="N39" s="1019"/>
      <c r="O39" s="1019"/>
      <c r="P39" s="1019"/>
      <c r="Q39" s="1019"/>
      <c r="R39" s="1019"/>
      <c r="S39" s="1019"/>
      <c r="T39" s="1019"/>
      <c r="U39" s="1019"/>
      <c r="V39" s="1019"/>
      <c r="W39" s="1019"/>
      <c r="X39" s="1019"/>
      <c r="Y39" s="1019"/>
      <c r="Z39" s="1019"/>
      <c r="AA39" s="1019"/>
      <c r="AB39" s="1019"/>
      <c r="AC39" s="1124"/>
      <c r="AD39" s="1125"/>
      <c r="AE39" s="1134"/>
      <c r="AF39" s="1125"/>
      <c r="AG39" s="1125"/>
      <c r="AH39" s="1134"/>
      <c r="AI39" s="1125"/>
      <c r="AJ39" s="1125"/>
      <c r="AK39" s="1131"/>
      <c r="AL39" s="1007"/>
      <c r="AM39" s="1007"/>
      <c r="AN39" s="1007"/>
      <c r="AO39" s="1007"/>
      <c r="AP39" s="1007"/>
      <c r="AQ39" s="1007"/>
      <c r="AR39" s="1007"/>
      <c r="AS39" s="1007"/>
      <c r="AT39" s="1029" t="s">
        <v>82</v>
      </c>
      <c r="AU39" s="1128"/>
      <c r="AV39" s="1006"/>
      <c r="AW39" s="1007"/>
      <c r="AX39" s="1007"/>
      <c r="AY39" s="1007"/>
      <c r="AZ39" s="1007"/>
      <c r="BA39" s="1007"/>
      <c r="BB39" s="1007"/>
      <c r="BC39" s="1007"/>
      <c r="BD39" s="1024" t="s">
        <v>82</v>
      </c>
      <c r="BE39" s="1160"/>
      <c r="BF39" s="1102"/>
      <c r="BG39" s="1103"/>
      <c r="BH39" s="1104"/>
      <c r="BI39" s="1144"/>
      <c r="BJ39" s="939"/>
      <c r="BK39" s="939"/>
      <c r="BL39" s="939"/>
      <c r="BM39" s="940"/>
      <c r="BN39" s="946"/>
      <c r="BO39" s="947"/>
      <c r="BP39" s="947"/>
      <c r="BQ39" s="947"/>
      <c r="BR39" s="947"/>
      <c r="BS39" s="948"/>
      <c r="BW39" s="1102"/>
      <c r="BX39" s="1103"/>
      <c r="BY39" s="1104"/>
      <c r="BZ39" s="1109"/>
      <c r="CA39" s="1103"/>
      <c r="CB39" s="1104"/>
    </row>
    <row r="40" spans="1:85" ht="13.5" customHeight="1">
      <c r="A40" s="986"/>
      <c r="B40" s="987"/>
      <c r="C40" s="1021"/>
      <c r="D40" s="1022"/>
      <c r="E40" s="1022"/>
      <c r="F40" s="1022"/>
      <c r="G40" s="1022"/>
      <c r="H40" s="1022"/>
      <c r="I40" s="1022"/>
      <c r="J40" s="1023"/>
      <c r="K40" s="1021"/>
      <c r="L40" s="1022"/>
      <c r="M40" s="1022"/>
      <c r="N40" s="1022"/>
      <c r="O40" s="1022"/>
      <c r="P40" s="1022"/>
      <c r="Q40" s="1022"/>
      <c r="R40" s="1022"/>
      <c r="S40" s="1022"/>
      <c r="T40" s="1022"/>
      <c r="U40" s="1022"/>
      <c r="V40" s="1022"/>
      <c r="W40" s="1022"/>
      <c r="X40" s="1022"/>
      <c r="Y40" s="1022"/>
      <c r="Z40" s="1022"/>
      <c r="AA40" s="1022"/>
      <c r="AB40" s="1022"/>
      <c r="AC40" s="1126"/>
      <c r="AD40" s="1127"/>
      <c r="AE40" s="1135"/>
      <c r="AF40" s="1127"/>
      <c r="AG40" s="1127"/>
      <c r="AH40" s="1135"/>
      <c r="AI40" s="1127"/>
      <c r="AJ40" s="1127"/>
      <c r="AK40" s="1132"/>
      <c r="AL40" s="1009"/>
      <c r="AM40" s="1009"/>
      <c r="AN40" s="1009"/>
      <c r="AO40" s="1009"/>
      <c r="AP40" s="1009"/>
      <c r="AQ40" s="1009"/>
      <c r="AR40" s="1009"/>
      <c r="AS40" s="1009"/>
      <c r="AT40" s="1030"/>
      <c r="AU40" s="1129"/>
      <c r="AV40" s="1008"/>
      <c r="AW40" s="1009"/>
      <c r="AX40" s="1009"/>
      <c r="AY40" s="1009"/>
      <c r="AZ40" s="1009"/>
      <c r="BA40" s="1009"/>
      <c r="BB40" s="1009"/>
      <c r="BC40" s="1009"/>
      <c r="BD40" s="1025"/>
      <c r="BE40" s="1161"/>
      <c r="BF40" s="1105"/>
      <c r="BG40" s="1106"/>
      <c r="BH40" s="1107"/>
      <c r="BI40" s="1145"/>
      <c r="BJ40" s="941"/>
      <c r="BK40" s="941"/>
      <c r="BL40" s="941"/>
      <c r="BM40" s="942"/>
      <c r="BN40" s="949"/>
      <c r="BO40" s="950"/>
      <c r="BP40" s="950"/>
      <c r="BQ40" s="950"/>
      <c r="BR40" s="950"/>
      <c r="BS40" s="951"/>
      <c r="BW40" s="1105"/>
      <c r="BX40" s="1106"/>
      <c r="BY40" s="1107"/>
      <c r="BZ40" s="1110"/>
      <c r="CA40" s="1106"/>
      <c r="CB40" s="1107"/>
      <c r="CE40" s="89"/>
      <c r="CG40" s="9"/>
    </row>
    <row r="41" spans="1:80" ht="13.5" customHeight="1">
      <c r="A41" s="982">
        <v>10</v>
      </c>
      <c r="B41" s="983"/>
      <c r="C41" s="1015"/>
      <c r="D41" s="1016"/>
      <c r="E41" s="1016"/>
      <c r="F41" s="1016"/>
      <c r="G41" s="1016"/>
      <c r="H41" s="1016"/>
      <c r="I41" s="1016"/>
      <c r="J41" s="1017"/>
      <c r="K41" s="1015"/>
      <c r="L41" s="1016"/>
      <c r="M41" s="1016"/>
      <c r="N41" s="1016"/>
      <c r="O41" s="1016"/>
      <c r="P41" s="1016"/>
      <c r="Q41" s="1016"/>
      <c r="R41" s="1016"/>
      <c r="S41" s="1016"/>
      <c r="T41" s="1016"/>
      <c r="U41" s="1016"/>
      <c r="V41" s="1016"/>
      <c r="W41" s="1016"/>
      <c r="X41" s="1016"/>
      <c r="Y41" s="1016"/>
      <c r="Z41" s="1016"/>
      <c r="AA41" s="1016"/>
      <c r="AB41" s="1016"/>
      <c r="AC41" s="1122"/>
      <c r="AD41" s="1123"/>
      <c r="AE41" s="1133" t="s">
        <v>92</v>
      </c>
      <c r="AF41" s="1123"/>
      <c r="AG41" s="1123"/>
      <c r="AH41" s="1133" t="s">
        <v>134</v>
      </c>
      <c r="AI41" s="1123"/>
      <c r="AJ41" s="1123"/>
      <c r="AK41" s="1130" t="s">
        <v>172</v>
      </c>
      <c r="AL41" s="1005"/>
      <c r="AM41" s="1005"/>
      <c r="AN41" s="1005"/>
      <c r="AO41" s="1005"/>
      <c r="AP41" s="1005"/>
      <c r="AQ41" s="1005"/>
      <c r="AR41" s="1005"/>
      <c r="AS41" s="1005"/>
      <c r="AT41" s="93"/>
      <c r="AU41" s="93"/>
      <c r="AV41" s="1004"/>
      <c r="AW41" s="1005"/>
      <c r="AX41" s="1005"/>
      <c r="AY41" s="1005"/>
      <c r="AZ41" s="1005"/>
      <c r="BA41" s="1005"/>
      <c r="BB41" s="1005"/>
      <c r="BC41" s="1005"/>
      <c r="BD41" s="94"/>
      <c r="BE41" s="94"/>
      <c r="BF41" s="928">
        <f>IF(AV41&gt;=100000,$BW$82,IF(AND(AV41&lt;100000,AV41&gt;=40000),$BW$83,IF(AND(AV41&lt;40000,AV41&gt;=15000),$BW$84,IF(AND(AV41&lt;15000,AV41&gt;=2500),$BW$85,""))))</f>
      </c>
      <c r="BG41" s="1100"/>
      <c r="BH41" s="1101"/>
      <c r="BI41" s="1143"/>
      <c r="BJ41" s="937"/>
      <c r="BK41" s="937"/>
      <c r="BL41" s="937"/>
      <c r="BM41" s="938"/>
      <c r="BN41" s="943">
        <f>IF(AV41&gt;=100000,$BX$82,IF(AND(AV41&lt;100000,AV41&gt;=40000),$BX$83,IF(AND(AV41&lt;40000,AV41&gt;=15000),$BX$84,IF(AND(AV41&lt;15000,AV41&gt;=2500),$BX$86,""))))</f>
      </c>
      <c r="BO41" s="944"/>
      <c r="BP41" s="944"/>
      <c r="BQ41" s="944">
        <f>IF(BG41&gt;=150000,$BW$82,IF(AND(BG41&lt;150000,BG41&gt;=60000),$BW$83,IF(AND(BG41&lt;60000,BG41&gt;=30000),$BW$84,IF(AND(BG41&lt;30000,BG41&gt;=15000),$BW$85,IF(AND(BG41&lt;15000,BG41&gt;=2500),$BW$86,"")))))</f>
      </c>
      <c r="BR41" s="944"/>
      <c r="BS41" s="945"/>
      <c r="BW41" s="928">
        <f>IF(AV41&gt;=200000,$BW$82,IF(AND(AV41&lt;200000,AV41&gt;=80000),$BW$83,IF(AND(AV41&lt;80000,AV41&gt;=30000),$BW$84,IF(AND(AV41&lt;30000,AV41&gt;=15000),$BW$85,IF(AND(AV41&lt;15000,AV41&gt;=5000),$BW$86,IF(AND(AV41&gt;=1000,AV41&lt;5000),$BW$87,""))))))</f>
      </c>
      <c r="BX41" s="1100"/>
      <c r="BY41" s="1101"/>
      <c r="BZ41" s="1108">
        <f>IF(AV41&gt;=200000,$BW$82,IF(AND(AV41&lt;200000,AV41&gt;=80000),$BW$83,IF(AND(AV41&lt;80000,AV41&gt;=30000),$BW$84,IF(AND(AV41&lt;30000,AV41&gt;=15000),$BW$85,IF(AND(AV41&lt;15000,AV41&gt;=2500),$BW$86,IF(AND(AV41&gt;=1000,AV41&lt;2500),$BW$87,""))))))</f>
      </c>
      <c r="CA41" s="1100"/>
      <c r="CB41" s="1101"/>
    </row>
    <row r="42" spans="1:80" ht="13.5" customHeight="1">
      <c r="A42" s="984"/>
      <c r="B42" s="985"/>
      <c r="C42" s="1018"/>
      <c r="D42" s="1019"/>
      <c r="E42" s="1019"/>
      <c r="F42" s="1019"/>
      <c r="G42" s="1019"/>
      <c r="H42" s="1019"/>
      <c r="I42" s="1019"/>
      <c r="J42" s="1020"/>
      <c r="K42" s="1018"/>
      <c r="L42" s="1019"/>
      <c r="M42" s="1019"/>
      <c r="N42" s="1019"/>
      <c r="O42" s="1019"/>
      <c r="P42" s="1019"/>
      <c r="Q42" s="1019"/>
      <c r="R42" s="1019"/>
      <c r="S42" s="1019"/>
      <c r="T42" s="1019"/>
      <c r="U42" s="1019"/>
      <c r="V42" s="1019"/>
      <c r="W42" s="1019"/>
      <c r="X42" s="1019"/>
      <c r="Y42" s="1019"/>
      <c r="Z42" s="1019"/>
      <c r="AA42" s="1019"/>
      <c r="AB42" s="1019"/>
      <c r="AC42" s="1124"/>
      <c r="AD42" s="1125"/>
      <c r="AE42" s="1134"/>
      <c r="AF42" s="1125"/>
      <c r="AG42" s="1125"/>
      <c r="AH42" s="1134"/>
      <c r="AI42" s="1125"/>
      <c r="AJ42" s="1125"/>
      <c r="AK42" s="1131"/>
      <c r="AL42" s="1007"/>
      <c r="AM42" s="1007"/>
      <c r="AN42" s="1007"/>
      <c r="AO42" s="1007"/>
      <c r="AP42" s="1007"/>
      <c r="AQ42" s="1007"/>
      <c r="AR42" s="1007"/>
      <c r="AS42" s="1007"/>
      <c r="AT42" s="1029" t="s">
        <v>82</v>
      </c>
      <c r="AU42" s="1128"/>
      <c r="AV42" s="1006"/>
      <c r="AW42" s="1007"/>
      <c r="AX42" s="1007"/>
      <c r="AY42" s="1007"/>
      <c r="AZ42" s="1007"/>
      <c r="BA42" s="1007"/>
      <c r="BB42" s="1007"/>
      <c r="BC42" s="1007"/>
      <c r="BD42" s="1024" t="s">
        <v>82</v>
      </c>
      <c r="BE42" s="1160"/>
      <c r="BF42" s="1102"/>
      <c r="BG42" s="1103"/>
      <c r="BH42" s="1104"/>
      <c r="BI42" s="1144"/>
      <c r="BJ42" s="939"/>
      <c r="BK42" s="939"/>
      <c r="BL42" s="939"/>
      <c r="BM42" s="940"/>
      <c r="BN42" s="946"/>
      <c r="BO42" s="947"/>
      <c r="BP42" s="947"/>
      <c r="BQ42" s="947"/>
      <c r="BR42" s="947"/>
      <c r="BS42" s="948"/>
      <c r="BW42" s="1102"/>
      <c r="BX42" s="1103"/>
      <c r="BY42" s="1104"/>
      <c r="BZ42" s="1109"/>
      <c r="CA42" s="1103"/>
      <c r="CB42" s="1104"/>
    </row>
    <row r="43" spans="1:85" ht="13.5" customHeight="1">
      <c r="A43" s="986"/>
      <c r="B43" s="987"/>
      <c r="C43" s="1021"/>
      <c r="D43" s="1022"/>
      <c r="E43" s="1022"/>
      <c r="F43" s="1022"/>
      <c r="G43" s="1022"/>
      <c r="H43" s="1022"/>
      <c r="I43" s="1022"/>
      <c r="J43" s="1023"/>
      <c r="K43" s="1021"/>
      <c r="L43" s="1022"/>
      <c r="M43" s="1022"/>
      <c r="N43" s="1022"/>
      <c r="O43" s="1022"/>
      <c r="P43" s="1022"/>
      <c r="Q43" s="1022"/>
      <c r="R43" s="1022"/>
      <c r="S43" s="1022"/>
      <c r="T43" s="1022"/>
      <c r="U43" s="1022"/>
      <c r="V43" s="1022"/>
      <c r="W43" s="1022"/>
      <c r="X43" s="1022"/>
      <c r="Y43" s="1022"/>
      <c r="Z43" s="1022"/>
      <c r="AA43" s="1022"/>
      <c r="AB43" s="1022"/>
      <c r="AC43" s="1126"/>
      <c r="AD43" s="1127"/>
      <c r="AE43" s="1135"/>
      <c r="AF43" s="1127"/>
      <c r="AG43" s="1127"/>
      <c r="AH43" s="1135"/>
      <c r="AI43" s="1127"/>
      <c r="AJ43" s="1127"/>
      <c r="AK43" s="1132"/>
      <c r="AL43" s="1009"/>
      <c r="AM43" s="1009"/>
      <c r="AN43" s="1009"/>
      <c r="AO43" s="1009"/>
      <c r="AP43" s="1009"/>
      <c r="AQ43" s="1009"/>
      <c r="AR43" s="1009"/>
      <c r="AS43" s="1009"/>
      <c r="AT43" s="1030"/>
      <c r="AU43" s="1129"/>
      <c r="AV43" s="1008"/>
      <c r="AW43" s="1009"/>
      <c r="AX43" s="1009"/>
      <c r="AY43" s="1009"/>
      <c r="AZ43" s="1009"/>
      <c r="BA43" s="1009"/>
      <c r="BB43" s="1009"/>
      <c r="BC43" s="1009"/>
      <c r="BD43" s="1025"/>
      <c r="BE43" s="1161"/>
      <c r="BF43" s="1105"/>
      <c r="BG43" s="1106"/>
      <c r="BH43" s="1107"/>
      <c r="BI43" s="1145"/>
      <c r="BJ43" s="941"/>
      <c r="BK43" s="941"/>
      <c r="BL43" s="941"/>
      <c r="BM43" s="942"/>
      <c r="BN43" s="949"/>
      <c r="BO43" s="950"/>
      <c r="BP43" s="950"/>
      <c r="BQ43" s="950"/>
      <c r="BR43" s="950"/>
      <c r="BS43" s="951"/>
      <c r="BW43" s="1105"/>
      <c r="BX43" s="1106"/>
      <c r="BY43" s="1107"/>
      <c r="BZ43" s="1110"/>
      <c r="CA43" s="1106"/>
      <c r="CB43" s="1107"/>
      <c r="CE43" s="89"/>
      <c r="CG43" s="9"/>
    </row>
    <row r="44" spans="1:80" ht="13.5" customHeight="1">
      <c r="A44" s="982">
        <v>11</v>
      </c>
      <c r="B44" s="983"/>
      <c r="C44" s="1015"/>
      <c r="D44" s="1016"/>
      <c r="E44" s="1016"/>
      <c r="F44" s="1016"/>
      <c r="G44" s="1016"/>
      <c r="H44" s="1016"/>
      <c r="I44" s="1016"/>
      <c r="J44" s="1017"/>
      <c r="K44" s="1015"/>
      <c r="L44" s="1016"/>
      <c r="M44" s="1016"/>
      <c r="N44" s="1016"/>
      <c r="O44" s="1016"/>
      <c r="P44" s="1016"/>
      <c r="Q44" s="1016"/>
      <c r="R44" s="1016"/>
      <c r="S44" s="1016"/>
      <c r="T44" s="1016"/>
      <c r="U44" s="1016"/>
      <c r="V44" s="1016"/>
      <c r="W44" s="1016"/>
      <c r="X44" s="1016"/>
      <c r="Y44" s="1016"/>
      <c r="Z44" s="1016"/>
      <c r="AA44" s="1016"/>
      <c r="AB44" s="1016"/>
      <c r="AC44" s="1122"/>
      <c r="AD44" s="1123"/>
      <c r="AE44" s="1133" t="s">
        <v>92</v>
      </c>
      <c r="AF44" s="1123"/>
      <c r="AG44" s="1123"/>
      <c r="AH44" s="1133" t="s">
        <v>134</v>
      </c>
      <c r="AI44" s="1123"/>
      <c r="AJ44" s="1123"/>
      <c r="AK44" s="1130" t="s">
        <v>172</v>
      </c>
      <c r="AL44" s="1005"/>
      <c r="AM44" s="1005"/>
      <c r="AN44" s="1005"/>
      <c r="AO44" s="1005"/>
      <c r="AP44" s="1005"/>
      <c r="AQ44" s="1005"/>
      <c r="AR44" s="1005"/>
      <c r="AS44" s="1005"/>
      <c r="AT44" s="93"/>
      <c r="AU44" s="93"/>
      <c r="AV44" s="1004"/>
      <c r="AW44" s="1005"/>
      <c r="AX44" s="1005"/>
      <c r="AY44" s="1005"/>
      <c r="AZ44" s="1005"/>
      <c r="BA44" s="1005"/>
      <c r="BB44" s="1005"/>
      <c r="BC44" s="1005"/>
      <c r="BD44" s="94"/>
      <c r="BE44" s="94"/>
      <c r="BF44" s="928">
        <f>IF(AV44&gt;=100000,$BW$82,IF(AND(AV44&lt;100000,AV44&gt;=40000),$BW$83,IF(AND(AV44&lt;40000,AV44&gt;=15000),$BW$84,IF(AND(AV44&lt;15000,AV44&gt;=2500),$BW$85,""))))</f>
      </c>
      <c r="BG44" s="1100"/>
      <c r="BH44" s="1101"/>
      <c r="BI44" s="1143"/>
      <c r="BJ44" s="937"/>
      <c r="BK44" s="937"/>
      <c r="BL44" s="937"/>
      <c r="BM44" s="938"/>
      <c r="BN44" s="943">
        <f>IF(AV44&gt;=100000,$BX$82,IF(AND(AV44&lt;100000,AV44&gt;=40000),$BX$83,IF(AND(AV44&lt;40000,AV44&gt;=15000),$BX$84,IF(AND(AV44&lt;15000,AV44&gt;=2500),$BX$86,""))))</f>
      </c>
      <c r="BO44" s="944"/>
      <c r="BP44" s="944"/>
      <c r="BQ44" s="944">
        <f>IF(BG44&gt;=150000,$BW$82,IF(AND(BG44&lt;150000,BG44&gt;=60000),$BW$83,IF(AND(BG44&lt;60000,BG44&gt;=30000),$BW$84,IF(AND(BG44&lt;30000,BG44&gt;=15000),$BW$85,IF(AND(BG44&lt;15000,BG44&gt;=2500),$BW$86,"")))))</f>
      </c>
      <c r="BR44" s="944"/>
      <c r="BS44" s="945"/>
      <c r="BW44" s="928">
        <f>IF(AV44&gt;=200000,$BW$82,IF(AND(AV44&lt;200000,AV44&gt;=80000),$BW$83,IF(AND(AV44&lt;80000,AV44&gt;=30000),$BW$84,IF(AND(AV44&lt;30000,AV44&gt;=15000),$BW$85,IF(AND(AV44&lt;15000,AV44&gt;=5000),$BW$86,IF(AND(AV44&gt;=1000,AV44&lt;5000),$BW$87,""))))))</f>
      </c>
      <c r="BX44" s="1100"/>
      <c r="BY44" s="1101"/>
      <c r="BZ44" s="1108">
        <f>IF(AV44&gt;=200000,$BW$82,IF(AND(AV44&lt;200000,AV44&gt;=80000),$BW$83,IF(AND(AV44&lt;80000,AV44&gt;=30000),$BW$84,IF(AND(AV44&lt;30000,AV44&gt;=15000),$BW$85,IF(AND(AV44&lt;15000,AV44&gt;=2500),$BW$86,IF(AND(AV44&gt;=1000,AV44&lt;2500),$BW$87,""))))))</f>
      </c>
      <c r="CA44" s="1100"/>
      <c r="CB44" s="1101"/>
    </row>
    <row r="45" spans="1:80" ht="13.5" customHeight="1">
      <c r="A45" s="984"/>
      <c r="B45" s="985"/>
      <c r="C45" s="1018"/>
      <c r="D45" s="1019"/>
      <c r="E45" s="1019"/>
      <c r="F45" s="1019"/>
      <c r="G45" s="1019"/>
      <c r="H45" s="1019"/>
      <c r="I45" s="1019"/>
      <c r="J45" s="1020"/>
      <c r="K45" s="1018"/>
      <c r="L45" s="1019"/>
      <c r="M45" s="1019"/>
      <c r="N45" s="1019"/>
      <c r="O45" s="1019"/>
      <c r="P45" s="1019"/>
      <c r="Q45" s="1019"/>
      <c r="R45" s="1019"/>
      <c r="S45" s="1019"/>
      <c r="T45" s="1019"/>
      <c r="U45" s="1019"/>
      <c r="V45" s="1019"/>
      <c r="W45" s="1019"/>
      <c r="X45" s="1019"/>
      <c r="Y45" s="1019"/>
      <c r="Z45" s="1019"/>
      <c r="AA45" s="1019"/>
      <c r="AB45" s="1019"/>
      <c r="AC45" s="1124"/>
      <c r="AD45" s="1125"/>
      <c r="AE45" s="1134"/>
      <c r="AF45" s="1125"/>
      <c r="AG45" s="1125"/>
      <c r="AH45" s="1134"/>
      <c r="AI45" s="1125"/>
      <c r="AJ45" s="1125"/>
      <c r="AK45" s="1131"/>
      <c r="AL45" s="1007"/>
      <c r="AM45" s="1007"/>
      <c r="AN45" s="1007"/>
      <c r="AO45" s="1007"/>
      <c r="AP45" s="1007"/>
      <c r="AQ45" s="1007"/>
      <c r="AR45" s="1007"/>
      <c r="AS45" s="1007"/>
      <c r="AT45" s="1029" t="s">
        <v>82</v>
      </c>
      <c r="AU45" s="1128"/>
      <c r="AV45" s="1006"/>
      <c r="AW45" s="1007"/>
      <c r="AX45" s="1007"/>
      <c r="AY45" s="1007"/>
      <c r="AZ45" s="1007"/>
      <c r="BA45" s="1007"/>
      <c r="BB45" s="1007"/>
      <c r="BC45" s="1007"/>
      <c r="BD45" s="1024" t="s">
        <v>82</v>
      </c>
      <c r="BE45" s="1160"/>
      <c r="BF45" s="1102"/>
      <c r="BG45" s="1103"/>
      <c r="BH45" s="1104"/>
      <c r="BI45" s="1144"/>
      <c r="BJ45" s="939"/>
      <c r="BK45" s="939"/>
      <c r="BL45" s="939"/>
      <c r="BM45" s="940"/>
      <c r="BN45" s="946"/>
      <c r="BO45" s="947"/>
      <c r="BP45" s="947"/>
      <c r="BQ45" s="947"/>
      <c r="BR45" s="947"/>
      <c r="BS45" s="948"/>
      <c r="BW45" s="1102"/>
      <c r="BX45" s="1103"/>
      <c r="BY45" s="1104"/>
      <c r="BZ45" s="1109"/>
      <c r="CA45" s="1103"/>
      <c r="CB45" s="1104"/>
    </row>
    <row r="46" spans="1:85" ht="13.5" customHeight="1">
      <c r="A46" s="986"/>
      <c r="B46" s="987"/>
      <c r="C46" s="1021"/>
      <c r="D46" s="1022"/>
      <c r="E46" s="1022"/>
      <c r="F46" s="1022"/>
      <c r="G46" s="1022"/>
      <c r="H46" s="1022"/>
      <c r="I46" s="1022"/>
      <c r="J46" s="1023"/>
      <c r="K46" s="1021"/>
      <c r="L46" s="1022"/>
      <c r="M46" s="1022"/>
      <c r="N46" s="1022"/>
      <c r="O46" s="1022"/>
      <c r="P46" s="1022"/>
      <c r="Q46" s="1022"/>
      <c r="R46" s="1022"/>
      <c r="S46" s="1022"/>
      <c r="T46" s="1022"/>
      <c r="U46" s="1022"/>
      <c r="V46" s="1022"/>
      <c r="W46" s="1022"/>
      <c r="X46" s="1022"/>
      <c r="Y46" s="1022"/>
      <c r="Z46" s="1022"/>
      <c r="AA46" s="1022"/>
      <c r="AB46" s="1022"/>
      <c r="AC46" s="1126"/>
      <c r="AD46" s="1127"/>
      <c r="AE46" s="1135"/>
      <c r="AF46" s="1127"/>
      <c r="AG46" s="1127"/>
      <c r="AH46" s="1135"/>
      <c r="AI46" s="1127"/>
      <c r="AJ46" s="1127"/>
      <c r="AK46" s="1132"/>
      <c r="AL46" s="1009"/>
      <c r="AM46" s="1009"/>
      <c r="AN46" s="1009"/>
      <c r="AO46" s="1009"/>
      <c r="AP46" s="1009"/>
      <c r="AQ46" s="1009"/>
      <c r="AR46" s="1009"/>
      <c r="AS46" s="1009"/>
      <c r="AT46" s="1030"/>
      <c r="AU46" s="1129"/>
      <c r="AV46" s="1008"/>
      <c r="AW46" s="1009"/>
      <c r="AX46" s="1009"/>
      <c r="AY46" s="1009"/>
      <c r="AZ46" s="1009"/>
      <c r="BA46" s="1009"/>
      <c r="BB46" s="1009"/>
      <c r="BC46" s="1009"/>
      <c r="BD46" s="1025"/>
      <c r="BE46" s="1161"/>
      <c r="BF46" s="1105"/>
      <c r="BG46" s="1106"/>
      <c r="BH46" s="1107"/>
      <c r="BI46" s="1145"/>
      <c r="BJ46" s="941"/>
      <c r="BK46" s="941"/>
      <c r="BL46" s="941"/>
      <c r="BM46" s="942"/>
      <c r="BN46" s="949"/>
      <c r="BO46" s="950"/>
      <c r="BP46" s="950"/>
      <c r="BQ46" s="950"/>
      <c r="BR46" s="950"/>
      <c r="BS46" s="951"/>
      <c r="BW46" s="1105"/>
      <c r="BX46" s="1106"/>
      <c r="BY46" s="1107"/>
      <c r="BZ46" s="1110"/>
      <c r="CA46" s="1106"/>
      <c r="CB46" s="1107"/>
      <c r="CE46" s="89"/>
      <c r="CG46" s="9"/>
    </row>
    <row r="47" spans="1:80" ht="13.5" customHeight="1">
      <c r="A47" s="982">
        <v>12</v>
      </c>
      <c r="B47" s="983"/>
      <c r="C47" s="1015"/>
      <c r="D47" s="1016"/>
      <c r="E47" s="1016"/>
      <c r="F47" s="1016"/>
      <c r="G47" s="1016"/>
      <c r="H47" s="1016"/>
      <c r="I47" s="1016"/>
      <c r="J47" s="1017"/>
      <c r="K47" s="1015"/>
      <c r="L47" s="1016"/>
      <c r="M47" s="1016"/>
      <c r="N47" s="1016"/>
      <c r="O47" s="1016"/>
      <c r="P47" s="1016"/>
      <c r="Q47" s="1016"/>
      <c r="R47" s="1016"/>
      <c r="S47" s="1016"/>
      <c r="T47" s="1016"/>
      <c r="U47" s="1016"/>
      <c r="V47" s="1016"/>
      <c r="W47" s="1016"/>
      <c r="X47" s="1016"/>
      <c r="Y47" s="1016"/>
      <c r="Z47" s="1016"/>
      <c r="AA47" s="1016"/>
      <c r="AB47" s="1016"/>
      <c r="AC47" s="1122"/>
      <c r="AD47" s="1123"/>
      <c r="AE47" s="1133" t="s">
        <v>92</v>
      </c>
      <c r="AF47" s="1123"/>
      <c r="AG47" s="1123"/>
      <c r="AH47" s="1133" t="s">
        <v>134</v>
      </c>
      <c r="AI47" s="1123"/>
      <c r="AJ47" s="1123"/>
      <c r="AK47" s="1130" t="s">
        <v>172</v>
      </c>
      <c r="AL47" s="1005"/>
      <c r="AM47" s="1005"/>
      <c r="AN47" s="1005"/>
      <c r="AO47" s="1005"/>
      <c r="AP47" s="1005"/>
      <c r="AQ47" s="1005"/>
      <c r="AR47" s="1005"/>
      <c r="AS47" s="1005"/>
      <c r="AT47" s="93"/>
      <c r="AU47" s="93"/>
      <c r="AV47" s="1004"/>
      <c r="AW47" s="1005"/>
      <c r="AX47" s="1005"/>
      <c r="AY47" s="1005"/>
      <c r="AZ47" s="1005"/>
      <c r="BA47" s="1005"/>
      <c r="BB47" s="1005"/>
      <c r="BC47" s="1005"/>
      <c r="BD47" s="94"/>
      <c r="BE47" s="94"/>
      <c r="BF47" s="928">
        <f>IF(AV47&gt;=100000,$BW$82,IF(AND(AV47&lt;100000,AV47&gt;=40000),$BW$83,IF(AND(AV47&lt;40000,AV47&gt;=15000),$BW$84,IF(AND(AV47&lt;15000,AV47&gt;=2500),$BW$85,""))))</f>
      </c>
      <c r="BG47" s="1100"/>
      <c r="BH47" s="1101"/>
      <c r="BI47" s="1143"/>
      <c r="BJ47" s="937"/>
      <c r="BK47" s="937"/>
      <c r="BL47" s="937"/>
      <c r="BM47" s="938"/>
      <c r="BN47" s="943">
        <f>IF(AV47&gt;=100000,$BX$82,IF(AND(AV47&lt;100000,AV47&gt;=40000),$BX$83,IF(AND(AV47&lt;40000,AV47&gt;=15000),$BX$84,IF(AND(AV47&lt;15000,AV47&gt;=2500),$BX$86,""))))</f>
      </c>
      <c r="BO47" s="944"/>
      <c r="BP47" s="944"/>
      <c r="BQ47" s="944">
        <f>IF(BG47&gt;=150000,$BW$82,IF(AND(BG47&lt;150000,BG47&gt;=60000),$BW$83,IF(AND(BG47&lt;60000,BG47&gt;=30000),$BW$84,IF(AND(BG47&lt;30000,BG47&gt;=15000),$BW$85,IF(AND(BG47&lt;15000,BG47&gt;=2500),$BW$86,"")))))</f>
      </c>
      <c r="BR47" s="944"/>
      <c r="BS47" s="945"/>
      <c r="BW47" s="928">
        <f>IF(AV47&gt;=200000,$BW$82,IF(AND(AV47&lt;200000,AV47&gt;=80000),$BW$83,IF(AND(AV47&lt;80000,AV47&gt;=30000),$BW$84,IF(AND(AV47&lt;30000,AV47&gt;=15000),$BW$85,IF(AND(AV47&lt;15000,AV47&gt;=5000),$BW$86,IF(AND(AV47&gt;=1000,AV47&lt;5000),$BW$87,""))))))</f>
      </c>
      <c r="BX47" s="1100"/>
      <c r="BY47" s="1101"/>
      <c r="BZ47" s="1108">
        <f>IF(AV47&gt;=200000,$BW$82,IF(AND(AV47&lt;200000,AV47&gt;=80000),$BW$83,IF(AND(AV47&lt;80000,AV47&gt;=30000),$BW$84,IF(AND(AV47&lt;30000,AV47&gt;=15000),$BW$85,IF(AND(AV47&lt;15000,AV47&gt;=2500),$BW$86,IF(AND(AV47&gt;=1000,AV47&lt;2500),$BW$87,""))))))</f>
      </c>
      <c r="CA47" s="1100"/>
      <c r="CB47" s="1101"/>
    </row>
    <row r="48" spans="1:80" ht="13.5" customHeight="1">
      <c r="A48" s="984"/>
      <c r="B48" s="985"/>
      <c r="C48" s="1018"/>
      <c r="D48" s="1019"/>
      <c r="E48" s="1019"/>
      <c r="F48" s="1019"/>
      <c r="G48" s="1019"/>
      <c r="H48" s="1019"/>
      <c r="I48" s="1019"/>
      <c r="J48" s="1020"/>
      <c r="K48" s="1018"/>
      <c r="L48" s="1019"/>
      <c r="M48" s="1019"/>
      <c r="N48" s="1019"/>
      <c r="O48" s="1019"/>
      <c r="P48" s="1019"/>
      <c r="Q48" s="1019"/>
      <c r="R48" s="1019"/>
      <c r="S48" s="1019"/>
      <c r="T48" s="1019"/>
      <c r="U48" s="1019"/>
      <c r="V48" s="1019"/>
      <c r="W48" s="1019"/>
      <c r="X48" s="1019"/>
      <c r="Y48" s="1019"/>
      <c r="Z48" s="1019"/>
      <c r="AA48" s="1019"/>
      <c r="AB48" s="1019"/>
      <c r="AC48" s="1124"/>
      <c r="AD48" s="1125"/>
      <c r="AE48" s="1134"/>
      <c r="AF48" s="1125"/>
      <c r="AG48" s="1125"/>
      <c r="AH48" s="1134"/>
      <c r="AI48" s="1125"/>
      <c r="AJ48" s="1125"/>
      <c r="AK48" s="1131"/>
      <c r="AL48" s="1007"/>
      <c r="AM48" s="1007"/>
      <c r="AN48" s="1007"/>
      <c r="AO48" s="1007"/>
      <c r="AP48" s="1007"/>
      <c r="AQ48" s="1007"/>
      <c r="AR48" s="1007"/>
      <c r="AS48" s="1007"/>
      <c r="AT48" s="1029" t="s">
        <v>82</v>
      </c>
      <c r="AU48" s="1128"/>
      <c r="AV48" s="1006"/>
      <c r="AW48" s="1007"/>
      <c r="AX48" s="1007"/>
      <c r="AY48" s="1007"/>
      <c r="AZ48" s="1007"/>
      <c r="BA48" s="1007"/>
      <c r="BB48" s="1007"/>
      <c r="BC48" s="1007"/>
      <c r="BD48" s="1024" t="s">
        <v>82</v>
      </c>
      <c r="BE48" s="1160"/>
      <c r="BF48" s="1102"/>
      <c r="BG48" s="1103"/>
      <c r="BH48" s="1104"/>
      <c r="BI48" s="1144"/>
      <c r="BJ48" s="939"/>
      <c r="BK48" s="939"/>
      <c r="BL48" s="939"/>
      <c r="BM48" s="940"/>
      <c r="BN48" s="946"/>
      <c r="BO48" s="947"/>
      <c r="BP48" s="947"/>
      <c r="BQ48" s="947"/>
      <c r="BR48" s="947"/>
      <c r="BS48" s="948"/>
      <c r="BW48" s="1102"/>
      <c r="BX48" s="1103"/>
      <c r="BY48" s="1104"/>
      <c r="BZ48" s="1109"/>
      <c r="CA48" s="1103"/>
      <c r="CB48" s="1104"/>
    </row>
    <row r="49" spans="1:85" ht="13.5" customHeight="1">
      <c r="A49" s="986"/>
      <c r="B49" s="987"/>
      <c r="C49" s="1021"/>
      <c r="D49" s="1022"/>
      <c r="E49" s="1022"/>
      <c r="F49" s="1022"/>
      <c r="G49" s="1022"/>
      <c r="H49" s="1022"/>
      <c r="I49" s="1022"/>
      <c r="J49" s="1023"/>
      <c r="K49" s="1021"/>
      <c r="L49" s="1022"/>
      <c r="M49" s="1022"/>
      <c r="N49" s="1022"/>
      <c r="O49" s="1022"/>
      <c r="P49" s="1022"/>
      <c r="Q49" s="1022"/>
      <c r="R49" s="1022"/>
      <c r="S49" s="1022"/>
      <c r="T49" s="1022"/>
      <c r="U49" s="1022"/>
      <c r="V49" s="1022"/>
      <c r="W49" s="1022"/>
      <c r="X49" s="1022"/>
      <c r="Y49" s="1022"/>
      <c r="Z49" s="1022"/>
      <c r="AA49" s="1022"/>
      <c r="AB49" s="1022"/>
      <c r="AC49" s="1126"/>
      <c r="AD49" s="1127"/>
      <c r="AE49" s="1135"/>
      <c r="AF49" s="1127"/>
      <c r="AG49" s="1127"/>
      <c r="AH49" s="1135"/>
      <c r="AI49" s="1127"/>
      <c r="AJ49" s="1127"/>
      <c r="AK49" s="1132"/>
      <c r="AL49" s="1009"/>
      <c r="AM49" s="1009"/>
      <c r="AN49" s="1009"/>
      <c r="AO49" s="1009"/>
      <c r="AP49" s="1009"/>
      <c r="AQ49" s="1009"/>
      <c r="AR49" s="1009"/>
      <c r="AS49" s="1009"/>
      <c r="AT49" s="1030"/>
      <c r="AU49" s="1129"/>
      <c r="AV49" s="1008"/>
      <c r="AW49" s="1009"/>
      <c r="AX49" s="1009"/>
      <c r="AY49" s="1009"/>
      <c r="AZ49" s="1009"/>
      <c r="BA49" s="1009"/>
      <c r="BB49" s="1009"/>
      <c r="BC49" s="1009"/>
      <c r="BD49" s="1025"/>
      <c r="BE49" s="1161"/>
      <c r="BF49" s="1105"/>
      <c r="BG49" s="1106"/>
      <c r="BH49" s="1107"/>
      <c r="BI49" s="1145"/>
      <c r="BJ49" s="941"/>
      <c r="BK49" s="941"/>
      <c r="BL49" s="941"/>
      <c r="BM49" s="942"/>
      <c r="BN49" s="949"/>
      <c r="BO49" s="950"/>
      <c r="BP49" s="950"/>
      <c r="BQ49" s="950"/>
      <c r="BR49" s="950"/>
      <c r="BS49" s="951"/>
      <c r="BW49" s="1105"/>
      <c r="BX49" s="1106"/>
      <c r="BY49" s="1107"/>
      <c r="BZ49" s="1110"/>
      <c r="CA49" s="1106"/>
      <c r="CB49" s="1107"/>
      <c r="CE49" s="89"/>
      <c r="CG49" s="9"/>
    </row>
    <row r="50" spans="1:85" ht="13.5" customHeight="1">
      <c r="A50" s="982">
        <v>13</v>
      </c>
      <c r="B50" s="983"/>
      <c r="C50" s="1015"/>
      <c r="D50" s="1016"/>
      <c r="E50" s="1016"/>
      <c r="F50" s="1016"/>
      <c r="G50" s="1016"/>
      <c r="H50" s="1016"/>
      <c r="I50" s="1016"/>
      <c r="J50" s="1017"/>
      <c r="K50" s="1015"/>
      <c r="L50" s="1016"/>
      <c r="M50" s="1016"/>
      <c r="N50" s="1016"/>
      <c r="O50" s="1016"/>
      <c r="P50" s="1016"/>
      <c r="Q50" s="1016"/>
      <c r="R50" s="1016"/>
      <c r="S50" s="1016"/>
      <c r="T50" s="1016"/>
      <c r="U50" s="1016"/>
      <c r="V50" s="1016"/>
      <c r="W50" s="1016"/>
      <c r="X50" s="1016"/>
      <c r="Y50" s="1016"/>
      <c r="Z50" s="1016"/>
      <c r="AA50" s="1016"/>
      <c r="AB50" s="1016"/>
      <c r="AC50" s="1122"/>
      <c r="AD50" s="1123"/>
      <c r="AE50" s="1133" t="s">
        <v>92</v>
      </c>
      <c r="AF50" s="1123"/>
      <c r="AG50" s="1123"/>
      <c r="AH50" s="1133" t="s">
        <v>134</v>
      </c>
      <c r="AI50" s="1123"/>
      <c r="AJ50" s="1123"/>
      <c r="AK50" s="1130" t="s">
        <v>172</v>
      </c>
      <c r="AL50" s="1005"/>
      <c r="AM50" s="1005"/>
      <c r="AN50" s="1005"/>
      <c r="AO50" s="1005"/>
      <c r="AP50" s="1005"/>
      <c r="AQ50" s="1005"/>
      <c r="AR50" s="1005"/>
      <c r="AS50" s="1005"/>
      <c r="AT50" s="93"/>
      <c r="AU50" s="93"/>
      <c r="AV50" s="1004"/>
      <c r="AW50" s="1005"/>
      <c r="AX50" s="1005"/>
      <c r="AY50" s="1005"/>
      <c r="AZ50" s="1005"/>
      <c r="BA50" s="1005"/>
      <c r="BB50" s="1005"/>
      <c r="BC50" s="1005"/>
      <c r="BD50" s="94"/>
      <c r="BE50" s="94"/>
      <c r="BF50" s="928">
        <f>IF(AV50&gt;=100000,$BW$82,IF(AND(AV50&lt;100000,AV50&gt;=40000),$BW$83,IF(AND(AV50&lt;40000,AV50&gt;=15000),$BW$84,IF(AND(AV50&lt;15000,AV50&gt;=2500),$BW$85,""))))</f>
      </c>
      <c r="BG50" s="1100"/>
      <c r="BH50" s="1101"/>
      <c r="BI50" s="1143"/>
      <c r="BJ50" s="937"/>
      <c r="BK50" s="937"/>
      <c r="BL50" s="937"/>
      <c r="BM50" s="938"/>
      <c r="BN50" s="943">
        <f>IF(AV50&gt;=100000,$BX$82,IF(AND(AV50&lt;100000,AV50&gt;=40000),$BX$83,IF(AND(AV50&lt;40000,AV50&gt;=15000),$BX$84,IF(AND(AV50&lt;15000,AV50&gt;=2500),$BX$86,""))))</f>
      </c>
      <c r="BO50" s="944"/>
      <c r="BP50" s="944"/>
      <c r="BQ50" s="944">
        <f>IF(BG50&gt;=150000,$BW$82,IF(AND(BG50&lt;150000,BG50&gt;=60000),$BW$83,IF(AND(BG50&lt;60000,BG50&gt;=30000),$BW$84,IF(AND(BG50&lt;30000,BG50&gt;=15000),$BW$85,IF(AND(BG50&lt;15000,BG50&gt;=2500),$BW$86,"")))))</f>
      </c>
      <c r="BR50" s="944"/>
      <c r="BS50" s="945"/>
      <c r="BW50" s="928">
        <f>IF(AV50&gt;=200000,$BW$82,IF(AND(AV50&lt;200000,AV50&gt;=80000),$BW$83,IF(AND(AV50&lt;80000,AV50&gt;=30000),$BW$84,IF(AND(AV50&lt;30000,AV50&gt;=15000),$BW$85,IF(AND(AV50&lt;15000,AV50&gt;=5000),$BW$86,IF(AND(AV50&gt;=1000,AV50&lt;5000),$BW$87,""))))))</f>
      </c>
      <c r="BX50" s="1100"/>
      <c r="BY50" s="1101"/>
      <c r="BZ50" s="1108">
        <f>IF(AV50&gt;=200000,$BW$82,IF(AND(AV50&lt;200000,AV50&gt;=80000),$BW$83,IF(AND(AV50&lt;80000,AV50&gt;=30000),$BW$84,IF(AND(AV50&lt;30000,AV50&gt;=15000),$BW$85,IF(AND(AV50&lt;15000,AV50&gt;=2500),$BW$86,IF(AND(AV50&gt;=1000,AV50&lt;2500),$BW$87,""))))))</f>
      </c>
      <c r="CA50" s="1100"/>
      <c r="CB50" s="1101"/>
      <c r="CE50" s="89"/>
      <c r="CG50" s="9"/>
    </row>
    <row r="51" spans="1:85" ht="13.5" customHeight="1">
      <c r="A51" s="984"/>
      <c r="B51" s="985"/>
      <c r="C51" s="1018"/>
      <c r="D51" s="1019"/>
      <c r="E51" s="1019"/>
      <c r="F51" s="1019"/>
      <c r="G51" s="1019"/>
      <c r="H51" s="1019"/>
      <c r="I51" s="1019"/>
      <c r="J51" s="1020"/>
      <c r="K51" s="1018"/>
      <c r="L51" s="1019"/>
      <c r="M51" s="1019"/>
      <c r="N51" s="1019"/>
      <c r="O51" s="1019"/>
      <c r="P51" s="1019"/>
      <c r="Q51" s="1019"/>
      <c r="R51" s="1019"/>
      <c r="S51" s="1019"/>
      <c r="T51" s="1019"/>
      <c r="U51" s="1019"/>
      <c r="V51" s="1019"/>
      <c r="W51" s="1019"/>
      <c r="X51" s="1019"/>
      <c r="Y51" s="1019"/>
      <c r="Z51" s="1019"/>
      <c r="AA51" s="1019"/>
      <c r="AB51" s="1019"/>
      <c r="AC51" s="1124"/>
      <c r="AD51" s="1125"/>
      <c r="AE51" s="1134"/>
      <c r="AF51" s="1125"/>
      <c r="AG51" s="1125"/>
      <c r="AH51" s="1134"/>
      <c r="AI51" s="1125"/>
      <c r="AJ51" s="1125"/>
      <c r="AK51" s="1131"/>
      <c r="AL51" s="1007"/>
      <c r="AM51" s="1007"/>
      <c r="AN51" s="1007"/>
      <c r="AO51" s="1007"/>
      <c r="AP51" s="1007"/>
      <c r="AQ51" s="1007"/>
      <c r="AR51" s="1007"/>
      <c r="AS51" s="1007"/>
      <c r="AT51" s="1029" t="s">
        <v>82</v>
      </c>
      <c r="AU51" s="1128"/>
      <c r="AV51" s="1006"/>
      <c r="AW51" s="1007"/>
      <c r="AX51" s="1007"/>
      <c r="AY51" s="1007"/>
      <c r="AZ51" s="1007"/>
      <c r="BA51" s="1007"/>
      <c r="BB51" s="1007"/>
      <c r="BC51" s="1007"/>
      <c r="BD51" s="1024" t="s">
        <v>82</v>
      </c>
      <c r="BE51" s="1160"/>
      <c r="BF51" s="1102"/>
      <c r="BG51" s="1103"/>
      <c r="BH51" s="1104"/>
      <c r="BI51" s="1144"/>
      <c r="BJ51" s="939"/>
      <c r="BK51" s="939"/>
      <c r="BL51" s="939"/>
      <c r="BM51" s="940"/>
      <c r="BN51" s="946"/>
      <c r="BO51" s="947"/>
      <c r="BP51" s="947"/>
      <c r="BQ51" s="947"/>
      <c r="BR51" s="947"/>
      <c r="BS51" s="948"/>
      <c r="BW51" s="1102"/>
      <c r="BX51" s="1103"/>
      <c r="BY51" s="1104"/>
      <c r="BZ51" s="1109"/>
      <c r="CA51" s="1103"/>
      <c r="CB51" s="1104"/>
      <c r="CE51" s="89"/>
      <c r="CG51" s="9"/>
    </row>
    <row r="52" spans="1:85" ht="13.5" customHeight="1">
      <c r="A52" s="986"/>
      <c r="B52" s="987"/>
      <c r="C52" s="1021"/>
      <c r="D52" s="1022"/>
      <c r="E52" s="1022"/>
      <c r="F52" s="1022"/>
      <c r="G52" s="1022"/>
      <c r="H52" s="1022"/>
      <c r="I52" s="1022"/>
      <c r="J52" s="1023"/>
      <c r="K52" s="1021"/>
      <c r="L52" s="1022"/>
      <c r="M52" s="1022"/>
      <c r="N52" s="1022"/>
      <c r="O52" s="1022"/>
      <c r="P52" s="1022"/>
      <c r="Q52" s="1022"/>
      <c r="R52" s="1022"/>
      <c r="S52" s="1022"/>
      <c r="T52" s="1022"/>
      <c r="U52" s="1022"/>
      <c r="V52" s="1022"/>
      <c r="W52" s="1022"/>
      <c r="X52" s="1022"/>
      <c r="Y52" s="1022"/>
      <c r="Z52" s="1022"/>
      <c r="AA52" s="1022"/>
      <c r="AB52" s="1022"/>
      <c r="AC52" s="1126"/>
      <c r="AD52" s="1127"/>
      <c r="AE52" s="1135"/>
      <c r="AF52" s="1127"/>
      <c r="AG52" s="1127"/>
      <c r="AH52" s="1135"/>
      <c r="AI52" s="1127"/>
      <c r="AJ52" s="1127"/>
      <c r="AK52" s="1132"/>
      <c r="AL52" s="1009"/>
      <c r="AM52" s="1009"/>
      <c r="AN52" s="1009"/>
      <c r="AO52" s="1009"/>
      <c r="AP52" s="1009"/>
      <c r="AQ52" s="1009"/>
      <c r="AR52" s="1009"/>
      <c r="AS52" s="1009"/>
      <c r="AT52" s="1030"/>
      <c r="AU52" s="1129"/>
      <c r="AV52" s="1008"/>
      <c r="AW52" s="1009"/>
      <c r="AX52" s="1009"/>
      <c r="AY52" s="1009"/>
      <c r="AZ52" s="1009"/>
      <c r="BA52" s="1009"/>
      <c r="BB52" s="1009"/>
      <c r="BC52" s="1009"/>
      <c r="BD52" s="1025"/>
      <c r="BE52" s="1161"/>
      <c r="BF52" s="1105"/>
      <c r="BG52" s="1106"/>
      <c r="BH52" s="1107"/>
      <c r="BI52" s="1145"/>
      <c r="BJ52" s="941"/>
      <c r="BK52" s="941"/>
      <c r="BL52" s="941"/>
      <c r="BM52" s="942"/>
      <c r="BN52" s="949"/>
      <c r="BO52" s="950"/>
      <c r="BP52" s="950"/>
      <c r="BQ52" s="950"/>
      <c r="BR52" s="950"/>
      <c r="BS52" s="951"/>
      <c r="BW52" s="1105"/>
      <c r="BX52" s="1106"/>
      <c r="BY52" s="1107"/>
      <c r="BZ52" s="1110"/>
      <c r="CA52" s="1106"/>
      <c r="CB52" s="1107"/>
      <c r="CE52" s="89"/>
      <c r="CG52" s="9"/>
    </row>
    <row r="53" spans="1:85" ht="13.5" customHeight="1">
      <c r="A53" s="982">
        <v>14</v>
      </c>
      <c r="B53" s="983"/>
      <c r="C53" s="1015"/>
      <c r="D53" s="1016"/>
      <c r="E53" s="1016"/>
      <c r="F53" s="1016"/>
      <c r="G53" s="1016"/>
      <c r="H53" s="1016"/>
      <c r="I53" s="1016"/>
      <c r="J53" s="1017"/>
      <c r="K53" s="1015"/>
      <c r="L53" s="1016"/>
      <c r="M53" s="1016"/>
      <c r="N53" s="1016"/>
      <c r="O53" s="1016"/>
      <c r="P53" s="1016"/>
      <c r="Q53" s="1016"/>
      <c r="R53" s="1016"/>
      <c r="S53" s="1016"/>
      <c r="T53" s="1016"/>
      <c r="U53" s="1016"/>
      <c r="V53" s="1016"/>
      <c r="W53" s="1016"/>
      <c r="X53" s="1016"/>
      <c r="Y53" s="1016"/>
      <c r="Z53" s="1016"/>
      <c r="AA53" s="1016"/>
      <c r="AB53" s="1016"/>
      <c r="AC53" s="1122"/>
      <c r="AD53" s="1123"/>
      <c r="AE53" s="1133" t="s">
        <v>92</v>
      </c>
      <c r="AF53" s="1123"/>
      <c r="AG53" s="1123"/>
      <c r="AH53" s="1133" t="s">
        <v>134</v>
      </c>
      <c r="AI53" s="1123"/>
      <c r="AJ53" s="1123"/>
      <c r="AK53" s="1130" t="s">
        <v>172</v>
      </c>
      <c r="AL53" s="1005"/>
      <c r="AM53" s="1005"/>
      <c r="AN53" s="1005"/>
      <c r="AO53" s="1005"/>
      <c r="AP53" s="1005"/>
      <c r="AQ53" s="1005"/>
      <c r="AR53" s="1005"/>
      <c r="AS53" s="1005"/>
      <c r="AT53" s="93"/>
      <c r="AU53" s="93"/>
      <c r="AV53" s="1004"/>
      <c r="AW53" s="1005"/>
      <c r="AX53" s="1005"/>
      <c r="AY53" s="1005"/>
      <c r="AZ53" s="1005"/>
      <c r="BA53" s="1005"/>
      <c r="BB53" s="1005"/>
      <c r="BC53" s="1005"/>
      <c r="BD53" s="94"/>
      <c r="BE53" s="94"/>
      <c r="BF53" s="928">
        <f>IF(AV53&gt;=100000,$BW$82,IF(AND(AV53&lt;100000,AV53&gt;=40000),$BW$83,IF(AND(AV53&lt;40000,AV53&gt;=15000),$BW$84,IF(AND(AV53&lt;15000,AV53&gt;=2500),$BW$85,""))))</f>
      </c>
      <c r="BG53" s="1100"/>
      <c r="BH53" s="1101"/>
      <c r="BI53" s="1143"/>
      <c r="BJ53" s="937"/>
      <c r="BK53" s="937"/>
      <c r="BL53" s="937"/>
      <c r="BM53" s="938"/>
      <c r="BN53" s="943">
        <f>IF(AV53&gt;=100000,$BX$82,IF(AND(AV53&lt;100000,AV53&gt;=40000),$BX$83,IF(AND(AV53&lt;40000,AV53&gt;=15000),$BX$84,IF(AND(AV53&lt;15000,AV53&gt;=2500),$BX$86,""))))</f>
      </c>
      <c r="BO53" s="944"/>
      <c r="BP53" s="944"/>
      <c r="BQ53" s="944">
        <f>IF(BG53&gt;=150000,$BW$82,IF(AND(BG53&lt;150000,BG53&gt;=60000),$BW$83,IF(AND(BG53&lt;60000,BG53&gt;=30000),$BW$84,IF(AND(BG53&lt;30000,BG53&gt;=15000),$BW$85,IF(AND(BG53&lt;15000,BG53&gt;=2500),$BW$86,"")))))</f>
      </c>
      <c r="BR53" s="944"/>
      <c r="BS53" s="945"/>
      <c r="BW53" s="928">
        <f>IF(AV53&gt;=200000,$BW$82,IF(AND(AV53&lt;200000,AV53&gt;=80000),$BW$83,IF(AND(AV53&lt;80000,AV53&gt;=30000),$BW$84,IF(AND(AV53&lt;30000,AV53&gt;=15000),$BW$85,IF(AND(AV53&lt;15000,AV53&gt;=5000),$BW$86,IF(AND(AV53&gt;=1000,AV53&lt;5000),$BW$87,""))))))</f>
      </c>
      <c r="BX53" s="1100"/>
      <c r="BY53" s="1101"/>
      <c r="BZ53" s="1108">
        <f>IF(AV53&gt;=200000,$BW$82,IF(AND(AV53&lt;200000,AV53&gt;=80000),$BW$83,IF(AND(AV53&lt;80000,AV53&gt;=30000),$BW$84,IF(AND(AV53&lt;30000,AV53&gt;=15000),$BW$85,IF(AND(AV53&lt;15000,AV53&gt;=2500),$BW$86,IF(AND(AV53&gt;=1000,AV53&lt;2500),$BW$87,""))))))</f>
      </c>
      <c r="CA53" s="1100"/>
      <c r="CB53" s="1101"/>
      <c r="CE53" s="89"/>
      <c r="CG53" s="9"/>
    </row>
    <row r="54" spans="1:85" ht="13.5" customHeight="1">
      <c r="A54" s="984"/>
      <c r="B54" s="985"/>
      <c r="C54" s="1018"/>
      <c r="D54" s="1019"/>
      <c r="E54" s="1019"/>
      <c r="F54" s="1019"/>
      <c r="G54" s="1019"/>
      <c r="H54" s="1019"/>
      <c r="I54" s="1019"/>
      <c r="J54" s="1020"/>
      <c r="K54" s="1018"/>
      <c r="L54" s="1019"/>
      <c r="M54" s="1019"/>
      <c r="N54" s="1019"/>
      <c r="O54" s="1019"/>
      <c r="P54" s="1019"/>
      <c r="Q54" s="1019"/>
      <c r="R54" s="1019"/>
      <c r="S54" s="1019"/>
      <c r="T54" s="1019"/>
      <c r="U54" s="1019"/>
      <c r="V54" s="1019"/>
      <c r="W54" s="1019"/>
      <c r="X54" s="1019"/>
      <c r="Y54" s="1019"/>
      <c r="Z54" s="1019"/>
      <c r="AA54" s="1019"/>
      <c r="AB54" s="1019"/>
      <c r="AC54" s="1124"/>
      <c r="AD54" s="1125"/>
      <c r="AE54" s="1134"/>
      <c r="AF54" s="1125"/>
      <c r="AG54" s="1125"/>
      <c r="AH54" s="1134"/>
      <c r="AI54" s="1125"/>
      <c r="AJ54" s="1125"/>
      <c r="AK54" s="1131"/>
      <c r="AL54" s="1007"/>
      <c r="AM54" s="1007"/>
      <c r="AN54" s="1007"/>
      <c r="AO54" s="1007"/>
      <c r="AP54" s="1007"/>
      <c r="AQ54" s="1007"/>
      <c r="AR54" s="1007"/>
      <c r="AS54" s="1007"/>
      <c r="AT54" s="1029" t="s">
        <v>82</v>
      </c>
      <c r="AU54" s="1128"/>
      <c r="AV54" s="1006"/>
      <c r="AW54" s="1007"/>
      <c r="AX54" s="1007"/>
      <c r="AY54" s="1007"/>
      <c r="AZ54" s="1007"/>
      <c r="BA54" s="1007"/>
      <c r="BB54" s="1007"/>
      <c r="BC54" s="1007"/>
      <c r="BD54" s="1024" t="s">
        <v>82</v>
      </c>
      <c r="BE54" s="1160"/>
      <c r="BF54" s="1102"/>
      <c r="BG54" s="1103"/>
      <c r="BH54" s="1104"/>
      <c r="BI54" s="1144"/>
      <c r="BJ54" s="939"/>
      <c r="BK54" s="939"/>
      <c r="BL54" s="939"/>
      <c r="BM54" s="940"/>
      <c r="BN54" s="946"/>
      <c r="BO54" s="947"/>
      <c r="BP54" s="947"/>
      <c r="BQ54" s="947"/>
      <c r="BR54" s="947"/>
      <c r="BS54" s="948"/>
      <c r="BW54" s="1102"/>
      <c r="BX54" s="1103"/>
      <c r="BY54" s="1104"/>
      <c r="BZ54" s="1109"/>
      <c r="CA54" s="1103"/>
      <c r="CB54" s="1104"/>
      <c r="CE54" s="89"/>
      <c r="CG54" s="9"/>
    </row>
    <row r="55" spans="1:85" ht="13.5" customHeight="1">
      <c r="A55" s="986"/>
      <c r="B55" s="987"/>
      <c r="C55" s="1021"/>
      <c r="D55" s="1022"/>
      <c r="E55" s="1022"/>
      <c r="F55" s="1022"/>
      <c r="G55" s="1022"/>
      <c r="H55" s="1022"/>
      <c r="I55" s="1022"/>
      <c r="J55" s="1023"/>
      <c r="K55" s="1021"/>
      <c r="L55" s="1022"/>
      <c r="M55" s="1022"/>
      <c r="N55" s="1022"/>
      <c r="O55" s="1022"/>
      <c r="P55" s="1022"/>
      <c r="Q55" s="1022"/>
      <c r="R55" s="1022"/>
      <c r="S55" s="1022"/>
      <c r="T55" s="1022"/>
      <c r="U55" s="1022"/>
      <c r="V55" s="1022"/>
      <c r="W55" s="1022"/>
      <c r="X55" s="1022"/>
      <c r="Y55" s="1022"/>
      <c r="Z55" s="1022"/>
      <c r="AA55" s="1022"/>
      <c r="AB55" s="1022"/>
      <c r="AC55" s="1126"/>
      <c r="AD55" s="1127"/>
      <c r="AE55" s="1135"/>
      <c r="AF55" s="1127"/>
      <c r="AG55" s="1127"/>
      <c r="AH55" s="1135"/>
      <c r="AI55" s="1127"/>
      <c r="AJ55" s="1127"/>
      <c r="AK55" s="1132"/>
      <c r="AL55" s="1009"/>
      <c r="AM55" s="1009"/>
      <c r="AN55" s="1009"/>
      <c r="AO55" s="1009"/>
      <c r="AP55" s="1009"/>
      <c r="AQ55" s="1009"/>
      <c r="AR55" s="1009"/>
      <c r="AS55" s="1009"/>
      <c r="AT55" s="1030"/>
      <c r="AU55" s="1129"/>
      <c r="AV55" s="1008"/>
      <c r="AW55" s="1009"/>
      <c r="AX55" s="1009"/>
      <c r="AY55" s="1009"/>
      <c r="AZ55" s="1009"/>
      <c r="BA55" s="1009"/>
      <c r="BB55" s="1009"/>
      <c r="BC55" s="1009"/>
      <c r="BD55" s="1025"/>
      <c r="BE55" s="1161"/>
      <c r="BF55" s="1105"/>
      <c r="BG55" s="1106"/>
      <c r="BH55" s="1107"/>
      <c r="BI55" s="1145"/>
      <c r="BJ55" s="941"/>
      <c r="BK55" s="941"/>
      <c r="BL55" s="941"/>
      <c r="BM55" s="942"/>
      <c r="BN55" s="949"/>
      <c r="BO55" s="950"/>
      <c r="BP55" s="950"/>
      <c r="BQ55" s="950"/>
      <c r="BR55" s="950"/>
      <c r="BS55" s="951"/>
      <c r="BW55" s="1105"/>
      <c r="BX55" s="1106"/>
      <c r="BY55" s="1107"/>
      <c r="BZ55" s="1110"/>
      <c r="CA55" s="1106"/>
      <c r="CB55" s="1107"/>
      <c r="CE55" s="89"/>
      <c r="CG55" s="9"/>
    </row>
    <row r="56" spans="1:85" ht="13.5" customHeight="1">
      <c r="A56" s="982">
        <v>15</v>
      </c>
      <c r="B56" s="983"/>
      <c r="C56" s="1015"/>
      <c r="D56" s="1016"/>
      <c r="E56" s="1016"/>
      <c r="F56" s="1016"/>
      <c r="G56" s="1016"/>
      <c r="H56" s="1016"/>
      <c r="I56" s="1016"/>
      <c r="J56" s="1017"/>
      <c r="K56" s="1015"/>
      <c r="L56" s="1016"/>
      <c r="M56" s="1016"/>
      <c r="N56" s="1016"/>
      <c r="O56" s="1016"/>
      <c r="P56" s="1016"/>
      <c r="Q56" s="1016"/>
      <c r="R56" s="1016"/>
      <c r="S56" s="1016"/>
      <c r="T56" s="1016"/>
      <c r="U56" s="1016"/>
      <c r="V56" s="1016"/>
      <c r="W56" s="1016"/>
      <c r="X56" s="1016"/>
      <c r="Y56" s="1016"/>
      <c r="Z56" s="1016"/>
      <c r="AA56" s="1016"/>
      <c r="AB56" s="1016"/>
      <c r="AC56" s="1122"/>
      <c r="AD56" s="1123"/>
      <c r="AE56" s="1133" t="s">
        <v>92</v>
      </c>
      <c r="AF56" s="1123"/>
      <c r="AG56" s="1123"/>
      <c r="AH56" s="1133" t="s">
        <v>134</v>
      </c>
      <c r="AI56" s="1123"/>
      <c r="AJ56" s="1123"/>
      <c r="AK56" s="1130" t="s">
        <v>172</v>
      </c>
      <c r="AL56" s="1005"/>
      <c r="AM56" s="1005"/>
      <c r="AN56" s="1005"/>
      <c r="AO56" s="1005"/>
      <c r="AP56" s="1005"/>
      <c r="AQ56" s="1005"/>
      <c r="AR56" s="1005"/>
      <c r="AS56" s="1005"/>
      <c r="AT56" s="93"/>
      <c r="AU56" s="93"/>
      <c r="AV56" s="1004"/>
      <c r="AW56" s="1005"/>
      <c r="AX56" s="1005"/>
      <c r="AY56" s="1005"/>
      <c r="AZ56" s="1005"/>
      <c r="BA56" s="1005"/>
      <c r="BB56" s="1005"/>
      <c r="BC56" s="1005"/>
      <c r="BD56" s="94"/>
      <c r="BE56" s="94"/>
      <c r="BF56" s="928">
        <f>IF(AV56&gt;=100000,$BW$82,IF(AND(AV56&lt;100000,AV56&gt;=40000),$BW$83,IF(AND(AV56&lt;40000,AV56&gt;=15000),$BW$84,IF(AND(AV56&lt;15000,AV56&gt;=2500),$BW$85,""))))</f>
      </c>
      <c r="BG56" s="1100"/>
      <c r="BH56" s="1101"/>
      <c r="BI56" s="1143"/>
      <c r="BJ56" s="937"/>
      <c r="BK56" s="937"/>
      <c r="BL56" s="937"/>
      <c r="BM56" s="938"/>
      <c r="BN56" s="943">
        <f>IF(AV56&gt;=100000,$BX$82,IF(AND(AV56&lt;100000,AV56&gt;=40000),$BX$83,IF(AND(AV56&lt;40000,AV56&gt;=15000),$BX$84,IF(AND(AV56&lt;15000,AV56&gt;=2500),$BX$86,""))))</f>
      </c>
      <c r="BO56" s="944"/>
      <c r="BP56" s="944"/>
      <c r="BQ56" s="944">
        <f>IF(BG56&gt;=150000,$BW$82,IF(AND(BG56&lt;150000,BG56&gt;=60000),$BW$83,IF(AND(BG56&lt;60000,BG56&gt;=30000),$BW$84,IF(AND(BG56&lt;30000,BG56&gt;=15000),$BW$85,IF(AND(BG56&lt;15000,BG56&gt;=2500),$BW$86,"")))))</f>
      </c>
      <c r="BR56" s="944"/>
      <c r="BS56" s="945"/>
      <c r="BW56" s="928">
        <f>IF(AV56&gt;=200000,$BW$82,IF(AND(AV56&lt;200000,AV56&gt;=80000),$BW$83,IF(AND(AV56&lt;80000,AV56&gt;=30000),$BW$84,IF(AND(AV56&lt;30000,AV56&gt;=15000),$BW$85,IF(AND(AV56&lt;15000,AV56&gt;=5000),$BW$86,IF(AND(AV56&gt;=1000,AV56&lt;5000),$BW$87,""))))))</f>
      </c>
      <c r="BX56" s="1100"/>
      <c r="BY56" s="1101"/>
      <c r="BZ56" s="1108">
        <f>IF(AV56&gt;=200000,$BW$82,IF(AND(AV56&lt;200000,AV56&gt;=80000),$BW$83,IF(AND(AV56&lt;80000,AV56&gt;=30000),$BW$84,IF(AND(AV56&lt;30000,AV56&gt;=15000),$BW$85,IF(AND(AV56&lt;15000,AV56&gt;=2500),$BW$86,IF(AND(AV56&gt;=1000,AV56&lt;2500),$BW$87,""))))))</f>
      </c>
      <c r="CA56" s="1100"/>
      <c r="CB56" s="1101"/>
      <c r="CE56" s="89"/>
      <c r="CG56" s="9"/>
    </row>
    <row r="57" spans="1:85" ht="13.5" customHeight="1">
      <c r="A57" s="984"/>
      <c r="B57" s="985"/>
      <c r="C57" s="1018"/>
      <c r="D57" s="1019"/>
      <c r="E57" s="1019"/>
      <c r="F57" s="1019"/>
      <c r="G57" s="1019"/>
      <c r="H57" s="1019"/>
      <c r="I57" s="1019"/>
      <c r="J57" s="1020"/>
      <c r="K57" s="1018"/>
      <c r="L57" s="1019"/>
      <c r="M57" s="1019"/>
      <c r="N57" s="1019"/>
      <c r="O57" s="1019"/>
      <c r="P57" s="1019"/>
      <c r="Q57" s="1019"/>
      <c r="R57" s="1019"/>
      <c r="S57" s="1019"/>
      <c r="T57" s="1019"/>
      <c r="U57" s="1019"/>
      <c r="V57" s="1019"/>
      <c r="W57" s="1019"/>
      <c r="X57" s="1019"/>
      <c r="Y57" s="1019"/>
      <c r="Z57" s="1019"/>
      <c r="AA57" s="1019"/>
      <c r="AB57" s="1019"/>
      <c r="AC57" s="1124"/>
      <c r="AD57" s="1125"/>
      <c r="AE57" s="1134"/>
      <c r="AF57" s="1125"/>
      <c r="AG57" s="1125"/>
      <c r="AH57" s="1134"/>
      <c r="AI57" s="1125"/>
      <c r="AJ57" s="1125"/>
      <c r="AK57" s="1131"/>
      <c r="AL57" s="1007"/>
      <c r="AM57" s="1007"/>
      <c r="AN57" s="1007"/>
      <c r="AO57" s="1007"/>
      <c r="AP57" s="1007"/>
      <c r="AQ57" s="1007"/>
      <c r="AR57" s="1007"/>
      <c r="AS57" s="1007"/>
      <c r="AT57" s="1029" t="s">
        <v>82</v>
      </c>
      <c r="AU57" s="1128"/>
      <c r="AV57" s="1006"/>
      <c r="AW57" s="1007"/>
      <c r="AX57" s="1007"/>
      <c r="AY57" s="1007"/>
      <c r="AZ57" s="1007"/>
      <c r="BA57" s="1007"/>
      <c r="BB57" s="1007"/>
      <c r="BC57" s="1007"/>
      <c r="BD57" s="1024" t="s">
        <v>82</v>
      </c>
      <c r="BE57" s="1160"/>
      <c r="BF57" s="1102"/>
      <c r="BG57" s="1103"/>
      <c r="BH57" s="1104"/>
      <c r="BI57" s="1144"/>
      <c r="BJ57" s="939"/>
      <c r="BK57" s="939"/>
      <c r="BL57" s="939"/>
      <c r="BM57" s="940"/>
      <c r="BN57" s="946"/>
      <c r="BO57" s="947"/>
      <c r="BP57" s="947"/>
      <c r="BQ57" s="947"/>
      <c r="BR57" s="947"/>
      <c r="BS57" s="948"/>
      <c r="BW57" s="1102"/>
      <c r="BX57" s="1103"/>
      <c r="BY57" s="1104"/>
      <c r="BZ57" s="1109"/>
      <c r="CA57" s="1103"/>
      <c r="CB57" s="1104"/>
      <c r="CE57" s="89"/>
      <c r="CG57" s="9"/>
    </row>
    <row r="58" spans="1:85" ht="13.5" customHeight="1">
      <c r="A58" s="986"/>
      <c r="B58" s="987"/>
      <c r="C58" s="1021"/>
      <c r="D58" s="1022"/>
      <c r="E58" s="1022"/>
      <c r="F58" s="1022"/>
      <c r="G58" s="1022"/>
      <c r="H58" s="1022"/>
      <c r="I58" s="1022"/>
      <c r="J58" s="1023"/>
      <c r="K58" s="1021"/>
      <c r="L58" s="1022"/>
      <c r="M58" s="1022"/>
      <c r="N58" s="1022"/>
      <c r="O58" s="1022"/>
      <c r="P58" s="1022"/>
      <c r="Q58" s="1022"/>
      <c r="R58" s="1022"/>
      <c r="S58" s="1022"/>
      <c r="T58" s="1022"/>
      <c r="U58" s="1022"/>
      <c r="V58" s="1022"/>
      <c r="W58" s="1022"/>
      <c r="X58" s="1022"/>
      <c r="Y58" s="1022"/>
      <c r="Z58" s="1022"/>
      <c r="AA58" s="1022"/>
      <c r="AB58" s="1022"/>
      <c r="AC58" s="1126"/>
      <c r="AD58" s="1127"/>
      <c r="AE58" s="1135"/>
      <c r="AF58" s="1127"/>
      <c r="AG58" s="1127"/>
      <c r="AH58" s="1135"/>
      <c r="AI58" s="1127"/>
      <c r="AJ58" s="1127"/>
      <c r="AK58" s="1132"/>
      <c r="AL58" s="1009"/>
      <c r="AM58" s="1009"/>
      <c r="AN58" s="1009"/>
      <c r="AO58" s="1009"/>
      <c r="AP58" s="1009"/>
      <c r="AQ58" s="1009"/>
      <c r="AR58" s="1009"/>
      <c r="AS58" s="1009"/>
      <c r="AT58" s="1030"/>
      <c r="AU58" s="1129"/>
      <c r="AV58" s="1008"/>
      <c r="AW58" s="1009"/>
      <c r="AX58" s="1009"/>
      <c r="AY58" s="1009"/>
      <c r="AZ58" s="1009"/>
      <c r="BA58" s="1009"/>
      <c r="BB58" s="1009"/>
      <c r="BC58" s="1009"/>
      <c r="BD58" s="1025"/>
      <c r="BE58" s="1161"/>
      <c r="BF58" s="1105"/>
      <c r="BG58" s="1106"/>
      <c r="BH58" s="1107"/>
      <c r="BI58" s="1145"/>
      <c r="BJ58" s="941"/>
      <c r="BK58" s="941"/>
      <c r="BL58" s="941"/>
      <c r="BM58" s="942"/>
      <c r="BN58" s="949"/>
      <c r="BO58" s="950"/>
      <c r="BP58" s="950"/>
      <c r="BQ58" s="950"/>
      <c r="BR58" s="950"/>
      <c r="BS58" s="951"/>
      <c r="BW58" s="1105"/>
      <c r="BX58" s="1106"/>
      <c r="BY58" s="1107"/>
      <c r="BZ58" s="1110"/>
      <c r="CA58" s="1106"/>
      <c r="CB58" s="1107"/>
      <c r="CE58" s="89"/>
      <c r="CG58" s="9"/>
    </row>
    <row r="59" spans="1:85" ht="13.5" customHeight="1">
      <c r="A59" s="982">
        <v>16</v>
      </c>
      <c r="B59" s="983"/>
      <c r="C59" s="1015"/>
      <c r="D59" s="1016"/>
      <c r="E59" s="1016"/>
      <c r="F59" s="1016"/>
      <c r="G59" s="1016"/>
      <c r="H59" s="1016"/>
      <c r="I59" s="1016"/>
      <c r="J59" s="1017"/>
      <c r="K59" s="1015"/>
      <c r="L59" s="1016"/>
      <c r="M59" s="1016"/>
      <c r="N59" s="1016"/>
      <c r="O59" s="1016"/>
      <c r="P59" s="1016"/>
      <c r="Q59" s="1016"/>
      <c r="R59" s="1016"/>
      <c r="S59" s="1016"/>
      <c r="T59" s="1016"/>
      <c r="U59" s="1016"/>
      <c r="V59" s="1016"/>
      <c r="W59" s="1016"/>
      <c r="X59" s="1016"/>
      <c r="Y59" s="1016"/>
      <c r="Z59" s="1016"/>
      <c r="AA59" s="1016"/>
      <c r="AB59" s="1016"/>
      <c r="AC59" s="1122"/>
      <c r="AD59" s="1123"/>
      <c r="AE59" s="1133" t="s">
        <v>92</v>
      </c>
      <c r="AF59" s="1123"/>
      <c r="AG59" s="1123"/>
      <c r="AH59" s="1133" t="s">
        <v>134</v>
      </c>
      <c r="AI59" s="1123"/>
      <c r="AJ59" s="1123"/>
      <c r="AK59" s="1130" t="s">
        <v>172</v>
      </c>
      <c r="AL59" s="1005"/>
      <c r="AM59" s="1005"/>
      <c r="AN59" s="1005"/>
      <c r="AO59" s="1005"/>
      <c r="AP59" s="1005"/>
      <c r="AQ59" s="1005"/>
      <c r="AR59" s="1005"/>
      <c r="AS59" s="1005"/>
      <c r="AT59" s="93"/>
      <c r="AU59" s="93"/>
      <c r="AV59" s="1004"/>
      <c r="AW59" s="1005"/>
      <c r="AX59" s="1005"/>
      <c r="AY59" s="1005"/>
      <c r="AZ59" s="1005"/>
      <c r="BA59" s="1005"/>
      <c r="BB59" s="1005"/>
      <c r="BC59" s="1005"/>
      <c r="BD59" s="94"/>
      <c r="BE59" s="94"/>
      <c r="BF59" s="928">
        <f>IF(AV59&gt;=100000,$BW$82,IF(AND(AV59&lt;100000,AV59&gt;=40000),$BW$83,IF(AND(AV59&lt;40000,AV59&gt;=15000),$BW$84,IF(AND(AV59&lt;15000,AV59&gt;=2500),$BW$85,""))))</f>
      </c>
      <c r="BG59" s="1100"/>
      <c r="BH59" s="1101"/>
      <c r="BI59" s="1143"/>
      <c r="BJ59" s="937"/>
      <c r="BK59" s="937"/>
      <c r="BL59" s="937"/>
      <c r="BM59" s="938"/>
      <c r="BN59" s="943">
        <f>IF(AV59&gt;=100000,$BX$82,IF(AND(AV59&lt;100000,AV59&gt;=40000),$BX$83,IF(AND(AV59&lt;40000,AV59&gt;=15000),$BX$84,IF(AND(AV59&lt;15000,AV59&gt;=2500),$BX$86,""))))</f>
      </c>
      <c r="BO59" s="944"/>
      <c r="BP59" s="944"/>
      <c r="BQ59" s="944">
        <f>IF(BG59&gt;=150000,$BW$82,IF(AND(BG59&lt;150000,BG59&gt;=60000),$BW$83,IF(AND(BG59&lt;60000,BG59&gt;=30000),$BW$84,IF(AND(BG59&lt;30000,BG59&gt;=15000),$BW$85,IF(AND(BG59&lt;15000,BG59&gt;=2500),$BW$86,"")))))</f>
      </c>
      <c r="BR59" s="944"/>
      <c r="BS59" s="945"/>
      <c r="BW59" s="928">
        <f>IF(AV59&gt;=200000,$BW$82,IF(AND(AV59&lt;200000,AV59&gt;=80000),$BW$83,IF(AND(AV59&lt;80000,AV59&gt;=30000),$BW$84,IF(AND(AV59&lt;30000,AV59&gt;=15000),$BW$85,IF(AND(AV59&lt;15000,AV59&gt;=5000),$BW$86,IF(AND(AV59&gt;=1000,AV59&lt;5000),$BW$87,""))))))</f>
      </c>
      <c r="BX59" s="1100"/>
      <c r="BY59" s="1101"/>
      <c r="BZ59" s="1108">
        <f>IF(AV59&gt;=200000,$BW$82,IF(AND(AV59&lt;200000,AV59&gt;=80000),$BW$83,IF(AND(AV59&lt;80000,AV59&gt;=30000),$BW$84,IF(AND(AV59&lt;30000,AV59&gt;=15000),$BW$85,IF(AND(AV59&lt;15000,AV59&gt;=2500),$BW$86,IF(AND(AV59&gt;=1000,AV59&lt;2500),$BW$87,""))))))</f>
      </c>
      <c r="CA59" s="1100"/>
      <c r="CB59" s="1101"/>
      <c r="CE59" s="89"/>
      <c r="CG59" s="9"/>
    </row>
    <row r="60" spans="1:85" ht="13.5" customHeight="1">
      <c r="A60" s="984"/>
      <c r="B60" s="985"/>
      <c r="C60" s="1018"/>
      <c r="D60" s="1019"/>
      <c r="E60" s="1019"/>
      <c r="F60" s="1019"/>
      <c r="G60" s="1019"/>
      <c r="H60" s="1019"/>
      <c r="I60" s="1019"/>
      <c r="J60" s="1020"/>
      <c r="K60" s="1018"/>
      <c r="L60" s="1019"/>
      <c r="M60" s="1019"/>
      <c r="N60" s="1019"/>
      <c r="O60" s="1019"/>
      <c r="P60" s="1019"/>
      <c r="Q60" s="1019"/>
      <c r="R60" s="1019"/>
      <c r="S60" s="1019"/>
      <c r="T60" s="1019"/>
      <c r="U60" s="1019"/>
      <c r="V60" s="1019"/>
      <c r="W60" s="1019"/>
      <c r="X60" s="1019"/>
      <c r="Y60" s="1019"/>
      <c r="Z60" s="1019"/>
      <c r="AA60" s="1019"/>
      <c r="AB60" s="1019"/>
      <c r="AC60" s="1124"/>
      <c r="AD60" s="1125"/>
      <c r="AE60" s="1134"/>
      <c r="AF60" s="1125"/>
      <c r="AG60" s="1125"/>
      <c r="AH60" s="1134"/>
      <c r="AI60" s="1125"/>
      <c r="AJ60" s="1125"/>
      <c r="AK60" s="1131"/>
      <c r="AL60" s="1007"/>
      <c r="AM60" s="1007"/>
      <c r="AN60" s="1007"/>
      <c r="AO60" s="1007"/>
      <c r="AP60" s="1007"/>
      <c r="AQ60" s="1007"/>
      <c r="AR60" s="1007"/>
      <c r="AS60" s="1007"/>
      <c r="AT60" s="1029" t="s">
        <v>82</v>
      </c>
      <c r="AU60" s="1128"/>
      <c r="AV60" s="1006"/>
      <c r="AW60" s="1007"/>
      <c r="AX60" s="1007"/>
      <c r="AY60" s="1007"/>
      <c r="AZ60" s="1007"/>
      <c r="BA60" s="1007"/>
      <c r="BB60" s="1007"/>
      <c r="BC60" s="1007"/>
      <c r="BD60" s="1024" t="s">
        <v>82</v>
      </c>
      <c r="BE60" s="1160"/>
      <c r="BF60" s="1102"/>
      <c r="BG60" s="1103"/>
      <c r="BH60" s="1104"/>
      <c r="BI60" s="1144"/>
      <c r="BJ60" s="939"/>
      <c r="BK60" s="939"/>
      <c r="BL60" s="939"/>
      <c r="BM60" s="940"/>
      <c r="BN60" s="946"/>
      <c r="BO60" s="947"/>
      <c r="BP60" s="947"/>
      <c r="BQ60" s="947"/>
      <c r="BR60" s="947"/>
      <c r="BS60" s="948"/>
      <c r="BW60" s="1102"/>
      <c r="BX60" s="1103"/>
      <c r="BY60" s="1104"/>
      <c r="BZ60" s="1109"/>
      <c r="CA60" s="1103"/>
      <c r="CB60" s="1104"/>
      <c r="CE60" s="89"/>
      <c r="CG60" s="9"/>
    </row>
    <row r="61" spans="1:85" ht="13.5" customHeight="1">
      <c r="A61" s="986"/>
      <c r="B61" s="987"/>
      <c r="C61" s="1021"/>
      <c r="D61" s="1022"/>
      <c r="E61" s="1022"/>
      <c r="F61" s="1022"/>
      <c r="G61" s="1022"/>
      <c r="H61" s="1022"/>
      <c r="I61" s="1022"/>
      <c r="J61" s="1023"/>
      <c r="K61" s="1021"/>
      <c r="L61" s="1022"/>
      <c r="M61" s="1022"/>
      <c r="N61" s="1022"/>
      <c r="O61" s="1022"/>
      <c r="P61" s="1022"/>
      <c r="Q61" s="1022"/>
      <c r="R61" s="1022"/>
      <c r="S61" s="1022"/>
      <c r="T61" s="1022"/>
      <c r="U61" s="1022"/>
      <c r="V61" s="1022"/>
      <c r="W61" s="1022"/>
      <c r="X61" s="1022"/>
      <c r="Y61" s="1022"/>
      <c r="Z61" s="1022"/>
      <c r="AA61" s="1022"/>
      <c r="AB61" s="1022"/>
      <c r="AC61" s="1126"/>
      <c r="AD61" s="1127"/>
      <c r="AE61" s="1135"/>
      <c r="AF61" s="1127"/>
      <c r="AG61" s="1127"/>
      <c r="AH61" s="1135"/>
      <c r="AI61" s="1127"/>
      <c r="AJ61" s="1127"/>
      <c r="AK61" s="1132"/>
      <c r="AL61" s="1009"/>
      <c r="AM61" s="1009"/>
      <c r="AN61" s="1009"/>
      <c r="AO61" s="1009"/>
      <c r="AP61" s="1009"/>
      <c r="AQ61" s="1009"/>
      <c r="AR61" s="1009"/>
      <c r="AS61" s="1009"/>
      <c r="AT61" s="1030"/>
      <c r="AU61" s="1129"/>
      <c r="AV61" s="1008"/>
      <c r="AW61" s="1009"/>
      <c r="AX61" s="1009"/>
      <c r="AY61" s="1009"/>
      <c r="AZ61" s="1009"/>
      <c r="BA61" s="1009"/>
      <c r="BB61" s="1009"/>
      <c r="BC61" s="1009"/>
      <c r="BD61" s="1025"/>
      <c r="BE61" s="1161"/>
      <c r="BF61" s="1105"/>
      <c r="BG61" s="1106"/>
      <c r="BH61" s="1107"/>
      <c r="BI61" s="1145"/>
      <c r="BJ61" s="941"/>
      <c r="BK61" s="941"/>
      <c r="BL61" s="941"/>
      <c r="BM61" s="942"/>
      <c r="BN61" s="949"/>
      <c r="BO61" s="950"/>
      <c r="BP61" s="950"/>
      <c r="BQ61" s="950"/>
      <c r="BR61" s="950"/>
      <c r="BS61" s="951"/>
      <c r="BW61" s="1105"/>
      <c r="BX61" s="1106"/>
      <c r="BY61" s="1107"/>
      <c r="BZ61" s="1110"/>
      <c r="CA61" s="1106"/>
      <c r="CB61" s="1107"/>
      <c r="CE61" s="89"/>
      <c r="CG61" s="9"/>
    </row>
    <row r="62" spans="1:85" ht="13.5" customHeight="1">
      <c r="A62" s="982">
        <v>17</v>
      </c>
      <c r="B62" s="983"/>
      <c r="C62" s="1015"/>
      <c r="D62" s="1016"/>
      <c r="E62" s="1016"/>
      <c r="F62" s="1016"/>
      <c r="G62" s="1016"/>
      <c r="H62" s="1016"/>
      <c r="I62" s="1016"/>
      <c r="J62" s="1017"/>
      <c r="K62" s="1015"/>
      <c r="L62" s="1016"/>
      <c r="M62" s="1016"/>
      <c r="N62" s="1016"/>
      <c r="O62" s="1016"/>
      <c r="P62" s="1016"/>
      <c r="Q62" s="1016"/>
      <c r="R62" s="1016"/>
      <c r="S62" s="1016"/>
      <c r="T62" s="1016"/>
      <c r="U62" s="1016"/>
      <c r="V62" s="1016"/>
      <c r="W62" s="1016"/>
      <c r="X62" s="1016"/>
      <c r="Y62" s="1016"/>
      <c r="Z62" s="1016"/>
      <c r="AA62" s="1016"/>
      <c r="AB62" s="1016"/>
      <c r="AC62" s="1122"/>
      <c r="AD62" s="1123"/>
      <c r="AE62" s="1133" t="s">
        <v>92</v>
      </c>
      <c r="AF62" s="1123"/>
      <c r="AG62" s="1123"/>
      <c r="AH62" s="1133" t="s">
        <v>134</v>
      </c>
      <c r="AI62" s="1123"/>
      <c r="AJ62" s="1123"/>
      <c r="AK62" s="1130" t="s">
        <v>172</v>
      </c>
      <c r="AL62" s="1005"/>
      <c r="AM62" s="1005"/>
      <c r="AN62" s="1005"/>
      <c r="AO62" s="1005"/>
      <c r="AP62" s="1005"/>
      <c r="AQ62" s="1005"/>
      <c r="AR62" s="1005"/>
      <c r="AS62" s="1005"/>
      <c r="AT62" s="93"/>
      <c r="AU62" s="93"/>
      <c r="AV62" s="1004"/>
      <c r="AW62" s="1005"/>
      <c r="AX62" s="1005"/>
      <c r="AY62" s="1005"/>
      <c r="AZ62" s="1005"/>
      <c r="BA62" s="1005"/>
      <c r="BB62" s="1005"/>
      <c r="BC62" s="1005"/>
      <c r="BD62" s="94"/>
      <c r="BE62" s="94"/>
      <c r="BF62" s="928">
        <f>IF(AV62&gt;=100000,$BW$82,IF(AND(AV62&lt;100000,AV62&gt;=40000),$BW$83,IF(AND(AV62&lt;40000,AV62&gt;=15000),$BW$84,IF(AND(AV62&lt;15000,AV62&gt;=2500),$BW$85,""))))</f>
      </c>
      <c r="BG62" s="1100"/>
      <c r="BH62" s="1101"/>
      <c r="BI62" s="1143"/>
      <c r="BJ62" s="937"/>
      <c r="BK62" s="937"/>
      <c r="BL62" s="937"/>
      <c r="BM62" s="938"/>
      <c r="BN62" s="943">
        <f>IF(AV62&gt;=100000,$BX$82,IF(AND(AV62&lt;100000,AV62&gt;=40000),$BX$83,IF(AND(AV62&lt;40000,AV62&gt;=15000),$BX$84,IF(AND(AV62&lt;15000,AV62&gt;=2500),$BX$86,""))))</f>
      </c>
      <c r="BO62" s="944"/>
      <c r="BP62" s="944"/>
      <c r="BQ62" s="944">
        <f>IF(BG62&gt;=150000,$BW$82,IF(AND(BG62&lt;150000,BG62&gt;=60000),$BW$83,IF(AND(BG62&lt;60000,BG62&gt;=30000),$BW$84,IF(AND(BG62&lt;30000,BG62&gt;=15000),$BW$85,IF(AND(BG62&lt;15000,BG62&gt;=2500),$BW$86,"")))))</f>
      </c>
      <c r="BR62" s="944"/>
      <c r="BS62" s="945"/>
      <c r="BW62" s="928">
        <f>IF(AV62&gt;=200000,$BW$82,IF(AND(AV62&lt;200000,AV62&gt;=80000),$BW$83,IF(AND(AV62&lt;80000,AV62&gt;=30000),$BW$84,IF(AND(AV62&lt;30000,AV62&gt;=15000),$BW$85,IF(AND(AV62&lt;15000,AV62&gt;=5000),$BW$86,IF(AND(AV62&gt;=1000,AV62&lt;5000),$BW$87,""))))))</f>
      </c>
      <c r="BX62" s="1100"/>
      <c r="BY62" s="1101"/>
      <c r="BZ62" s="1108">
        <f>IF(AV62&gt;=200000,$BW$82,IF(AND(AV62&lt;200000,AV62&gt;=80000),$BW$83,IF(AND(AV62&lt;80000,AV62&gt;=30000),$BW$84,IF(AND(AV62&lt;30000,AV62&gt;=15000),$BW$85,IF(AND(AV62&lt;15000,AV62&gt;=2500),$BW$86,IF(AND(AV62&gt;=1000,AV62&lt;2500),$BW$87,""))))))</f>
      </c>
      <c r="CA62" s="1100"/>
      <c r="CB62" s="1101"/>
      <c r="CE62" s="89"/>
      <c r="CG62" s="9"/>
    </row>
    <row r="63" spans="1:85" ht="13.5" customHeight="1">
      <c r="A63" s="984"/>
      <c r="B63" s="985"/>
      <c r="C63" s="1018"/>
      <c r="D63" s="1019"/>
      <c r="E63" s="1019"/>
      <c r="F63" s="1019"/>
      <c r="G63" s="1019"/>
      <c r="H63" s="1019"/>
      <c r="I63" s="1019"/>
      <c r="J63" s="1020"/>
      <c r="K63" s="1018"/>
      <c r="L63" s="1019"/>
      <c r="M63" s="1019"/>
      <c r="N63" s="1019"/>
      <c r="O63" s="1019"/>
      <c r="P63" s="1019"/>
      <c r="Q63" s="1019"/>
      <c r="R63" s="1019"/>
      <c r="S63" s="1019"/>
      <c r="T63" s="1019"/>
      <c r="U63" s="1019"/>
      <c r="V63" s="1019"/>
      <c r="W63" s="1019"/>
      <c r="X63" s="1019"/>
      <c r="Y63" s="1019"/>
      <c r="Z63" s="1019"/>
      <c r="AA63" s="1019"/>
      <c r="AB63" s="1019"/>
      <c r="AC63" s="1124"/>
      <c r="AD63" s="1125"/>
      <c r="AE63" s="1134"/>
      <c r="AF63" s="1125"/>
      <c r="AG63" s="1125"/>
      <c r="AH63" s="1134"/>
      <c r="AI63" s="1125"/>
      <c r="AJ63" s="1125"/>
      <c r="AK63" s="1131"/>
      <c r="AL63" s="1007"/>
      <c r="AM63" s="1007"/>
      <c r="AN63" s="1007"/>
      <c r="AO63" s="1007"/>
      <c r="AP63" s="1007"/>
      <c r="AQ63" s="1007"/>
      <c r="AR63" s="1007"/>
      <c r="AS63" s="1007"/>
      <c r="AT63" s="1029" t="s">
        <v>82</v>
      </c>
      <c r="AU63" s="1128"/>
      <c r="AV63" s="1006"/>
      <c r="AW63" s="1007"/>
      <c r="AX63" s="1007"/>
      <c r="AY63" s="1007"/>
      <c r="AZ63" s="1007"/>
      <c r="BA63" s="1007"/>
      <c r="BB63" s="1007"/>
      <c r="BC63" s="1007"/>
      <c r="BD63" s="1024" t="s">
        <v>82</v>
      </c>
      <c r="BE63" s="1160"/>
      <c r="BF63" s="1102"/>
      <c r="BG63" s="1103"/>
      <c r="BH63" s="1104"/>
      <c r="BI63" s="1144"/>
      <c r="BJ63" s="939"/>
      <c r="BK63" s="939"/>
      <c r="BL63" s="939"/>
      <c r="BM63" s="940"/>
      <c r="BN63" s="946"/>
      <c r="BO63" s="947"/>
      <c r="BP63" s="947"/>
      <c r="BQ63" s="947"/>
      <c r="BR63" s="947"/>
      <c r="BS63" s="948"/>
      <c r="BW63" s="1102"/>
      <c r="BX63" s="1103"/>
      <c r="BY63" s="1104"/>
      <c r="BZ63" s="1109"/>
      <c r="CA63" s="1103"/>
      <c r="CB63" s="1104"/>
      <c r="CE63" s="89"/>
      <c r="CG63" s="9"/>
    </row>
    <row r="64" spans="1:85" ht="13.5" customHeight="1">
      <c r="A64" s="986"/>
      <c r="B64" s="987"/>
      <c r="C64" s="1021"/>
      <c r="D64" s="1022"/>
      <c r="E64" s="1022"/>
      <c r="F64" s="1022"/>
      <c r="G64" s="1022"/>
      <c r="H64" s="1022"/>
      <c r="I64" s="1022"/>
      <c r="J64" s="1023"/>
      <c r="K64" s="1021"/>
      <c r="L64" s="1022"/>
      <c r="M64" s="1022"/>
      <c r="N64" s="1022"/>
      <c r="O64" s="1022"/>
      <c r="P64" s="1022"/>
      <c r="Q64" s="1022"/>
      <c r="R64" s="1022"/>
      <c r="S64" s="1022"/>
      <c r="T64" s="1022"/>
      <c r="U64" s="1022"/>
      <c r="V64" s="1022"/>
      <c r="W64" s="1022"/>
      <c r="X64" s="1022"/>
      <c r="Y64" s="1022"/>
      <c r="Z64" s="1022"/>
      <c r="AA64" s="1022"/>
      <c r="AB64" s="1022"/>
      <c r="AC64" s="1126"/>
      <c r="AD64" s="1127"/>
      <c r="AE64" s="1135"/>
      <c r="AF64" s="1127"/>
      <c r="AG64" s="1127"/>
      <c r="AH64" s="1135"/>
      <c r="AI64" s="1127"/>
      <c r="AJ64" s="1127"/>
      <c r="AK64" s="1132"/>
      <c r="AL64" s="1009"/>
      <c r="AM64" s="1009"/>
      <c r="AN64" s="1009"/>
      <c r="AO64" s="1009"/>
      <c r="AP64" s="1009"/>
      <c r="AQ64" s="1009"/>
      <c r="AR64" s="1009"/>
      <c r="AS64" s="1009"/>
      <c r="AT64" s="1030"/>
      <c r="AU64" s="1129"/>
      <c r="AV64" s="1008"/>
      <c r="AW64" s="1009"/>
      <c r="AX64" s="1009"/>
      <c r="AY64" s="1009"/>
      <c r="AZ64" s="1009"/>
      <c r="BA64" s="1009"/>
      <c r="BB64" s="1009"/>
      <c r="BC64" s="1009"/>
      <c r="BD64" s="1025"/>
      <c r="BE64" s="1161"/>
      <c r="BF64" s="1105"/>
      <c r="BG64" s="1106"/>
      <c r="BH64" s="1107"/>
      <c r="BI64" s="1145"/>
      <c r="BJ64" s="941"/>
      <c r="BK64" s="941"/>
      <c r="BL64" s="941"/>
      <c r="BM64" s="942"/>
      <c r="BN64" s="949"/>
      <c r="BO64" s="950"/>
      <c r="BP64" s="950"/>
      <c r="BQ64" s="950"/>
      <c r="BR64" s="950"/>
      <c r="BS64" s="951"/>
      <c r="BW64" s="1105"/>
      <c r="BX64" s="1106"/>
      <c r="BY64" s="1107"/>
      <c r="BZ64" s="1110"/>
      <c r="CA64" s="1106"/>
      <c r="CB64" s="1107"/>
      <c r="CE64" s="89"/>
      <c r="CG64" s="9"/>
    </row>
    <row r="65" spans="1:85" ht="13.5" customHeight="1">
      <c r="A65" s="982">
        <v>18</v>
      </c>
      <c r="B65" s="983"/>
      <c r="C65" s="1015"/>
      <c r="D65" s="1016"/>
      <c r="E65" s="1016"/>
      <c r="F65" s="1016"/>
      <c r="G65" s="1016"/>
      <c r="H65" s="1016"/>
      <c r="I65" s="1016"/>
      <c r="J65" s="1017"/>
      <c r="K65" s="1015"/>
      <c r="L65" s="1016"/>
      <c r="M65" s="1016"/>
      <c r="N65" s="1016"/>
      <c r="O65" s="1016"/>
      <c r="P65" s="1016"/>
      <c r="Q65" s="1016"/>
      <c r="R65" s="1016"/>
      <c r="S65" s="1016"/>
      <c r="T65" s="1016"/>
      <c r="U65" s="1016"/>
      <c r="V65" s="1016"/>
      <c r="W65" s="1016"/>
      <c r="X65" s="1016"/>
      <c r="Y65" s="1016"/>
      <c r="Z65" s="1016"/>
      <c r="AA65" s="1016"/>
      <c r="AB65" s="1016"/>
      <c r="AC65" s="1122"/>
      <c r="AD65" s="1123"/>
      <c r="AE65" s="1133" t="s">
        <v>92</v>
      </c>
      <c r="AF65" s="1123"/>
      <c r="AG65" s="1123"/>
      <c r="AH65" s="1133" t="s">
        <v>134</v>
      </c>
      <c r="AI65" s="1123"/>
      <c r="AJ65" s="1123"/>
      <c r="AK65" s="1130" t="s">
        <v>172</v>
      </c>
      <c r="AL65" s="1005"/>
      <c r="AM65" s="1005"/>
      <c r="AN65" s="1005"/>
      <c r="AO65" s="1005"/>
      <c r="AP65" s="1005"/>
      <c r="AQ65" s="1005"/>
      <c r="AR65" s="1005"/>
      <c r="AS65" s="1005"/>
      <c r="AT65" s="93"/>
      <c r="AU65" s="93"/>
      <c r="AV65" s="1004"/>
      <c r="AW65" s="1005"/>
      <c r="AX65" s="1005"/>
      <c r="AY65" s="1005"/>
      <c r="AZ65" s="1005"/>
      <c r="BA65" s="1005"/>
      <c r="BB65" s="1005"/>
      <c r="BC65" s="1005"/>
      <c r="BD65" s="94"/>
      <c r="BE65" s="94"/>
      <c r="BF65" s="928">
        <f>IF(AV65&gt;=100000,$BW$82,IF(AND(AV65&lt;100000,AV65&gt;=40000),$BW$83,IF(AND(AV65&lt;40000,AV65&gt;=15000),$BW$84,IF(AND(AV65&lt;15000,AV65&gt;=2500),$BW$85,""))))</f>
      </c>
      <c r="BG65" s="1100"/>
      <c r="BH65" s="1101"/>
      <c r="BI65" s="1143"/>
      <c r="BJ65" s="937"/>
      <c r="BK65" s="937"/>
      <c r="BL65" s="937"/>
      <c r="BM65" s="938"/>
      <c r="BN65" s="943">
        <f>IF(AV65&gt;=100000,$BX$82,IF(AND(AV65&lt;100000,AV65&gt;=40000),$BX$83,IF(AND(AV65&lt;40000,AV65&gt;=15000),$BX$84,IF(AND(AV65&lt;15000,AV65&gt;=2500),$BX$86,""))))</f>
      </c>
      <c r="BO65" s="944"/>
      <c r="BP65" s="944"/>
      <c r="BQ65" s="944">
        <f>IF(BG65&gt;=150000,$BW$82,IF(AND(BG65&lt;150000,BG65&gt;=60000),$BW$83,IF(AND(BG65&lt;60000,BG65&gt;=30000),$BW$84,IF(AND(BG65&lt;30000,BG65&gt;=15000),$BW$85,IF(AND(BG65&lt;15000,BG65&gt;=2500),$BW$86,"")))))</f>
      </c>
      <c r="BR65" s="944"/>
      <c r="BS65" s="945"/>
      <c r="BW65" s="928">
        <f>IF(AV65&gt;=200000,$BW$82,IF(AND(AV65&lt;200000,AV65&gt;=80000),$BW$83,IF(AND(AV65&lt;80000,AV65&gt;=30000),$BW$84,IF(AND(AV65&lt;30000,AV65&gt;=15000),$BW$85,IF(AND(AV65&lt;15000,AV65&gt;=5000),$BW$86,IF(AND(AV65&gt;=1000,AV65&lt;5000),$BW$87,""))))))</f>
      </c>
      <c r="BX65" s="1100"/>
      <c r="BY65" s="1101"/>
      <c r="BZ65" s="1108">
        <f>IF(AV65&gt;=200000,$BW$82,IF(AND(AV65&lt;200000,AV65&gt;=80000),$BW$83,IF(AND(AV65&lt;80000,AV65&gt;=30000),$BW$84,IF(AND(AV65&lt;30000,AV65&gt;=15000),$BW$85,IF(AND(AV65&lt;15000,AV65&gt;=2500),$BW$86,IF(AND(AV65&gt;=1000,AV65&lt;2500),$BW$87,""))))))</f>
      </c>
      <c r="CA65" s="1100"/>
      <c r="CB65" s="1101"/>
      <c r="CE65" s="89"/>
      <c r="CG65" s="9"/>
    </row>
    <row r="66" spans="1:85" ht="13.5" customHeight="1">
      <c r="A66" s="984"/>
      <c r="B66" s="985"/>
      <c r="C66" s="1018"/>
      <c r="D66" s="1019"/>
      <c r="E66" s="1019"/>
      <c r="F66" s="1019"/>
      <c r="G66" s="1019"/>
      <c r="H66" s="1019"/>
      <c r="I66" s="1019"/>
      <c r="J66" s="1020"/>
      <c r="K66" s="1018"/>
      <c r="L66" s="1019"/>
      <c r="M66" s="1019"/>
      <c r="N66" s="1019"/>
      <c r="O66" s="1019"/>
      <c r="P66" s="1019"/>
      <c r="Q66" s="1019"/>
      <c r="R66" s="1019"/>
      <c r="S66" s="1019"/>
      <c r="T66" s="1019"/>
      <c r="U66" s="1019"/>
      <c r="V66" s="1019"/>
      <c r="W66" s="1019"/>
      <c r="X66" s="1019"/>
      <c r="Y66" s="1019"/>
      <c r="Z66" s="1019"/>
      <c r="AA66" s="1019"/>
      <c r="AB66" s="1019"/>
      <c r="AC66" s="1124"/>
      <c r="AD66" s="1125"/>
      <c r="AE66" s="1134"/>
      <c r="AF66" s="1125"/>
      <c r="AG66" s="1125"/>
      <c r="AH66" s="1134"/>
      <c r="AI66" s="1125"/>
      <c r="AJ66" s="1125"/>
      <c r="AK66" s="1131"/>
      <c r="AL66" s="1007"/>
      <c r="AM66" s="1007"/>
      <c r="AN66" s="1007"/>
      <c r="AO66" s="1007"/>
      <c r="AP66" s="1007"/>
      <c r="AQ66" s="1007"/>
      <c r="AR66" s="1007"/>
      <c r="AS66" s="1007"/>
      <c r="AT66" s="1029" t="s">
        <v>82</v>
      </c>
      <c r="AU66" s="1128"/>
      <c r="AV66" s="1006"/>
      <c r="AW66" s="1007"/>
      <c r="AX66" s="1007"/>
      <c r="AY66" s="1007"/>
      <c r="AZ66" s="1007"/>
      <c r="BA66" s="1007"/>
      <c r="BB66" s="1007"/>
      <c r="BC66" s="1007"/>
      <c r="BD66" s="1024" t="s">
        <v>82</v>
      </c>
      <c r="BE66" s="1160"/>
      <c r="BF66" s="1102"/>
      <c r="BG66" s="1103"/>
      <c r="BH66" s="1104"/>
      <c r="BI66" s="1144"/>
      <c r="BJ66" s="939"/>
      <c r="BK66" s="939"/>
      <c r="BL66" s="939"/>
      <c r="BM66" s="940"/>
      <c r="BN66" s="946"/>
      <c r="BO66" s="947"/>
      <c r="BP66" s="947"/>
      <c r="BQ66" s="947"/>
      <c r="BR66" s="947"/>
      <c r="BS66" s="948"/>
      <c r="BW66" s="1102"/>
      <c r="BX66" s="1103"/>
      <c r="BY66" s="1104"/>
      <c r="BZ66" s="1109"/>
      <c r="CA66" s="1103"/>
      <c r="CB66" s="1104"/>
      <c r="CE66" s="89"/>
      <c r="CG66" s="9"/>
    </row>
    <row r="67" spans="1:85" ht="13.5" customHeight="1">
      <c r="A67" s="986"/>
      <c r="B67" s="987"/>
      <c r="C67" s="1021"/>
      <c r="D67" s="1022"/>
      <c r="E67" s="1022"/>
      <c r="F67" s="1022"/>
      <c r="G67" s="1022"/>
      <c r="H67" s="1022"/>
      <c r="I67" s="1022"/>
      <c r="J67" s="1023"/>
      <c r="K67" s="1021"/>
      <c r="L67" s="1022"/>
      <c r="M67" s="1022"/>
      <c r="N67" s="1022"/>
      <c r="O67" s="1022"/>
      <c r="P67" s="1022"/>
      <c r="Q67" s="1022"/>
      <c r="R67" s="1022"/>
      <c r="S67" s="1022"/>
      <c r="T67" s="1022"/>
      <c r="U67" s="1022"/>
      <c r="V67" s="1022"/>
      <c r="W67" s="1022"/>
      <c r="X67" s="1022"/>
      <c r="Y67" s="1022"/>
      <c r="Z67" s="1022"/>
      <c r="AA67" s="1022"/>
      <c r="AB67" s="1022"/>
      <c r="AC67" s="1126"/>
      <c r="AD67" s="1127"/>
      <c r="AE67" s="1135"/>
      <c r="AF67" s="1127"/>
      <c r="AG67" s="1127"/>
      <c r="AH67" s="1135"/>
      <c r="AI67" s="1127"/>
      <c r="AJ67" s="1127"/>
      <c r="AK67" s="1132"/>
      <c r="AL67" s="1009"/>
      <c r="AM67" s="1009"/>
      <c r="AN67" s="1009"/>
      <c r="AO67" s="1009"/>
      <c r="AP67" s="1009"/>
      <c r="AQ67" s="1009"/>
      <c r="AR67" s="1009"/>
      <c r="AS67" s="1009"/>
      <c r="AT67" s="1030"/>
      <c r="AU67" s="1129"/>
      <c r="AV67" s="1008"/>
      <c r="AW67" s="1009"/>
      <c r="AX67" s="1009"/>
      <c r="AY67" s="1009"/>
      <c r="AZ67" s="1009"/>
      <c r="BA67" s="1009"/>
      <c r="BB67" s="1009"/>
      <c r="BC67" s="1009"/>
      <c r="BD67" s="1025"/>
      <c r="BE67" s="1161"/>
      <c r="BF67" s="1105"/>
      <c r="BG67" s="1106"/>
      <c r="BH67" s="1107"/>
      <c r="BI67" s="1145"/>
      <c r="BJ67" s="941"/>
      <c r="BK67" s="941"/>
      <c r="BL67" s="941"/>
      <c r="BM67" s="942"/>
      <c r="BN67" s="949"/>
      <c r="BO67" s="950"/>
      <c r="BP67" s="950"/>
      <c r="BQ67" s="950"/>
      <c r="BR67" s="950"/>
      <c r="BS67" s="951"/>
      <c r="BW67" s="1105"/>
      <c r="BX67" s="1106"/>
      <c r="BY67" s="1107"/>
      <c r="BZ67" s="1110"/>
      <c r="CA67" s="1106"/>
      <c r="CB67" s="1107"/>
      <c r="CE67" s="89"/>
      <c r="CG67" s="9"/>
    </row>
    <row r="68" spans="1:85" ht="13.5" customHeight="1">
      <c r="A68" s="982">
        <v>19</v>
      </c>
      <c r="B68" s="983"/>
      <c r="C68" s="1015"/>
      <c r="D68" s="1016"/>
      <c r="E68" s="1016"/>
      <c r="F68" s="1016"/>
      <c r="G68" s="1016"/>
      <c r="H68" s="1016"/>
      <c r="I68" s="1016"/>
      <c r="J68" s="1017"/>
      <c r="K68" s="1015"/>
      <c r="L68" s="1016"/>
      <c r="M68" s="1016"/>
      <c r="N68" s="1016"/>
      <c r="O68" s="1016"/>
      <c r="P68" s="1016"/>
      <c r="Q68" s="1016"/>
      <c r="R68" s="1016"/>
      <c r="S68" s="1016"/>
      <c r="T68" s="1016"/>
      <c r="U68" s="1016"/>
      <c r="V68" s="1016"/>
      <c r="W68" s="1016"/>
      <c r="X68" s="1016"/>
      <c r="Y68" s="1016"/>
      <c r="Z68" s="1016"/>
      <c r="AA68" s="1016"/>
      <c r="AB68" s="1016"/>
      <c r="AC68" s="1122"/>
      <c r="AD68" s="1123"/>
      <c r="AE68" s="1133" t="s">
        <v>92</v>
      </c>
      <c r="AF68" s="1123"/>
      <c r="AG68" s="1123"/>
      <c r="AH68" s="1133" t="s">
        <v>134</v>
      </c>
      <c r="AI68" s="1123"/>
      <c r="AJ68" s="1123"/>
      <c r="AK68" s="1130" t="s">
        <v>172</v>
      </c>
      <c r="AL68" s="1005"/>
      <c r="AM68" s="1005"/>
      <c r="AN68" s="1005"/>
      <c r="AO68" s="1005"/>
      <c r="AP68" s="1005"/>
      <c r="AQ68" s="1005"/>
      <c r="AR68" s="1005"/>
      <c r="AS68" s="1005"/>
      <c r="AT68" s="93"/>
      <c r="AU68" s="93"/>
      <c r="AV68" s="1004"/>
      <c r="AW68" s="1005"/>
      <c r="AX68" s="1005"/>
      <c r="AY68" s="1005"/>
      <c r="AZ68" s="1005"/>
      <c r="BA68" s="1005"/>
      <c r="BB68" s="1005"/>
      <c r="BC68" s="1005"/>
      <c r="BD68" s="94"/>
      <c r="BE68" s="94"/>
      <c r="BF68" s="928">
        <f>IF(AV68&gt;=100000,$BW$82,IF(AND(AV68&lt;100000,AV68&gt;=40000),$BW$83,IF(AND(AV68&lt;40000,AV68&gt;=15000),$BW$84,IF(AND(AV68&lt;15000,AV68&gt;=2500),$BW$85,""))))</f>
      </c>
      <c r="BG68" s="1100"/>
      <c r="BH68" s="1101"/>
      <c r="BI68" s="1143"/>
      <c r="BJ68" s="937"/>
      <c r="BK68" s="937"/>
      <c r="BL68" s="937"/>
      <c r="BM68" s="938"/>
      <c r="BN68" s="943">
        <f>IF(AV68&gt;=100000,$BX$82,IF(AND(AV68&lt;100000,AV68&gt;=40000),$BX$83,IF(AND(AV68&lt;40000,AV68&gt;=15000),$BX$84,IF(AND(AV68&lt;15000,AV68&gt;=2500),$BX$86,""))))</f>
      </c>
      <c r="BO68" s="944"/>
      <c r="BP68" s="944"/>
      <c r="BQ68" s="944">
        <f>IF(BG68&gt;=150000,$BW$82,IF(AND(BG68&lt;150000,BG68&gt;=60000),$BW$83,IF(AND(BG68&lt;60000,BG68&gt;=30000),$BW$84,IF(AND(BG68&lt;30000,BG68&gt;=15000),$BW$85,IF(AND(BG68&lt;15000,BG68&gt;=2500),$BW$86,"")))))</f>
      </c>
      <c r="BR68" s="944"/>
      <c r="BS68" s="945"/>
      <c r="BW68" s="928">
        <f>IF(AV68&gt;=200000,$BW$82,IF(AND(AV68&lt;200000,AV68&gt;=80000),$BW$83,IF(AND(AV68&lt;80000,AV68&gt;=30000),$BW$84,IF(AND(AV68&lt;30000,AV68&gt;=15000),$BW$85,IF(AND(AV68&lt;15000,AV68&gt;=5000),$BW$86,IF(AND(AV68&gt;=1000,AV68&lt;5000),$BW$87,""))))))</f>
      </c>
      <c r="BX68" s="1100"/>
      <c r="BY68" s="1101"/>
      <c r="BZ68" s="1108">
        <f>IF(AV68&gt;=200000,$BW$82,IF(AND(AV68&lt;200000,AV68&gt;=80000),$BW$83,IF(AND(AV68&lt;80000,AV68&gt;=30000),$BW$84,IF(AND(AV68&lt;30000,AV68&gt;=15000),$BW$85,IF(AND(AV68&lt;15000,AV68&gt;=2500),$BW$86,IF(AND(AV68&gt;=1000,AV68&lt;2500),$BW$87,""))))))</f>
      </c>
      <c r="CA68" s="1100"/>
      <c r="CB68" s="1101"/>
      <c r="CE68" s="89"/>
      <c r="CG68" s="9"/>
    </row>
    <row r="69" spans="1:85" ht="13.5" customHeight="1">
      <c r="A69" s="984"/>
      <c r="B69" s="985"/>
      <c r="C69" s="1018"/>
      <c r="D69" s="1019"/>
      <c r="E69" s="1019"/>
      <c r="F69" s="1019"/>
      <c r="G69" s="1019"/>
      <c r="H69" s="1019"/>
      <c r="I69" s="1019"/>
      <c r="J69" s="1020"/>
      <c r="K69" s="1018"/>
      <c r="L69" s="1019"/>
      <c r="M69" s="1019"/>
      <c r="N69" s="1019"/>
      <c r="O69" s="1019"/>
      <c r="P69" s="1019"/>
      <c r="Q69" s="1019"/>
      <c r="R69" s="1019"/>
      <c r="S69" s="1019"/>
      <c r="T69" s="1019"/>
      <c r="U69" s="1019"/>
      <c r="V69" s="1019"/>
      <c r="W69" s="1019"/>
      <c r="X69" s="1019"/>
      <c r="Y69" s="1019"/>
      <c r="Z69" s="1019"/>
      <c r="AA69" s="1019"/>
      <c r="AB69" s="1019"/>
      <c r="AC69" s="1124"/>
      <c r="AD69" s="1125"/>
      <c r="AE69" s="1134"/>
      <c r="AF69" s="1125"/>
      <c r="AG69" s="1125"/>
      <c r="AH69" s="1134"/>
      <c r="AI69" s="1125"/>
      <c r="AJ69" s="1125"/>
      <c r="AK69" s="1131"/>
      <c r="AL69" s="1007"/>
      <c r="AM69" s="1007"/>
      <c r="AN69" s="1007"/>
      <c r="AO69" s="1007"/>
      <c r="AP69" s="1007"/>
      <c r="AQ69" s="1007"/>
      <c r="AR69" s="1007"/>
      <c r="AS69" s="1007"/>
      <c r="AT69" s="1029" t="s">
        <v>82</v>
      </c>
      <c r="AU69" s="1128"/>
      <c r="AV69" s="1006"/>
      <c r="AW69" s="1007"/>
      <c r="AX69" s="1007"/>
      <c r="AY69" s="1007"/>
      <c r="AZ69" s="1007"/>
      <c r="BA69" s="1007"/>
      <c r="BB69" s="1007"/>
      <c r="BC69" s="1007"/>
      <c r="BD69" s="1024" t="s">
        <v>82</v>
      </c>
      <c r="BE69" s="1160"/>
      <c r="BF69" s="1102"/>
      <c r="BG69" s="1103"/>
      <c r="BH69" s="1104"/>
      <c r="BI69" s="1144"/>
      <c r="BJ69" s="939"/>
      <c r="BK69" s="939"/>
      <c r="BL69" s="939"/>
      <c r="BM69" s="940"/>
      <c r="BN69" s="946"/>
      <c r="BO69" s="947"/>
      <c r="BP69" s="947"/>
      <c r="BQ69" s="947"/>
      <c r="BR69" s="947"/>
      <c r="BS69" s="948"/>
      <c r="BW69" s="1102"/>
      <c r="BX69" s="1103"/>
      <c r="BY69" s="1104"/>
      <c r="BZ69" s="1109"/>
      <c r="CA69" s="1103"/>
      <c r="CB69" s="1104"/>
      <c r="CE69" s="89"/>
      <c r="CG69" s="9"/>
    </row>
    <row r="70" spans="1:85" ht="13.5" customHeight="1">
      <c r="A70" s="986"/>
      <c r="B70" s="987"/>
      <c r="C70" s="1021"/>
      <c r="D70" s="1022"/>
      <c r="E70" s="1022"/>
      <c r="F70" s="1022"/>
      <c r="G70" s="1022"/>
      <c r="H70" s="1022"/>
      <c r="I70" s="1022"/>
      <c r="J70" s="1023"/>
      <c r="K70" s="1021"/>
      <c r="L70" s="1022"/>
      <c r="M70" s="1022"/>
      <c r="N70" s="1022"/>
      <c r="O70" s="1022"/>
      <c r="P70" s="1022"/>
      <c r="Q70" s="1022"/>
      <c r="R70" s="1022"/>
      <c r="S70" s="1022"/>
      <c r="T70" s="1022"/>
      <c r="U70" s="1022"/>
      <c r="V70" s="1022"/>
      <c r="W70" s="1022"/>
      <c r="X70" s="1022"/>
      <c r="Y70" s="1022"/>
      <c r="Z70" s="1022"/>
      <c r="AA70" s="1022"/>
      <c r="AB70" s="1022"/>
      <c r="AC70" s="1126"/>
      <c r="AD70" s="1127"/>
      <c r="AE70" s="1135"/>
      <c r="AF70" s="1127"/>
      <c r="AG70" s="1127"/>
      <c r="AH70" s="1135"/>
      <c r="AI70" s="1127"/>
      <c r="AJ70" s="1127"/>
      <c r="AK70" s="1132"/>
      <c r="AL70" s="1009"/>
      <c r="AM70" s="1009"/>
      <c r="AN70" s="1009"/>
      <c r="AO70" s="1009"/>
      <c r="AP70" s="1009"/>
      <c r="AQ70" s="1009"/>
      <c r="AR70" s="1009"/>
      <c r="AS70" s="1009"/>
      <c r="AT70" s="1030"/>
      <c r="AU70" s="1129"/>
      <c r="AV70" s="1008"/>
      <c r="AW70" s="1009"/>
      <c r="AX70" s="1009"/>
      <c r="AY70" s="1009"/>
      <c r="AZ70" s="1009"/>
      <c r="BA70" s="1009"/>
      <c r="BB70" s="1009"/>
      <c r="BC70" s="1009"/>
      <c r="BD70" s="1025"/>
      <c r="BE70" s="1161"/>
      <c r="BF70" s="1105"/>
      <c r="BG70" s="1106"/>
      <c r="BH70" s="1107"/>
      <c r="BI70" s="1145"/>
      <c r="BJ70" s="941"/>
      <c r="BK70" s="941"/>
      <c r="BL70" s="941"/>
      <c r="BM70" s="942"/>
      <c r="BN70" s="949"/>
      <c r="BO70" s="950"/>
      <c r="BP70" s="950"/>
      <c r="BQ70" s="950"/>
      <c r="BR70" s="950"/>
      <c r="BS70" s="951"/>
      <c r="BW70" s="1105"/>
      <c r="BX70" s="1106"/>
      <c r="BY70" s="1107"/>
      <c r="BZ70" s="1110"/>
      <c r="CA70" s="1106"/>
      <c r="CB70" s="1107"/>
      <c r="CE70" s="89"/>
      <c r="CG70" s="9"/>
    </row>
    <row r="71" spans="1:80" ht="13.5" customHeight="1">
      <c r="A71" s="982">
        <v>20</v>
      </c>
      <c r="B71" s="983"/>
      <c r="C71" s="1015"/>
      <c r="D71" s="1016"/>
      <c r="E71" s="1016"/>
      <c r="F71" s="1016"/>
      <c r="G71" s="1016"/>
      <c r="H71" s="1016"/>
      <c r="I71" s="1016"/>
      <c r="J71" s="1017"/>
      <c r="K71" s="1015"/>
      <c r="L71" s="1016"/>
      <c r="M71" s="1016"/>
      <c r="N71" s="1016"/>
      <c r="O71" s="1016"/>
      <c r="P71" s="1016"/>
      <c r="Q71" s="1016"/>
      <c r="R71" s="1016"/>
      <c r="S71" s="1016"/>
      <c r="T71" s="1016"/>
      <c r="U71" s="1016"/>
      <c r="V71" s="1016"/>
      <c r="W71" s="1016"/>
      <c r="X71" s="1016"/>
      <c r="Y71" s="1016"/>
      <c r="Z71" s="1016"/>
      <c r="AA71" s="1016"/>
      <c r="AB71" s="1016"/>
      <c r="AC71" s="1122"/>
      <c r="AD71" s="1123"/>
      <c r="AE71" s="1133" t="s">
        <v>92</v>
      </c>
      <c r="AF71" s="1123"/>
      <c r="AG71" s="1123"/>
      <c r="AH71" s="1133" t="s">
        <v>134</v>
      </c>
      <c r="AI71" s="1123"/>
      <c r="AJ71" s="1123"/>
      <c r="AK71" s="1130" t="s">
        <v>172</v>
      </c>
      <c r="AL71" s="1005"/>
      <c r="AM71" s="1005"/>
      <c r="AN71" s="1005"/>
      <c r="AO71" s="1005"/>
      <c r="AP71" s="1005"/>
      <c r="AQ71" s="1005"/>
      <c r="AR71" s="1005"/>
      <c r="AS71" s="1005"/>
      <c r="AT71" s="93"/>
      <c r="AU71" s="93"/>
      <c r="AV71" s="1004"/>
      <c r="AW71" s="1005"/>
      <c r="AX71" s="1005"/>
      <c r="AY71" s="1005"/>
      <c r="AZ71" s="1005"/>
      <c r="BA71" s="1005"/>
      <c r="BB71" s="1005"/>
      <c r="BC71" s="1005"/>
      <c r="BD71" s="94"/>
      <c r="BE71" s="94"/>
      <c r="BF71" s="928">
        <f>IF(AV71&gt;=100000,$BW$82,IF(AND(AV71&lt;100000,AV71&gt;=40000),$BW$83,IF(AND(AV71&lt;40000,AV71&gt;=15000),$BW$84,IF(AND(AV71&lt;15000,AV71&gt;=2500),$BW$85,""))))</f>
      </c>
      <c r="BG71" s="1100"/>
      <c r="BH71" s="1101"/>
      <c r="BI71" s="1143"/>
      <c r="BJ71" s="937"/>
      <c r="BK71" s="937"/>
      <c r="BL71" s="937"/>
      <c r="BM71" s="938"/>
      <c r="BN71" s="943">
        <f>IF(AV71&gt;=100000,$BX$82,IF(AND(AV71&lt;100000,AV71&gt;=40000),$BX$83,IF(AND(AV71&lt;40000,AV71&gt;=15000),$BX$84,IF(AND(AV71&lt;15000,AV71&gt;=2500),$BX$86,""))))</f>
      </c>
      <c r="BO71" s="944"/>
      <c r="BP71" s="944"/>
      <c r="BQ71" s="944">
        <f>IF(BG71&gt;=150000,$BW$82,IF(AND(BG71&lt;150000,BG71&gt;=60000),$BW$83,IF(AND(BG71&lt;60000,BG71&gt;=30000),$BW$84,IF(AND(BG71&lt;30000,BG71&gt;=15000),$BW$85,IF(AND(BG71&lt;15000,BG71&gt;=2500),$BW$86,"")))))</f>
      </c>
      <c r="BR71" s="944"/>
      <c r="BS71" s="945"/>
      <c r="BW71" s="928">
        <f>IF(AV71&gt;=200000,$BW$82,IF(AND(AV71&lt;200000,AV71&gt;=80000),$BW$83,IF(AND(AV71&lt;80000,AV71&gt;=30000),$BW$84,IF(AND(AV71&lt;30000,AV71&gt;=15000),$BW$85,IF(AND(AV71&lt;15000,AV71&gt;=5000),$BW$86,IF(AND(AV71&gt;=1000,AV71&lt;5000),$BW$87,""))))))</f>
      </c>
      <c r="BX71" s="1100"/>
      <c r="BY71" s="1101"/>
      <c r="BZ71" s="1108">
        <f>IF(AV71&gt;=200000,$BW$82,IF(AND(AV71&lt;200000,AV71&gt;=80000),$BW$83,IF(AND(AV71&lt;80000,AV71&gt;=30000),$BW$84,IF(AND(AV71&lt;30000,AV71&gt;=15000),$BW$85,IF(AND(AV71&lt;15000,AV71&gt;=2500),$BW$86,IF(AND(AV71&gt;=1000,AV71&lt;2500),$BW$87,""))))))</f>
      </c>
      <c r="CA71" s="1100"/>
      <c r="CB71" s="1101"/>
    </row>
    <row r="72" spans="1:80" ht="13.5" customHeight="1">
      <c r="A72" s="984"/>
      <c r="B72" s="985"/>
      <c r="C72" s="1018"/>
      <c r="D72" s="1019"/>
      <c r="E72" s="1019"/>
      <c r="F72" s="1019"/>
      <c r="G72" s="1019"/>
      <c r="H72" s="1019"/>
      <c r="I72" s="1019"/>
      <c r="J72" s="1020"/>
      <c r="K72" s="1018"/>
      <c r="L72" s="1019"/>
      <c r="M72" s="1019"/>
      <c r="N72" s="1019"/>
      <c r="O72" s="1019"/>
      <c r="P72" s="1019"/>
      <c r="Q72" s="1019"/>
      <c r="R72" s="1019"/>
      <c r="S72" s="1019"/>
      <c r="T72" s="1019"/>
      <c r="U72" s="1019"/>
      <c r="V72" s="1019"/>
      <c r="W72" s="1019"/>
      <c r="X72" s="1019"/>
      <c r="Y72" s="1019"/>
      <c r="Z72" s="1019"/>
      <c r="AA72" s="1019"/>
      <c r="AB72" s="1019"/>
      <c r="AC72" s="1124"/>
      <c r="AD72" s="1125"/>
      <c r="AE72" s="1134"/>
      <c r="AF72" s="1125"/>
      <c r="AG72" s="1125"/>
      <c r="AH72" s="1134"/>
      <c r="AI72" s="1125"/>
      <c r="AJ72" s="1125"/>
      <c r="AK72" s="1131"/>
      <c r="AL72" s="1007"/>
      <c r="AM72" s="1007"/>
      <c r="AN72" s="1007"/>
      <c r="AO72" s="1007"/>
      <c r="AP72" s="1007"/>
      <c r="AQ72" s="1007"/>
      <c r="AR72" s="1007"/>
      <c r="AS72" s="1007"/>
      <c r="AT72" s="1029" t="s">
        <v>82</v>
      </c>
      <c r="AU72" s="1128"/>
      <c r="AV72" s="1006"/>
      <c r="AW72" s="1007"/>
      <c r="AX72" s="1007"/>
      <c r="AY72" s="1007"/>
      <c r="AZ72" s="1007"/>
      <c r="BA72" s="1007"/>
      <c r="BB72" s="1007"/>
      <c r="BC72" s="1007"/>
      <c r="BD72" s="1024" t="s">
        <v>303</v>
      </c>
      <c r="BE72" s="1160"/>
      <c r="BF72" s="1102"/>
      <c r="BG72" s="1103"/>
      <c r="BH72" s="1104"/>
      <c r="BI72" s="1144"/>
      <c r="BJ72" s="939"/>
      <c r="BK72" s="939"/>
      <c r="BL72" s="939"/>
      <c r="BM72" s="940"/>
      <c r="BN72" s="946"/>
      <c r="BO72" s="947"/>
      <c r="BP72" s="947"/>
      <c r="BQ72" s="947"/>
      <c r="BR72" s="947"/>
      <c r="BS72" s="948"/>
      <c r="BW72" s="1102"/>
      <c r="BX72" s="1103"/>
      <c r="BY72" s="1104"/>
      <c r="BZ72" s="1109"/>
      <c r="CA72" s="1103"/>
      <c r="CB72" s="1104"/>
    </row>
    <row r="73" spans="1:85" ht="13.5" customHeight="1" thickBot="1">
      <c r="A73" s="1063"/>
      <c r="B73" s="1064"/>
      <c r="C73" s="1066"/>
      <c r="D73" s="1067"/>
      <c r="E73" s="1067"/>
      <c r="F73" s="1067"/>
      <c r="G73" s="1067"/>
      <c r="H73" s="1067"/>
      <c r="I73" s="1067"/>
      <c r="J73" s="1068"/>
      <c r="K73" s="1066"/>
      <c r="L73" s="1067"/>
      <c r="M73" s="1067"/>
      <c r="N73" s="1067"/>
      <c r="O73" s="1067"/>
      <c r="P73" s="1067"/>
      <c r="Q73" s="1067"/>
      <c r="R73" s="1067"/>
      <c r="S73" s="1067"/>
      <c r="T73" s="1067"/>
      <c r="U73" s="1067"/>
      <c r="V73" s="1067"/>
      <c r="W73" s="1067"/>
      <c r="X73" s="1067"/>
      <c r="Y73" s="1067"/>
      <c r="Z73" s="1067"/>
      <c r="AA73" s="1067"/>
      <c r="AB73" s="1067"/>
      <c r="AC73" s="1136"/>
      <c r="AD73" s="1137"/>
      <c r="AE73" s="1179"/>
      <c r="AF73" s="1137"/>
      <c r="AG73" s="1137"/>
      <c r="AH73" s="1179"/>
      <c r="AI73" s="1137"/>
      <c r="AJ73" s="1137"/>
      <c r="AK73" s="1172"/>
      <c r="AL73" s="1087"/>
      <c r="AM73" s="1087"/>
      <c r="AN73" s="1087"/>
      <c r="AO73" s="1087"/>
      <c r="AP73" s="1087"/>
      <c r="AQ73" s="1087"/>
      <c r="AR73" s="1087"/>
      <c r="AS73" s="1087"/>
      <c r="AT73" s="1099"/>
      <c r="AU73" s="1180"/>
      <c r="AV73" s="1086"/>
      <c r="AW73" s="1087"/>
      <c r="AX73" s="1087"/>
      <c r="AY73" s="1087"/>
      <c r="AZ73" s="1087"/>
      <c r="BA73" s="1087"/>
      <c r="BB73" s="1087"/>
      <c r="BC73" s="1087"/>
      <c r="BD73" s="1031"/>
      <c r="BE73" s="1165"/>
      <c r="BF73" s="1166"/>
      <c r="BG73" s="1167"/>
      <c r="BH73" s="1168"/>
      <c r="BI73" s="1169"/>
      <c r="BJ73" s="1170"/>
      <c r="BK73" s="1170"/>
      <c r="BL73" s="1170"/>
      <c r="BM73" s="1171"/>
      <c r="BN73" s="1162"/>
      <c r="BO73" s="1163"/>
      <c r="BP73" s="1163"/>
      <c r="BQ73" s="1163"/>
      <c r="BR73" s="1163"/>
      <c r="BS73" s="1164"/>
      <c r="BW73" s="1105"/>
      <c r="BX73" s="1106"/>
      <c r="BY73" s="1107"/>
      <c r="BZ73" s="1110"/>
      <c r="CA73" s="1106"/>
      <c r="CB73" s="1107"/>
      <c r="CE73" s="89"/>
      <c r="CG73" s="9"/>
    </row>
    <row r="74" spans="1:85" ht="13.5" customHeight="1" thickBot="1">
      <c r="A74" s="55"/>
      <c r="B74" s="5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21"/>
      <c r="AD74" s="121"/>
      <c r="AE74" s="120"/>
      <c r="AF74" s="121"/>
      <c r="AG74" s="121"/>
      <c r="AH74" s="120"/>
      <c r="AI74" s="121"/>
      <c r="AJ74" s="121"/>
      <c r="AK74" s="125"/>
      <c r="AL74" s="116"/>
      <c r="AM74" s="116"/>
      <c r="AN74" s="116"/>
      <c r="AO74" s="116"/>
      <c r="AP74" s="116"/>
      <c r="AQ74" s="116"/>
      <c r="AR74" s="116"/>
      <c r="AS74" s="116"/>
      <c r="AT74" s="117"/>
      <c r="AU74" s="117"/>
      <c r="AV74" s="116"/>
      <c r="AW74" s="116"/>
      <c r="AX74" s="116"/>
      <c r="AY74" s="116"/>
      <c r="AZ74" s="116"/>
      <c r="BA74" s="116"/>
      <c r="BB74" s="116"/>
      <c r="BC74" s="116"/>
      <c r="BD74" s="118"/>
      <c r="BE74" s="118"/>
      <c r="BF74" s="7"/>
      <c r="BG74" s="7"/>
      <c r="BH74" s="7"/>
      <c r="BI74" s="1173" t="s">
        <v>301</v>
      </c>
      <c r="BJ74" s="1174"/>
      <c r="BK74" s="1174"/>
      <c r="BL74" s="1174"/>
      <c r="BM74" s="1175"/>
      <c r="BN74" s="1176" t="s">
        <v>173</v>
      </c>
      <c r="BO74" s="1177"/>
      <c r="BP74" s="1177"/>
      <c r="BQ74" s="1177"/>
      <c r="BR74" s="1177"/>
      <c r="BS74" s="1178"/>
      <c r="BW74" s="7"/>
      <c r="BX74" s="7"/>
      <c r="BY74" s="7"/>
      <c r="BZ74" s="7"/>
      <c r="CA74" s="7"/>
      <c r="CB74" s="7"/>
      <c r="CE74" s="89"/>
      <c r="CG74" s="9"/>
    </row>
    <row r="75" spans="1:71" ht="12" customHeight="1">
      <c r="A75" s="5"/>
      <c r="B75" s="5"/>
      <c r="C75" s="10"/>
      <c r="D75" s="10"/>
      <c r="E75" s="10"/>
      <c r="F75" s="10"/>
      <c r="G75" s="10"/>
      <c r="H75" s="10"/>
      <c r="I75" s="10"/>
      <c r="J75" s="10"/>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8"/>
      <c r="AK75" s="8"/>
      <c r="AL75" s="8"/>
      <c r="AM75" s="8"/>
      <c r="AN75" s="8"/>
      <c r="AO75" s="8"/>
      <c r="AP75" s="8"/>
      <c r="AQ75" s="8"/>
      <c r="AR75" s="8"/>
      <c r="AS75" s="8"/>
      <c r="AT75" s="8"/>
      <c r="AU75" s="8"/>
      <c r="AV75" s="92"/>
      <c r="AW75" s="8"/>
      <c r="AX75" s="8"/>
      <c r="AY75" s="92"/>
      <c r="AZ75" s="8"/>
      <c r="BA75" s="8"/>
      <c r="BB75" s="92"/>
      <c r="BC75" s="12"/>
      <c r="BD75" s="12"/>
      <c r="BE75" s="12"/>
      <c r="BF75" s="106"/>
      <c r="BG75" s="107"/>
      <c r="BH75" s="107"/>
      <c r="BI75" s="1080">
        <f>IF(BI14="","",ROUNDDOWN(AVERAGE(BI14:BM73),1)-65)</f>
      </c>
      <c r="BJ75" s="1081"/>
      <c r="BK75" s="1081"/>
      <c r="BL75" s="1081"/>
      <c r="BM75" s="1081"/>
      <c r="BN75" s="1071">
        <f>IF(SUM(BN14:BS73)&gt;0,SUM(BN14:BS73),"")</f>
      </c>
      <c r="BO75" s="1072"/>
      <c r="BP75" s="1072"/>
      <c r="BQ75" s="1072"/>
      <c r="BR75" s="1072"/>
      <c r="BS75" s="1073"/>
    </row>
    <row r="76" spans="1:71" ht="12" customHeight="1">
      <c r="A76" s="99"/>
      <c r="B76" s="99"/>
      <c r="C76" s="99"/>
      <c r="D76" s="99"/>
      <c r="E76" s="99"/>
      <c r="F76" s="99"/>
      <c r="G76" s="99"/>
      <c r="H76" s="99"/>
      <c r="I76" s="99"/>
      <c r="J76" s="99"/>
      <c r="K76" s="99"/>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13"/>
      <c r="BD76" s="13"/>
      <c r="BE76" s="13"/>
      <c r="BF76" s="13"/>
      <c r="BG76" s="15"/>
      <c r="BH76" s="55"/>
      <c r="BI76" s="1082"/>
      <c r="BJ76" s="1083"/>
      <c r="BK76" s="1083"/>
      <c r="BL76" s="1083"/>
      <c r="BM76" s="1083"/>
      <c r="BN76" s="1074"/>
      <c r="BO76" s="1075"/>
      <c r="BP76" s="1075"/>
      <c r="BQ76" s="1075"/>
      <c r="BR76" s="1075"/>
      <c r="BS76" s="1076"/>
    </row>
    <row r="77" spans="1:71" ht="12" customHeight="1" thickBot="1">
      <c r="A77" s="99"/>
      <c r="B77" s="99"/>
      <c r="C77" s="99"/>
      <c r="D77" s="99"/>
      <c r="E77" s="99"/>
      <c r="F77" s="99"/>
      <c r="G77" s="99"/>
      <c r="H77" s="99"/>
      <c r="I77" s="99"/>
      <c r="J77" s="99"/>
      <c r="K77" s="99"/>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13"/>
      <c r="BD77" s="13"/>
      <c r="BE77" s="13"/>
      <c r="BF77" s="13"/>
      <c r="BG77" s="91"/>
      <c r="BH77" s="91"/>
      <c r="BI77" s="1084"/>
      <c r="BJ77" s="1085"/>
      <c r="BK77" s="1085"/>
      <c r="BL77" s="1085"/>
      <c r="BM77" s="1085"/>
      <c r="BN77" s="1077"/>
      <c r="BO77" s="1078"/>
      <c r="BP77" s="1078"/>
      <c r="BQ77" s="1078"/>
      <c r="BR77" s="1078"/>
      <c r="BS77" s="1079"/>
    </row>
    <row r="79" spans="3:71" ht="9.75" customHeight="1">
      <c r="C79" s="1096" t="s">
        <v>230</v>
      </c>
      <c r="D79" s="1096"/>
      <c r="E79" s="1096"/>
      <c r="F79" s="1096"/>
      <c r="G79" s="1096"/>
      <c r="H79" s="1096"/>
      <c r="I79" s="1096"/>
      <c r="J79" s="1096"/>
      <c r="K79" s="1096"/>
      <c r="L79" s="1096"/>
      <c r="M79" s="1096"/>
      <c r="N79" s="1096"/>
      <c r="O79" s="1096"/>
      <c r="P79" s="1096"/>
      <c r="Q79" s="1096"/>
      <c r="R79" s="1096"/>
      <c r="S79" s="1096"/>
      <c r="T79" s="1096"/>
      <c r="U79" s="1096"/>
      <c r="V79" s="1096"/>
      <c r="W79" s="1096"/>
      <c r="X79" s="1096"/>
      <c r="Y79" s="1096"/>
      <c r="Z79" s="1096"/>
      <c r="AA79" s="1096"/>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row>
    <row r="80" spans="2:71" ht="9.75" customHeight="1">
      <c r="B80" s="101"/>
      <c r="C80" s="1096"/>
      <c r="D80" s="1096"/>
      <c r="E80" s="1096"/>
      <c r="F80" s="1096"/>
      <c r="G80" s="1096"/>
      <c r="H80" s="1096"/>
      <c r="I80" s="1096"/>
      <c r="J80" s="1096"/>
      <c r="K80" s="1096"/>
      <c r="L80" s="1096"/>
      <c r="M80" s="1096"/>
      <c r="N80" s="1096"/>
      <c r="O80" s="1096"/>
      <c r="P80" s="1096"/>
      <c r="Q80" s="1096"/>
      <c r="R80" s="1096"/>
      <c r="S80" s="1096"/>
      <c r="T80" s="1096"/>
      <c r="U80" s="1096"/>
      <c r="V80" s="1096"/>
      <c r="W80" s="1096"/>
      <c r="X80" s="1096"/>
      <c r="Y80" s="1096"/>
      <c r="Z80" s="1096"/>
      <c r="AA80" s="1096"/>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row>
    <row r="81" spans="1:71" ht="13.5" customHeight="1">
      <c r="A81" s="102"/>
      <c r="B81" s="103">
        <v>1</v>
      </c>
      <c r="C81" s="1094" t="s">
        <v>456</v>
      </c>
      <c r="D81" s="1095"/>
      <c r="E81" s="1095"/>
      <c r="F81" s="1095"/>
      <c r="G81" s="1095"/>
      <c r="H81" s="1095"/>
      <c r="I81" s="1095"/>
      <c r="J81" s="1095"/>
      <c r="K81" s="1095"/>
      <c r="L81" s="1095"/>
      <c r="M81" s="1095"/>
      <c r="N81" s="1095"/>
      <c r="O81" s="1095"/>
      <c r="P81" s="1095"/>
      <c r="Q81" s="1095"/>
      <c r="R81" s="1095"/>
      <c r="S81" s="1095"/>
      <c r="T81" s="1095"/>
      <c r="U81" s="1095"/>
      <c r="V81" s="1095"/>
      <c r="W81" s="1095"/>
      <c r="X81" s="1095"/>
      <c r="Y81" s="1095"/>
      <c r="Z81" s="1095"/>
      <c r="AA81" s="1095"/>
      <c r="AB81" s="1095"/>
      <c r="AC81" s="1095"/>
      <c r="AD81" s="1095"/>
      <c r="AE81" s="1095"/>
      <c r="AF81" s="1095"/>
      <c r="AG81" s="1095"/>
      <c r="AH81" s="1095"/>
      <c r="AI81" s="1095"/>
      <c r="AJ81" s="1095"/>
      <c r="AK81" s="1095"/>
      <c r="AL81" s="1095"/>
      <c r="AM81" s="1095"/>
      <c r="AN81" s="1095"/>
      <c r="AO81" s="1095"/>
      <c r="AP81" s="1095"/>
      <c r="AQ81" s="1095"/>
      <c r="AR81" s="1095"/>
      <c r="AS81" s="1095"/>
      <c r="AT81" s="1095"/>
      <c r="AU81" s="1095"/>
      <c r="AV81" s="1095"/>
      <c r="AW81" s="1095"/>
      <c r="AX81" s="1095"/>
      <c r="AY81" s="1095"/>
      <c r="AZ81" s="1095"/>
      <c r="BA81" s="1095"/>
      <c r="BB81" s="1095"/>
      <c r="BC81" s="1095"/>
      <c r="BD81" s="1095"/>
      <c r="BE81" s="1095"/>
      <c r="BF81" s="1095"/>
      <c r="BG81" s="1095"/>
      <c r="BH81" s="1095"/>
      <c r="BI81" s="1095"/>
      <c r="BJ81" s="1095"/>
      <c r="BK81" s="1095"/>
      <c r="BL81" s="1095"/>
      <c r="BM81" s="1095"/>
      <c r="BN81" s="1095"/>
      <c r="BO81" s="1095"/>
      <c r="BP81" s="1095"/>
      <c r="BQ81" s="1095"/>
      <c r="BR81" s="1095"/>
      <c r="BS81" s="1095"/>
    </row>
    <row r="82" spans="1:76" ht="12.75">
      <c r="A82" s="102"/>
      <c r="B82" s="104"/>
      <c r="C82" s="1095"/>
      <c r="D82" s="1095"/>
      <c r="E82" s="1095"/>
      <c r="F82" s="1095"/>
      <c r="G82" s="1095"/>
      <c r="H82" s="1095"/>
      <c r="I82" s="1095"/>
      <c r="J82" s="1095"/>
      <c r="K82" s="1095"/>
      <c r="L82" s="1095"/>
      <c r="M82" s="1095"/>
      <c r="N82" s="1095"/>
      <c r="O82" s="1095"/>
      <c r="P82" s="1095"/>
      <c r="Q82" s="1095"/>
      <c r="R82" s="1095"/>
      <c r="S82" s="1095"/>
      <c r="T82" s="1095"/>
      <c r="U82" s="1095"/>
      <c r="V82" s="1095"/>
      <c r="W82" s="1095"/>
      <c r="X82" s="1095"/>
      <c r="Y82" s="1095"/>
      <c r="Z82" s="1095"/>
      <c r="AA82" s="1095"/>
      <c r="AB82" s="1095"/>
      <c r="AC82" s="1095"/>
      <c r="AD82" s="1095"/>
      <c r="AE82" s="1095"/>
      <c r="AF82" s="1095"/>
      <c r="AG82" s="1095"/>
      <c r="AH82" s="1095"/>
      <c r="AI82" s="1095"/>
      <c r="AJ82" s="1095"/>
      <c r="AK82" s="1095"/>
      <c r="AL82" s="1095"/>
      <c r="AM82" s="1095"/>
      <c r="AN82" s="1095"/>
      <c r="AO82" s="1095"/>
      <c r="AP82" s="1095"/>
      <c r="AQ82" s="1095"/>
      <c r="AR82" s="1095"/>
      <c r="AS82" s="1095"/>
      <c r="AT82" s="1095"/>
      <c r="AU82" s="1095"/>
      <c r="AV82" s="1095"/>
      <c r="AW82" s="1095"/>
      <c r="AX82" s="1095"/>
      <c r="AY82" s="1095"/>
      <c r="AZ82" s="1095"/>
      <c r="BA82" s="1095"/>
      <c r="BB82" s="1095"/>
      <c r="BC82" s="1095"/>
      <c r="BD82" s="1095"/>
      <c r="BE82" s="1095"/>
      <c r="BF82" s="1095"/>
      <c r="BG82" s="1095"/>
      <c r="BH82" s="1095"/>
      <c r="BI82" s="1095"/>
      <c r="BJ82" s="1095"/>
      <c r="BK82" s="1095"/>
      <c r="BL82" s="1095"/>
      <c r="BM82" s="1095"/>
      <c r="BN82" s="1095"/>
      <c r="BO82" s="1095"/>
      <c r="BP82" s="1095"/>
      <c r="BQ82" s="1095"/>
      <c r="BR82" s="1095"/>
      <c r="BS82" s="1095"/>
      <c r="BW82" s="105" t="s">
        <v>107</v>
      </c>
      <c r="BX82" s="105">
        <v>10</v>
      </c>
    </row>
    <row r="83" spans="1:76" ht="12.75">
      <c r="A83" s="102"/>
      <c r="B83" s="104"/>
      <c r="C83" s="1095"/>
      <c r="D83" s="1095"/>
      <c r="E83" s="1095"/>
      <c r="F83" s="1095"/>
      <c r="G83" s="1095"/>
      <c r="H83" s="1095"/>
      <c r="I83" s="1095"/>
      <c r="J83" s="1095"/>
      <c r="K83" s="1095"/>
      <c r="L83" s="1095"/>
      <c r="M83" s="1095"/>
      <c r="N83" s="1095"/>
      <c r="O83" s="1095"/>
      <c r="P83" s="1095"/>
      <c r="Q83" s="1095"/>
      <c r="R83" s="1095"/>
      <c r="S83" s="1095"/>
      <c r="T83" s="1095"/>
      <c r="U83" s="1095"/>
      <c r="V83" s="1095"/>
      <c r="W83" s="1095"/>
      <c r="X83" s="1095"/>
      <c r="Y83" s="1095"/>
      <c r="Z83" s="1095"/>
      <c r="AA83" s="1095"/>
      <c r="AB83" s="1095"/>
      <c r="AC83" s="1095"/>
      <c r="AD83" s="1095"/>
      <c r="AE83" s="1095"/>
      <c r="AF83" s="1095"/>
      <c r="AG83" s="1095"/>
      <c r="AH83" s="1095"/>
      <c r="AI83" s="1095"/>
      <c r="AJ83" s="1095"/>
      <c r="AK83" s="1095"/>
      <c r="AL83" s="1095"/>
      <c r="AM83" s="1095"/>
      <c r="AN83" s="1095"/>
      <c r="AO83" s="1095"/>
      <c r="AP83" s="1095"/>
      <c r="AQ83" s="1095"/>
      <c r="AR83" s="1095"/>
      <c r="AS83" s="1095"/>
      <c r="AT83" s="1095"/>
      <c r="AU83" s="1095"/>
      <c r="AV83" s="1095"/>
      <c r="AW83" s="1095"/>
      <c r="AX83" s="1095"/>
      <c r="AY83" s="1095"/>
      <c r="AZ83" s="1095"/>
      <c r="BA83" s="1095"/>
      <c r="BB83" s="1095"/>
      <c r="BC83" s="1095"/>
      <c r="BD83" s="1095"/>
      <c r="BE83" s="1095"/>
      <c r="BF83" s="1095"/>
      <c r="BG83" s="1095"/>
      <c r="BH83" s="1095"/>
      <c r="BI83" s="1095"/>
      <c r="BJ83" s="1095"/>
      <c r="BK83" s="1095"/>
      <c r="BL83" s="1095"/>
      <c r="BM83" s="1095"/>
      <c r="BN83" s="1095"/>
      <c r="BO83" s="1095"/>
      <c r="BP83" s="1095"/>
      <c r="BQ83" s="1095"/>
      <c r="BR83" s="1095"/>
      <c r="BS83" s="1095"/>
      <c r="BW83" s="105" t="s">
        <v>238</v>
      </c>
      <c r="BX83" s="105">
        <v>8</v>
      </c>
    </row>
    <row r="84" spans="1:76" ht="12.75">
      <c r="A84" s="102"/>
      <c r="B84" s="103">
        <v>2</v>
      </c>
      <c r="C84" s="1095"/>
      <c r="D84" s="1095"/>
      <c r="E84" s="1095"/>
      <c r="F84" s="1095"/>
      <c r="G84" s="1095"/>
      <c r="H84" s="1095"/>
      <c r="I84" s="1095"/>
      <c r="J84" s="1095"/>
      <c r="K84" s="1095"/>
      <c r="L84" s="1095"/>
      <c r="M84" s="1095"/>
      <c r="N84" s="1095"/>
      <c r="O84" s="1095"/>
      <c r="P84" s="1095"/>
      <c r="Q84" s="1095"/>
      <c r="R84" s="1095"/>
      <c r="S84" s="1095"/>
      <c r="T84" s="1095"/>
      <c r="U84" s="1095"/>
      <c r="V84" s="1095"/>
      <c r="W84" s="1095"/>
      <c r="X84" s="1095"/>
      <c r="Y84" s="1095"/>
      <c r="Z84" s="1095"/>
      <c r="AA84" s="1095"/>
      <c r="AB84" s="1095"/>
      <c r="AC84" s="1095"/>
      <c r="AD84" s="1095"/>
      <c r="AE84" s="1095"/>
      <c r="AF84" s="1095"/>
      <c r="AG84" s="1095"/>
      <c r="AH84" s="1095"/>
      <c r="AI84" s="1095"/>
      <c r="AJ84" s="1095"/>
      <c r="AK84" s="1095"/>
      <c r="AL84" s="1095"/>
      <c r="AM84" s="1095"/>
      <c r="AN84" s="1095"/>
      <c r="AO84" s="1095"/>
      <c r="AP84" s="1095"/>
      <c r="AQ84" s="1095"/>
      <c r="AR84" s="1095"/>
      <c r="AS84" s="1095"/>
      <c r="AT84" s="1095"/>
      <c r="AU84" s="1095"/>
      <c r="AV84" s="1095"/>
      <c r="AW84" s="1095"/>
      <c r="AX84" s="1095"/>
      <c r="AY84" s="1095"/>
      <c r="AZ84" s="1095"/>
      <c r="BA84" s="1095"/>
      <c r="BB84" s="1095"/>
      <c r="BC84" s="1095"/>
      <c r="BD84" s="1095"/>
      <c r="BE84" s="1095"/>
      <c r="BF84" s="1095"/>
      <c r="BG84" s="1095"/>
      <c r="BH84" s="1095"/>
      <c r="BI84" s="1095"/>
      <c r="BJ84" s="1095"/>
      <c r="BK84" s="1095"/>
      <c r="BL84" s="1095"/>
      <c r="BM84" s="1095"/>
      <c r="BN84" s="1095"/>
      <c r="BO84" s="1095"/>
      <c r="BP84" s="1095"/>
      <c r="BQ84" s="1095"/>
      <c r="BR84" s="1095"/>
      <c r="BS84" s="1095"/>
      <c r="BW84" s="105" t="s">
        <v>239</v>
      </c>
      <c r="BX84" s="105">
        <v>6</v>
      </c>
    </row>
    <row r="85" spans="1:76" ht="12.75">
      <c r="A85" s="102"/>
      <c r="C85" s="1095"/>
      <c r="D85" s="1095"/>
      <c r="E85" s="1095"/>
      <c r="F85" s="1095"/>
      <c r="G85" s="1095"/>
      <c r="H85" s="1095"/>
      <c r="I85" s="1095"/>
      <c r="J85" s="1095"/>
      <c r="K85" s="1095"/>
      <c r="L85" s="1095"/>
      <c r="M85" s="1095"/>
      <c r="N85" s="1095"/>
      <c r="O85" s="1095"/>
      <c r="P85" s="1095"/>
      <c r="Q85" s="1095"/>
      <c r="R85" s="1095"/>
      <c r="S85" s="1095"/>
      <c r="T85" s="1095"/>
      <c r="U85" s="1095"/>
      <c r="V85" s="1095"/>
      <c r="W85" s="1095"/>
      <c r="X85" s="1095"/>
      <c r="Y85" s="1095"/>
      <c r="Z85" s="1095"/>
      <c r="AA85" s="1095"/>
      <c r="AB85" s="1095"/>
      <c r="AC85" s="1095"/>
      <c r="AD85" s="1095"/>
      <c r="AE85" s="1095"/>
      <c r="AF85" s="1095"/>
      <c r="AG85" s="1095"/>
      <c r="AH85" s="1095"/>
      <c r="AI85" s="1095"/>
      <c r="AJ85" s="1095"/>
      <c r="AK85" s="1095"/>
      <c r="AL85" s="1095"/>
      <c r="AM85" s="1095"/>
      <c r="AN85" s="1095"/>
      <c r="AO85" s="1095"/>
      <c r="AP85" s="1095"/>
      <c r="AQ85" s="1095"/>
      <c r="AR85" s="1095"/>
      <c r="AS85" s="1095"/>
      <c r="AT85" s="1095"/>
      <c r="AU85" s="1095"/>
      <c r="AV85" s="1095"/>
      <c r="AW85" s="1095"/>
      <c r="AX85" s="1095"/>
      <c r="AY85" s="1095"/>
      <c r="AZ85" s="1095"/>
      <c r="BA85" s="1095"/>
      <c r="BB85" s="1095"/>
      <c r="BC85" s="1095"/>
      <c r="BD85" s="1095"/>
      <c r="BE85" s="1095"/>
      <c r="BF85" s="1095"/>
      <c r="BG85" s="1095"/>
      <c r="BH85" s="1095"/>
      <c r="BI85" s="1095"/>
      <c r="BJ85" s="1095"/>
      <c r="BK85" s="1095"/>
      <c r="BL85" s="1095"/>
      <c r="BM85" s="1095"/>
      <c r="BN85" s="1095"/>
      <c r="BO85" s="1095"/>
      <c r="BP85" s="1095"/>
      <c r="BQ85" s="1095"/>
      <c r="BR85" s="1095"/>
      <c r="BS85" s="1095"/>
      <c r="BW85" s="105" t="s">
        <v>240</v>
      </c>
      <c r="BX85" s="105">
        <v>4</v>
      </c>
    </row>
    <row r="86" spans="1:76" ht="12.75">
      <c r="A86" s="102"/>
      <c r="C86" s="1095"/>
      <c r="D86" s="1095"/>
      <c r="E86" s="1095"/>
      <c r="F86" s="1095"/>
      <c r="G86" s="1095"/>
      <c r="H86" s="1095"/>
      <c r="I86" s="1095"/>
      <c r="J86" s="1095"/>
      <c r="K86" s="1095"/>
      <c r="L86" s="1095"/>
      <c r="M86" s="1095"/>
      <c r="N86" s="1095"/>
      <c r="O86" s="1095"/>
      <c r="P86" s="1095"/>
      <c r="Q86" s="1095"/>
      <c r="R86" s="1095"/>
      <c r="S86" s="1095"/>
      <c r="T86" s="1095"/>
      <c r="U86" s="1095"/>
      <c r="V86" s="1095"/>
      <c r="W86" s="1095"/>
      <c r="X86" s="1095"/>
      <c r="Y86" s="1095"/>
      <c r="Z86" s="1095"/>
      <c r="AA86" s="1095"/>
      <c r="AB86" s="1095"/>
      <c r="AC86" s="1095"/>
      <c r="AD86" s="1095"/>
      <c r="AE86" s="1095"/>
      <c r="AF86" s="1095"/>
      <c r="AG86" s="1095"/>
      <c r="AH86" s="1095"/>
      <c r="AI86" s="1095"/>
      <c r="AJ86" s="1095"/>
      <c r="AK86" s="1095"/>
      <c r="AL86" s="1095"/>
      <c r="AM86" s="1095"/>
      <c r="AN86" s="1095"/>
      <c r="AO86" s="1095"/>
      <c r="AP86" s="1095"/>
      <c r="AQ86" s="1095"/>
      <c r="AR86" s="1095"/>
      <c r="AS86" s="1095"/>
      <c r="AT86" s="1095"/>
      <c r="AU86" s="1095"/>
      <c r="AV86" s="1095"/>
      <c r="AW86" s="1095"/>
      <c r="AX86" s="1095"/>
      <c r="AY86" s="1095"/>
      <c r="AZ86" s="1095"/>
      <c r="BA86" s="1095"/>
      <c r="BB86" s="1095"/>
      <c r="BC86" s="1095"/>
      <c r="BD86" s="1095"/>
      <c r="BE86" s="1095"/>
      <c r="BF86" s="1095"/>
      <c r="BG86" s="1095"/>
      <c r="BH86" s="1095"/>
      <c r="BI86" s="1095"/>
      <c r="BJ86" s="1095"/>
      <c r="BK86" s="1095"/>
      <c r="BL86" s="1095"/>
      <c r="BM86" s="1095"/>
      <c r="BN86" s="1095"/>
      <c r="BO86" s="1095"/>
      <c r="BP86" s="1095"/>
      <c r="BQ86" s="1095"/>
      <c r="BR86" s="1095"/>
      <c r="BS86" s="1095"/>
      <c r="BW86" s="105" t="s">
        <v>233</v>
      </c>
      <c r="BX86" s="105">
        <v>4</v>
      </c>
    </row>
    <row r="87" spans="1:76" ht="12.75">
      <c r="A87" s="102"/>
      <c r="B87" s="102" t="s">
        <v>435</v>
      </c>
      <c r="C87" s="1095"/>
      <c r="D87" s="1095"/>
      <c r="E87" s="1095"/>
      <c r="F87" s="1095"/>
      <c r="G87" s="1095"/>
      <c r="H87" s="1095"/>
      <c r="I87" s="1095"/>
      <c r="J87" s="1095"/>
      <c r="K87" s="1095"/>
      <c r="L87" s="1095"/>
      <c r="M87" s="1095"/>
      <c r="N87" s="1095"/>
      <c r="O87" s="1095"/>
      <c r="P87" s="1095"/>
      <c r="Q87" s="1095"/>
      <c r="R87" s="1095"/>
      <c r="S87" s="1095"/>
      <c r="T87" s="1095"/>
      <c r="U87" s="1095"/>
      <c r="V87" s="1095"/>
      <c r="W87" s="1095"/>
      <c r="X87" s="1095"/>
      <c r="Y87" s="1095"/>
      <c r="Z87" s="1095"/>
      <c r="AA87" s="1095"/>
      <c r="AB87" s="1095"/>
      <c r="AC87" s="1095"/>
      <c r="AD87" s="1095"/>
      <c r="AE87" s="1095"/>
      <c r="AF87" s="1095"/>
      <c r="AG87" s="1095"/>
      <c r="AH87" s="1095"/>
      <c r="AI87" s="1095"/>
      <c r="AJ87" s="1095"/>
      <c r="AK87" s="1095"/>
      <c r="AL87" s="1095"/>
      <c r="AM87" s="1095"/>
      <c r="AN87" s="1095"/>
      <c r="AO87" s="1095"/>
      <c r="AP87" s="1095"/>
      <c r="AQ87" s="1095"/>
      <c r="AR87" s="1095"/>
      <c r="AS87" s="1095"/>
      <c r="AT87" s="1095"/>
      <c r="AU87" s="1095"/>
      <c r="AV87" s="1095"/>
      <c r="AW87" s="1095"/>
      <c r="AX87" s="1095"/>
      <c r="AY87" s="1095"/>
      <c r="AZ87" s="1095"/>
      <c r="BA87" s="1095"/>
      <c r="BB87" s="1095"/>
      <c r="BC87" s="1095"/>
      <c r="BD87" s="1095"/>
      <c r="BE87" s="1095"/>
      <c r="BF87" s="1095"/>
      <c r="BG87" s="1095"/>
      <c r="BH87" s="1095"/>
      <c r="BI87" s="1095"/>
      <c r="BJ87" s="1095"/>
      <c r="BK87" s="1095"/>
      <c r="BL87" s="1095"/>
      <c r="BM87" s="1095"/>
      <c r="BN87" s="1095"/>
      <c r="BO87" s="1095"/>
      <c r="BP87" s="1095"/>
      <c r="BQ87" s="1095"/>
      <c r="BR87" s="1095"/>
      <c r="BS87" s="1095"/>
      <c r="BW87" s="105"/>
      <c r="BX87" s="105"/>
    </row>
    <row r="88" spans="1:71" ht="12.75">
      <c r="A88" s="102"/>
      <c r="C88" s="1095"/>
      <c r="D88" s="1095"/>
      <c r="E88" s="1095"/>
      <c r="F88" s="1095"/>
      <c r="G88" s="1095"/>
      <c r="H88" s="1095"/>
      <c r="I88" s="1095"/>
      <c r="J88" s="1095"/>
      <c r="K88" s="1095"/>
      <c r="L88" s="1095"/>
      <c r="M88" s="1095"/>
      <c r="N88" s="1095"/>
      <c r="O88" s="1095"/>
      <c r="P88" s="1095"/>
      <c r="Q88" s="1095"/>
      <c r="R88" s="1095"/>
      <c r="S88" s="1095"/>
      <c r="T88" s="1095"/>
      <c r="U88" s="1095"/>
      <c r="V88" s="1095"/>
      <c r="W88" s="1095"/>
      <c r="X88" s="1095"/>
      <c r="Y88" s="1095"/>
      <c r="Z88" s="1095"/>
      <c r="AA88" s="1095"/>
      <c r="AB88" s="1095"/>
      <c r="AC88" s="1095"/>
      <c r="AD88" s="1095"/>
      <c r="AE88" s="1095"/>
      <c r="AF88" s="1095"/>
      <c r="AG88" s="1095"/>
      <c r="AH88" s="1095"/>
      <c r="AI88" s="1095"/>
      <c r="AJ88" s="1095"/>
      <c r="AK88" s="1095"/>
      <c r="AL88" s="1095"/>
      <c r="AM88" s="1095"/>
      <c r="AN88" s="1095"/>
      <c r="AO88" s="1095"/>
      <c r="AP88" s="1095"/>
      <c r="AQ88" s="1095"/>
      <c r="AR88" s="1095"/>
      <c r="AS88" s="1095"/>
      <c r="AT88" s="1095"/>
      <c r="AU88" s="1095"/>
      <c r="AV88" s="1095"/>
      <c r="AW88" s="1095"/>
      <c r="AX88" s="1095"/>
      <c r="AY88" s="1095"/>
      <c r="AZ88" s="1095"/>
      <c r="BA88" s="1095"/>
      <c r="BB88" s="1095"/>
      <c r="BC88" s="1095"/>
      <c r="BD88" s="1095"/>
      <c r="BE88" s="1095"/>
      <c r="BF88" s="1095"/>
      <c r="BG88" s="1095"/>
      <c r="BH88" s="1095"/>
      <c r="BI88" s="1095"/>
      <c r="BJ88" s="1095"/>
      <c r="BK88" s="1095"/>
      <c r="BL88" s="1095"/>
      <c r="BM88" s="1095"/>
      <c r="BN88" s="1095"/>
      <c r="BO88" s="1095"/>
      <c r="BP88" s="1095"/>
      <c r="BQ88" s="1095"/>
      <c r="BR88" s="1095"/>
      <c r="BS88" s="1095"/>
    </row>
    <row r="89" spans="1:71" ht="12.75">
      <c r="A89" s="102"/>
      <c r="C89" s="1095"/>
      <c r="D89" s="1095"/>
      <c r="E89" s="1095"/>
      <c r="F89" s="1095"/>
      <c r="G89" s="1095"/>
      <c r="H89" s="1095"/>
      <c r="I89" s="1095"/>
      <c r="J89" s="1095"/>
      <c r="K89" s="1095"/>
      <c r="L89" s="1095"/>
      <c r="M89" s="1095"/>
      <c r="N89" s="1095"/>
      <c r="O89" s="1095"/>
      <c r="P89" s="1095"/>
      <c r="Q89" s="1095"/>
      <c r="R89" s="1095"/>
      <c r="S89" s="1095"/>
      <c r="T89" s="1095"/>
      <c r="U89" s="1095"/>
      <c r="V89" s="1095"/>
      <c r="W89" s="1095"/>
      <c r="X89" s="1095"/>
      <c r="Y89" s="1095"/>
      <c r="Z89" s="1095"/>
      <c r="AA89" s="1095"/>
      <c r="AB89" s="1095"/>
      <c r="AC89" s="1095"/>
      <c r="AD89" s="1095"/>
      <c r="AE89" s="1095"/>
      <c r="AF89" s="1095"/>
      <c r="AG89" s="1095"/>
      <c r="AH89" s="1095"/>
      <c r="AI89" s="1095"/>
      <c r="AJ89" s="1095"/>
      <c r="AK89" s="1095"/>
      <c r="AL89" s="1095"/>
      <c r="AM89" s="1095"/>
      <c r="AN89" s="1095"/>
      <c r="AO89" s="1095"/>
      <c r="AP89" s="1095"/>
      <c r="AQ89" s="1095"/>
      <c r="AR89" s="1095"/>
      <c r="AS89" s="1095"/>
      <c r="AT89" s="1095"/>
      <c r="AU89" s="1095"/>
      <c r="AV89" s="1095"/>
      <c r="AW89" s="1095"/>
      <c r="AX89" s="1095"/>
      <c r="AY89" s="1095"/>
      <c r="AZ89" s="1095"/>
      <c r="BA89" s="1095"/>
      <c r="BB89" s="1095"/>
      <c r="BC89" s="1095"/>
      <c r="BD89" s="1095"/>
      <c r="BE89" s="1095"/>
      <c r="BF89" s="1095"/>
      <c r="BG89" s="1095"/>
      <c r="BH89" s="1095"/>
      <c r="BI89" s="1095"/>
      <c r="BJ89" s="1095"/>
      <c r="BK89" s="1095"/>
      <c r="BL89" s="1095"/>
      <c r="BM89" s="1095"/>
      <c r="BN89" s="1095"/>
      <c r="BO89" s="1095"/>
      <c r="BP89" s="1095"/>
      <c r="BQ89" s="1095"/>
      <c r="BR89" s="1095"/>
      <c r="BS89" s="1095"/>
    </row>
    <row r="90" spans="1:71" ht="12.75">
      <c r="A90" s="102"/>
      <c r="C90" s="1095"/>
      <c r="D90" s="1095"/>
      <c r="E90" s="1095"/>
      <c r="F90" s="1095"/>
      <c r="G90" s="1095"/>
      <c r="H90" s="1095"/>
      <c r="I90" s="1095"/>
      <c r="J90" s="1095"/>
      <c r="K90" s="1095"/>
      <c r="L90" s="1095"/>
      <c r="M90" s="1095"/>
      <c r="N90" s="1095"/>
      <c r="O90" s="1095"/>
      <c r="P90" s="1095"/>
      <c r="Q90" s="1095"/>
      <c r="R90" s="1095"/>
      <c r="S90" s="1095"/>
      <c r="T90" s="1095"/>
      <c r="U90" s="1095"/>
      <c r="V90" s="1095"/>
      <c r="W90" s="1095"/>
      <c r="X90" s="1095"/>
      <c r="Y90" s="1095"/>
      <c r="Z90" s="1095"/>
      <c r="AA90" s="1095"/>
      <c r="AB90" s="1095"/>
      <c r="AC90" s="1095"/>
      <c r="AD90" s="1095"/>
      <c r="AE90" s="1095"/>
      <c r="AF90" s="1095"/>
      <c r="AG90" s="1095"/>
      <c r="AH90" s="1095"/>
      <c r="AI90" s="1095"/>
      <c r="AJ90" s="1095"/>
      <c r="AK90" s="1095"/>
      <c r="AL90" s="1095"/>
      <c r="AM90" s="1095"/>
      <c r="AN90" s="1095"/>
      <c r="AO90" s="1095"/>
      <c r="AP90" s="1095"/>
      <c r="AQ90" s="1095"/>
      <c r="AR90" s="1095"/>
      <c r="AS90" s="1095"/>
      <c r="AT90" s="1095"/>
      <c r="AU90" s="1095"/>
      <c r="AV90" s="1095"/>
      <c r="AW90" s="1095"/>
      <c r="AX90" s="1095"/>
      <c r="AY90" s="1095"/>
      <c r="AZ90" s="1095"/>
      <c r="BA90" s="1095"/>
      <c r="BB90" s="1095"/>
      <c r="BC90" s="1095"/>
      <c r="BD90" s="1095"/>
      <c r="BE90" s="1095"/>
      <c r="BF90" s="1095"/>
      <c r="BG90" s="1095"/>
      <c r="BH90" s="1095"/>
      <c r="BI90" s="1095"/>
      <c r="BJ90" s="1095"/>
      <c r="BK90" s="1095"/>
      <c r="BL90" s="1095"/>
      <c r="BM90" s="1095"/>
      <c r="BN90" s="1095"/>
      <c r="BO90" s="1095"/>
      <c r="BP90" s="1095"/>
      <c r="BQ90" s="1095"/>
      <c r="BR90" s="1095"/>
      <c r="BS90" s="1095"/>
    </row>
  </sheetData>
  <sheetProtection/>
  <mergeCells count="400">
    <mergeCell ref="BI74:BM74"/>
    <mergeCell ref="BN74:BS74"/>
    <mergeCell ref="AE71:AE73"/>
    <mergeCell ref="AF71:AG73"/>
    <mergeCell ref="BN65:BS67"/>
    <mergeCell ref="BD66:BE67"/>
    <mergeCell ref="AT72:AU73"/>
    <mergeCell ref="AV71:BC73"/>
    <mergeCell ref="AL71:AS73"/>
    <mergeCell ref="AH71:AH73"/>
    <mergeCell ref="C79:AA80"/>
    <mergeCell ref="C81:BS90"/>
    <mergeCell ref="BN71:BS73"/>
    <mergeCell ref="BD72:BE73"/>
    <mergeCell ref="BI75:BM77"/>
    <mergeCell ref="BN75:BS77"/>
    <mergeCell ref="AI71:AJ73"/>
    <mergeCell ref="BF71:BH73"/>
    <mergeCell ref="BI71:BM73"/>
    <mergeCell ref="AK71:AK73"/>
    <mergeCell ref="AV59:BC61"/>
    <mergeCell ref="BN68:BS70"/>
    <mergeCell ref="BD69:BE70"/>
    <mergeCell ref="BI65:BM67"/>
    <mergeCell ref="BF65:BH67"/>
    <mergeCell ref="BF68:BH70"/>
    <mergeCell ref="BI68:BM70"/>
    <mergeCell ref="AV62:BC64"/>
    <mergeCell ref="BF62:BH64"/>
    <mergeCell ref="BI62:BM64"/>
    <mergeCell ref="AV56:BC58"/>
    <mergeCell ref="AV53:BC55"/>
    <mergeCell ref="BN56:BS58"/>
    <mergeCell ref="BN50:BS52"/>
    <mergeCell ref="BN59:BS61"/>
    <mergeCell ref="BD60:BE61"/>
    <mergeCell ref="BD54:BE55"/>
    <mergeCell ref="BF50:BH52"/>
    <mergeCell ref="BF59:BH61"/>
    <mergeCell ref="BI59:BM61"/>
    <mergeCell ref="BD51:BE52"/>
    <mergeCell ref="BD57:BE58"/>
    <mergeCell ref="BF53:BH55"/>
    <mergeCell ref="BN47:BS49"/>
    <mergeCell ref="BI53:BM55"/>
    <mergeCell ref="BN62:BS64"/>
    <mergeCell ref="BD63:BE64"/>
    <mergeCell ref="BF56:BH58"/>
    <mergeCell ref="BI56:BM58"/>
    <mergeCell ref="BN41:BS43"/>
    <mergeCell ref="BI47:BM49"/>
    <mergeCell ref="BI50:BM52"/>
    <mergeCell ref="BN53:BS55"/>
    <mergeCell ref="BD42:BE43"/>
    <mergeCell ref="BN44:BS46"/>
    <mergeCell ref="BF41:BH43"/>
    <mergeCell ref="BI41:BM43"/>
    <mergeCell ref="BD48:BE49"/>
    <mergeCell ref="BF47:BH49"/>
    <mergeCell ref="AV44:BC46"/>
    <mergeCell ref="BF44:BH46"/>
    <mergeCell ref="BI44:BM46"/>
    <mergeCell ref="BD45:BE46"/>
    <mergeCell ref="BN32:BS34"/>
    <mergeCell ref="BD33:BE34"/>
    <mergeCell ref="BN35:BS37"/>
    <mergeCell ref="BD39:BE40"/>
    <mergeCell ref="BF38:BH40"/>
    <mergeCell ref="BI38:BM40"/>
    <mergeCell ref="BN38:BS40"/>
    <mergeCell ref="BF32:BH34"/>
    <mergeCell ref="AV35:BC37"/>
    <mergeCell ref="BF35:BH37"/>
    <mergeCell ref="BI35:BM37"/>
    <mergeCell ref="BD36:BE37"/>
    <mergeCell ref="BI32:BM34"/>
    <mergeCell ref="BN29:BS31"/>
    <mergeCell ref="BN23:BS25"/>
    <mergeCell ref="BD24:BE25"/>
    <mergeCell ref="BN26:BS28"/>
    <mergeCell ref="BD30:BE31"/>
    <mergeCell ref="BF29:BH31"/>
    <mergeCell ref="BI29:BM31"/>
    <mergeCell ref="AV26:BC28"/>
    <mergeCell ref="BF26:BH28"/>
    <mergeCell ref="BI26:BM28"/>
    <mergeCell ref="BD27:BE28"/>
    <mergeCell ref="AV12:BE13"/>
    <mergeCell ref="BF12:BH13"/>
    <mergeCell ref="AV17:BC19"/>
    <mergeCell ref="BI17:BM19"/>
    <mergeCell ref="BD18:BE19"/>
    <mergeCell ref="AV14:BC16"/>
    <mergeCell ref="BN20:BS22"/>
    <mergeCell ref="BN14:BS16"/>
    <mergeCell ref="BN17:BS19"/>
    <mergeCell ref="BD21:BE22"/>
    <mergeCell ref="BF20:BH22"/>
    <mergeCell ref="BI20:BM22"/>
    <mergeCell ref="BD15:BE16"/>
    <mergeCell ref="BF17:BH19"/>
    <mergeCell ref="K2:BD4"/>
    <mergeCell ref="AW5:AY8"/>
    <mergeCell ref="AZ5:BS6"/>
    <mergeCell ref="AZ7:BA8"/>
    <mergeCell ref="BB7:BB8"/>
    <mergeCell ref="BC7:BD8"/>
    <mergeCell ref="BE7:BE8"/>
    <mergeCell ref="BP7:BP8"/>
    <mergeCell ref="BK7:BL8"/>
    <mergeCell ref="BN7:BO8"/>
    <mergeCell ref="BF7:BG8"/>
    <mergeCell ref="BH7:BH8"/>
    <mergeCell ref="BI12:BM13"/>
    <mergeCell ref="BF23:BH25"/>
    <mergeCell ref="BI23:BM25"/>
    <mergeCell ref="BI14:BM16"/>
    <mergeCell ref="BF14:BH16"/>
    <mergeCell ref="A71:B73"/>
    <mergeCell ref="C71:J73"/>
    <mergeCell ref="K71:AB73"/>
    <mergeCell ref="AC71:AD73"/>
    <mergeCell ref="AV65:BC67"/>
    <mergeCell ref="AI68:AJ70"/>
    <mergeCell ref="AT66:AU67"/>
    <mergeCell ref="AL68:AS70"/>
    <mergeCell ref="AL65:AS67"/>
    <mergeCell ref="AT69:AU70"/>
    <mergeCell ref="AK68:AK70"/>
    <mergeCell ref="AV68:BC70"/>
    <mergeCell ref="A68:B70"/>
    <mergeCell ref="C68:J70"/>
    <mergeCell ref="K68:AB70"/>
    <mergeCell ref="AC68:AD70"/>
    <mergeCell ref="AE68:AE70"/>
    <mergeCell ref="AF68:AG70"/>
    <mergeCell ref="AH68:AH70"/>
    <mergeCell ref="AE65:AE67"/>
    <mergeCell ref="AF65:AG67"/>
    <mergeCell ref="AH65:AH67"/>
    <mergeCell ref="AI65:AJ67"/>
    <mergeCell ref="A65:B67"/>
    <mergeCell ref="C65:J67"/>
    <mergeCell ref="K65:AB67"/>
    <mergeCell ref="AC65:AD67"/>
    <mergeCell ref="AH62:AH64"/>
    <mergeCell ref="AT63:AU64"/>
    <mergeCell ref="AI62:AJ64"/>
    <mergeCell ref="AK62:AK64"/>
    <mergeCell ref="AL62:AS64"/>
    <mergeCell ref="AK65:AK67"/>
    <mergeCell ref="A62:B64"/>
    <mergeCell ref="C62:J64"/>
    <mergeCell ref="K62:AB64"/>
    <mergeCell ref="AC62:AD64"/>
    <mergeCell ref="AK59:AK61"/>
    <mergeCell ref="AL59:AS61"/>
    <mergeCell ref="AH59:AH61"/>
    <mergeCell ref="AI59:AJ61"/>
    <mergeCell ref="AE62:AE64"/>
    <mergeCell ref="AF62:AG64"/>
    <mergeCell ref="AT57:AU58"/>
    <mergeCell ref="AK56:AK58"/>
    <mergeCell ref="AL56:AS58"/>
    <mergeCell ref="AT60:AU61"/>
    <mergeCell ref="A59:B61"/>
    <mergeCell ref="C59:J61"/>
    <mergeCell ref="K59:AB61"/>
    <mergeCell ref="AC59:AD61"/>
    <mergeCell ref="AE59:AE61"/>
    <mergeCell ref="AF59:AG61"/>
    <mergeCell ref="AT54:AU55"/>
    <mergeCell ref="A56:B58"/>
    <mergeCell ref="C56:J58"/>
    <mergeCell ref="K56:AB58"/>
    <mergeCell ref="AC56:AD58"/>
    <mergeCell ref="AE56:AE58"/>
    <mergeCell ref="AF56:AG58"/>
    <mergeCell ref="AH56:AH58"/>
    <mergeCell ref="AI56:AJ58"/>
    <mergeCell ref="AK53:AK55"/>
    <mergeCell ref="A53:B55"/>
    <mergeCell ref="C53:J55"/>
    <mergeCell ref="K53:AB55"/>
    <mergeCell ref="AC53:AD55"/>
    <mergeCell ref="AE50:AE52"/>
    <mergeCell ref="AF50:AG52"/>
    <mergeCell ref="A50:B52"/>
    <mergeCell ref="C50:J52"/>
    <mergeCell ref="K50:AB52"/>
    <mergeCell ref="AC50:AD52"/>
    <mergeCell ref="AH50:AH52"/>
    <mergeCell ref="AL53:AS55"/>
    <mergeCell ref="AE53:AE55"/>
    <mergeCell ref="AF53:AG55"/>
    <mergeCell ref="AH53:AH55"/>
    <mergeCell ref="AI53:AJ55"/>
    <mergeCell ref="AI50:AJ52"/>
    <mergeCell ref="AK47:AK49"/>
    <mergeCell ref="AL47:AS49"/>
    <mergeCell ref="AV47:BC49"/>
    <mergeCell ref="AK50:AK52"/>
    <mergeCell ref="AL50:AS52"/>
    <mergeCell ref="AT48:AU49"/>
    <mergeCell ref="AT51:AU52"/>
    <mergeCell ref="AV50:BC52"/>
    <mergeCell ref="AT45:AU46"/>
    <mergeCell ref="A47:B49"/>
    <mergeCell ref="C47:J49"/>
    <mergeCell ref="K47:AB49"/>
    <mergeCell ref="AC47:AD49"/>
    <mergeCell ref="AE47:AE49"/>
    <mergeCell ref="AF47:AG49"/>
    <mergeCell ref="AH47:AH49"/>
    <mergeCell ref="AI47:AJ49"/>
    <mergeCell ref="AK44:AK46"/>
    <mergeCell ref="A44:B46"/>
    <mergeCell ref="C44:J46"/>
    <mergeCell ref="K44:AB46"/>
    <mergeCell ref="AC44:AD46"/>
    <mergeCell ref="AE41:AE43"/>
    <mergeCell ref="AF41:AG43"/>
    <mergeCell ref="A41:B43"/>
    <mergeCell ref="C41:J43"/>
    <mergeCell ref="K41:AB43"/>
    <mergeCell ref="AC41:AD43"/>
    <mergeCell ref="AH41:AH43"/>
    <mergeCell ref="AL44:AS46"/>
    <mergeCell ref="AE44:AE46"/>
    <mergeCell ref="AF44:AG46"/>
    <mergeCell ref="AH44:AH46"/>
    <mergeCell ref="AI44:AJ46"/>
    <mergeCell ref="AI41:AJ43"/>
    <mergeCell ref="AK38:AK40"/>
    <mergeCell ref="AL38:AS40"/>
    <mergeCell ref="AV38:BC40"/>
    <mergeCell ref="AK41:AK43"/>
    <mergeCell ref="AL41:AS43"/>
    <mergeCell ref="AT39:AU40"/>
    <mergeCell ref="AT42:AU43"/>
    <mergeCell ref="AV41:BC43"/>
    <mergeCell ref="AT36:AU37"/>
    <mergeCell ref="A38:B40"/>
    <mergeCell ref="C38:J40"/>
    <mergeCell ref="K38:AB40"/>
    <mergeCell ref="AC38:AD40"/>
    <mergeCell ref="AE38:AE40"/>
    <mergeCell ref="AF38:AG40"/>
    <mergeCell ref="AH38:AH40"/>
    <mergeCell ref="AI38:AJ40"/>
    <mergeCell ref="AK35:AK37"/>
    <mergeCell ref="A35:B37"/>
    <mergeCell ref="C35:J37"/>
    <mergeCell ref="K35:AB37"/>
    <mergeCell ref="AC35:AD37"/>
    <mergeCell ref="AE32:AE34"/>
    <mergeCell ref="AF32:AG34"/>
    <mergeCell ref="A32:B34"/>
    <mergeCell ref="C32:J34"/>
    <mergeCell ref="K32:AB34"/>
    <mergeCell ref="AC32:AD34"/>
    <mergeCell ref="AH32:AH34"/>
    <mergeCell ref="AL35:AS37"/>
    <mergeCell ref="AE35:AE37"/>
    <mergeCell ref="AF35:AG37"/>
    <mergeCell ref="AH35:AH37"/>
    <mergeCell ref="AI35:AJ37"/>
    <mergeCell ref="AI32:AJ34"/>
    <mergeCell ref="AK29:AK31"/>
    <mergeCell ref="AL29:AS31"/>
    <mergeCell ref="AV29:BC31"/>
    <mergeCell ref="AK32:AK34"/>
    <mergeCell ref="AL32:AS34"/>
    <mergeCell ref="AT30:AU31"/>
    <mergeCell ref="AT33:AU34"/>
    <mergeCell ref="AV32:BC34"/>
    <mergeCell ref="AT27:AU28"/>
    <mergeCell ref="A29:B31"/>
    <mergeCell ref="C29:J31"/>
    <mergeCell ref="K29:AB31"/>
    <mergeCell ref="AC29:AD31"/>
    <mergeCell ref="AE29:AE31"/>
    <mergeCell ref="AF29:AG31"/>
    <mergeCell ref="AH29:AH31"/>
    <mergeCell ref="AI29:AJ31"/>
    <mergeCell ref="AK26:AK28"/>
    <mergeCell ref="AE23:AE25"/>
    <mergeCell ref="AF23:AG25"/>
    <mergeCell ref="A23:B25"/>
    <mergeCell ref="C23:J25"/>
    <mergeCell ref="K23:AB25"/>
    <mergeCell ref="AC23:AD25"/>
    <mergeCell ref="AL26:AS28"/>
    <mergeCell ref="AE26:AE28"/>
    <mergeCell ref="AF26:AG28"/>
    <mergeCell ref="AH26:AH28"/>
    <mergeCell ref="AI26:AJ28"/>
    <mergeCell ref="A26:B28"/>
    <mergeCell ref="C26:J28"/>
    <mergeCell ref="K26:AB28"/>
    <mergeCell ref="AC26:AD28"/>
    <mergeCell ref="AL20:AS22"/>
    <mergeCell ref="AV20:BC22"/>
    <mergeCell ref="AK23:AK25"/>
    <mergeCell ref="AL23:AS25"/>
    <mergeCell ref="AT21:AU22"/>
    <mergeCell ref="AT24:AU25"/>
    <mergeCell ref="AV23:BC25"/>
    <mergeCell ref="AH20:AH22"/>
    <mergeCell ref="AI20:AJ22"/>
    <mergeCell ref="AK17:AK19"/>
    <mergeCell ref="AI23:AJ25"/>
    <mergeCell ref="AK20:AK22"/>
    <mergeCell ref="AH17:AH19"/>
    <mergeCell ref="AI17:AJ19"/>
    <mergeCell ref="AH23:AH25"/>
    <mergeCell ref="A20:B22"/>
    <mergeCell ref="C20:J22"/>
    <mergeCell ref="K20:AB22"/>
    <mergeCell ref="AC20:AD22"/>
    <mergeCell ref="AE20:AE22"/>
    <mergeCell ref="AF20:AG22"/>
    <mergeCell ref="A17:B19"/>
    <mergeCell ref="C17:J19"/>
    <mergeCell ref="K17:AB19"/>
    <mergeCell ref="AC17:AD19"/>
    <mergeCell ref="AL17:AS19"/>
    <mergeCell ref="AE17:AE19"/>
    <mergeCell ref="AF17:AG19"/>
    <mergeCell ref="AT18:AU19"/>
    <mergeCell ref="AK14:AK16"/>
    <mergeCell ref="AE14:AE16"/>
    <mergeCell ref="AF14:AG16"/>
    <mergeCell ref="AH14:AH16"/>
    <mergeCell ref="AI14:AJ16"/>
    <mergeCell ref="AT15:AU16"/>
    <mergeCell ref="A12:B13"/>
    <mergeCell ref="C12:J13"/>
    <mergeCell ref="K12:AB13"/>
    <mergeCell ref="AC12:AK13"/>
    <mergeCell ref="A14:B16"/>
    <mergeCell ref="AL12:AU13"/>
    <mergeCell ref="C14:J16"/>
    <mergeCell ref="K14:AB16"/>
    <mergeCell ref="AC14:AD16"/>
    <mergeCell ref="AL14:AS16"/>
    <mergeCell ref="A5:C7"/>
    <mergeCell ref="D5:F5"/>
    <mergeCell ref="I5:N5"/>
    <mergeCell ref="O5:Q7"/>
    <mergeCell ref="R5:AK7"/>
    <mergeCell ref="D6:F7"/>
    <mergeCell ref="G6:H7"/>
    <mergeCell ref="I6:N7"/>
    <mergeCell ref="BF1:BS2"/>
    <mergeCell ref="BW14:BY16"/>
    <mergeCell ref="BZ14:CB16"/>
    <mergeCell ref="BW17:BY19"/>
    <mergeCell ref="BZ17:CB19"/>
    <mergeCell ref="BM7:BM8"/>
    <mergeCell ref="BQ7:BR8"/>
    <mergeCell ref="BS7:BS8"/>
    <mergeCell ref="BN12:BS13"/>
    <mergeCell ref="BI7:BJ8"/>
    <mergeCell ref="BW20:BY22"/>
    <mergeCell ref="BZ20:CB22"/>
    <mergeCell ref="BW23:BY25"/>
    <mergeCell ref="BZ23:CB25"/>
    <mergeCell ref="BW26:BY28"/>
    <mergeCell ref="BZ26:CB28"/>
    <mergeCell ref="BW29:BY31"/>
    <mergeCell ref="BZ29:CB31"/>
    <mergeCell ref="BW32:BY34"/>
    <mergeCell ref="BZ32:CB34"/>
    <mergeCell ref="BW35:BY37"/>
    <mergeCell ref="BZ35:CB37"/>
    <mergeCell ref="BW38:BY40"/>
    <mergeCell ref="BZ38:CB40"/>
    <mergeCell ref="BW41:BY43"/>
    <mergeCell ref="BZ41:CB43"/>
    <mergeCell ref="BW44:BY46"/>
    <mergeCell ref="BZ44:CB46"/>
    <mergeCell ref="BW47:BY49"/>
    <mergeCell ref="BZ47:CB49"/>
    <mergeCell ref="BW50:BY52"/>
    <mergeCell ref="BZ50:CB52"/>
    <mergeCell ref="BW53:BY55"/>
    <mergeCell ref="BZ53:CB55"/>
    <mergeCell ref="BW56:BY58"/>
    <mergeCell ref="BZ56:CB58"/>
    <mergeCell ref="BW59:BY61"/>
    <mergeCell ref="BZ59:CB61"/>
    <mergeCell ref="BW62:BY64"/>
    <mergeCell ref="BZ62:CB64"/>
    <mergeCell ref="BW65:BY67"/>
    <mergeCell ref="BZ65:CB67"/>
    <mergeCell ref="BW68:BY70"/>
    <mergeCell ref="BZ68:CB70"/>
    <mergeCell ref="BW71:BY73"/>
    <mergeCell ref="BZ71:CB73"/>
  </mergeCells>
  <conditionalFormatting sqref="CG5:CG18 CE22:CE75">
    <cfRule type="cellIs" priority="22" dxfId="12" operator="equal" stopIfTrue="1">
      <formula>0</formula>
    </cfRule>
  </conditionalFormatting>
  <conditionalFormatting sqref="BN14 BN17 BN20 BN23 BN26 BN29 BN32 BN35 BN38 BN41 BN44 BN47 BN50 BN53 BN56 BN59 BN62 BN65 BN68 BN71">
    <cfRule type="expression" priority="25" dxfId="13" stopIfTrue="1">
      <formula>ISERROR(BN14)</formula>
    </cfRule>
  </conditionalFormatting>
  <dataValidations count="8">
    <dataValidation type="custom" allowBlank="1" showErrorMessage="1" errorTitle="対象期間の誤り" error="引渡年月日が工事成績の対象期間外です&#10;成績は入力しないでください&#10;（キャンセルを選択してください）&#10;" imeMode="off" sqref="BC75:BF75">
      <formula1>IF(CE76=1,BC75&gt;0)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I75 BN75">
      <formula1>IF(CA77=1,BI75&gt;0)</formula1>
    </dataValidation>
    <dataValidation allowBlank="1" showInputMessage="1" showErrorMessage="1" imeMode="off" sqref="BC76:BF77 AJ75:AU75 AZ75:BA75 AW75:AX75 BN9:BO11 BD72:BE74 AT72:AU74 AT69:AU70 BD69:BE70 AT51:AU52 AT54:AU55 AT57:AU58 AT60:AU61 AT63:AU64 AT66:AU67 BD51:BE52 BD54:BE55 BD57:BE58 BD60:BE61 BD63:BE64 BD66:BE67 AT48:AU49 AT15:AU16 AT18:AU19 AT21:AU22 AT24:AU25 AT27:AU28 AT30:AU31 AT33:AU34 AT36:AU37 AT39:AU40 AT42:AU43 AT45:AU46 BQ9:BR11 BF9:BG11 AZ9:BA11 BK7 I6:N7 BD42:BE43 BI12 BK9:BL11 BD15:BE16 BD45:BE46 BD48:BE49 BC9:BD11 BN7 BD21:BE22 BD24:BE25 BD27:BE28 BD30:BE31 BD33:BE34 BD36:BE37 BD39:BE40 BQ7 BF7 BC7 AZ7 BD18:BE19"/>
    <dataValidation type="list" allowBlank="1" showInputMessage="1" showErrorMessage="1" sqref="AF74:AG74">
      <formula1>"1,2,3,4,5,6,7,8,9,10,11,12"</formula1>
    </dataValidation>
    <dataValidation allowBlank="1" sqref="B8:X11"/>
    <dataValidation showInputMessage="1" showErrorMessage="1" prompt="　　↑&#10;リストから選択可能です" errorTitle="工事種類の入力" error="工事種類を選択して下さい&#10;　土木一式工事&#10;　建築一式工事&#10;　電気工事&#10;　管工事&#10;　ほ装工事" sqref="Y8:AO11"/>
    <dataValidation type="list" allowBlank="1" showInputMessage="1" showErrorMessage="1" sqref="AC74:AD74">
      <formula1>"18,19,20,21,22,23"</formula1>
    </dataValidation>
    <dataValidation type="list" allowBlank="1" showInputMessage="1" showErrorMessage="1" sqref="D6:F7">
      <formula1>"'００,'４５"</formula1>
    </dataValidation>
  </dataValidations>
  <printOptions/>
  <pageMargins left="0.7480314960629921" right="0.7480314960629921" top="0.5511811023622047" bottom="0.5118110236220472" header="0.5118110236220472" footer="0.5118110236220472"/>
  <pageSetup fitToHeight="1" fitToWidth="1"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sheetPr>
    <tabColor theme="8" tint="0.7999799847602844"/>
    <pageSetUpPr fitToPage="1"/>
  </sheetPr>
  <dimension ref="A1:DV90"/>
  <sheetViews>
    <sheetView view="pageBreakPreview" zoomScaleSheetLayoutView="100" zoomScalePageLayoutView="0" workbookViewId="0" topLeftCell="A1">
      <selection activeCell="BI29" sqref="BI29:BM31"/>
    </sheetView>
  </sheetViews>
  <sheetFormatPr defaultColWidth="1.625" defaultRowHeight="9.75" customHeight="1"/>
  <cols>
    <col min="1" max="1" width="1.625" style="49" customWidth="1"/>
    <col min="2" max="2" width="2.875" style="49" bestFit="1" customWidth="1"/>
    <col min="3" max="10" width="2.50390625" style="49" customWidth="1"/>
    <col min="11" max="28" width="2.00390625" style="49" customWidth="1"/>
    <col min="29" max="60" width="1.625" style="49" customWidth="1"/>
    <col min="61" max="65" width="2.00390625" style="49" customWidth="1"/>
    <col min="66" max="69" width="1.4921875" style="49" customWidth="1"/>
    <col min="70" max="70" width="2.50390625" style="49" customWidth="1"/>
    <col min="71" max="71" width="3.00390625" style="49" customWidth="1"/>
    <col min="72" max="75" width="3.00390625" style="49" hidden="1" customWidth="1"/>
    <col min="76" max="79" width="3.00390625" style="50" hidden="1" customWidth="1"/>
    <col min="80" max="80" width="3.00390625" style="83" hidden="1" customWidth="1"/>
    <col min="81" max="81" width="3.00390625" style="83" customWidth="1"/>
    <col min="82" max="82" width="2.625" style="9" customWidth="1"/>
    <col min="83" max="86" width="2.625" style="84" customWidth="1"/>
    <col min="87" max="91" width="1.625" style="84" customWidth="1"/>
    <col min="92" max="112" width="1.625" style="50" customWidth="1"/>
    <col min="113" max="16384" width="1.625" style="49" customWidth="1"/>
  </cols>
  <sheetData>
    <row r="1" spans="59:71" ht="9.75" customHeight="1">
      <c r="BG1" s="1097" t="s">
        <v>21</v>
      </c>
      <c r="BH1" s="1097"/>
      <c r="BI1" s="1097"/>
      <c r="BJ1" s="1097"/>
      <c r="BK1" s="1097"/>
      <c r="BL1" s="1097"/>
      <c r="BM1" s="1097"/>
      <c r="BN1" s="1097"/>
      <c r="BO1" s="1097"/>
      <c r="BP1" s="1097"/>
      <c r="BQ1" s="1097"/>
      <c r="BR1" s="1097"/>
      <c r="BS1" s="1097"/>
    </row>
    <row r="2" spans="2:71" ht="9.75" customHeight="1">
      <c r="B2" s="53"/>
      <c r="C2" s="53"/>
      <c r="D2" s="53"/>
      <c r="E2" s="53"/>
      <c r="F2" s="53"/>
      <c r="G2" s="53"/>
      <c r="H2" s="53"/>
      <c r="I2" s="53"/>
      <c r="J2" s="53"/>
      <c r="K2" s="994" t="s">
        <v>432</v>
      </c>
      <c r="L2" s="994"/>
      <c r="M2" s="994"/>
      <c r="N2" s="994"/>
      <c r="O2" s="994"/>
      <c r="P2" s="994"/>
      <c r="Q2" s="994"/>
      <c r="R2" s="994"/>
      <c r="S2" s="994"/>
      <c r="T2" s="994"/>
      <c r="U2" s="994"/>
      <c r="V2" s="994"/>
      <c r="W2" s="994"/>
      <c r="X2" s="994"/>
      <c r="Y2" s="994"/>
      <c r="Z2" s="994"/>
      <c r="AA2" s="994"/>
      <c r="AB2" s="994"/>
      <c r="AC2" s="994"/>
      <c r="AD2" s="994"/>
      <c r="AE2" s="994"/>
      <c r="AF2" s="994"/>
      <c r="AG2" s="994"/>
      <c r="AH2" s="994"/>
      <c r="AI2" s="994"/>
      <c r="AJ2" s="994"/>
      <c r="AK2" s="994"/>
      <c r="AL2" s="994"/>
      <c r="AM2" s="994"/>
      <c r="AN2" s="994"/>
      <c r="AO2" s="994"/>
      <c r="AP2" s="994"/>
      <c r="AQ2" s="994"/>
      <c r="AR2" s="994"/>
      <c r="AS2" s="994"/>
      <c r="AT2" s="994"/>
      <c r="AU2" s="994"/>
      <c r="AV2" s="994"/>
      <c r="AW2" s="994"/>
      <c r="AX2" s="994"/>
      <c r="AY2" s="994"/>
      <c r="AZ2" s="994"/>
      <c r="BA2" s="994"/>
      <c r="BB2" s="994"/>
      <c r="BC2" s="994"/>
      <c r="BD2" s="994"/>
      <c r="BG2" s="1097"/>
      <c r="BH2" s="1097"/>
      <c r="BI2" s="1097"/>
      <c r="BJ2" s="1097"/>
      <c r="BK2" s="1097"/>
      <c r="BL2" s="1097"/>
      <c r="BM2" s="1097"/>
      <c r="BN2" s="1097"/>
      <c r="BO2" s="1097"/>
      <c r="BP2" s="1097"/>
      <c r="BQ2" s="1097"/>
      <c r="BR2" s="1097"/>
      <c r="BS2" s="1097"/>
    </row>
    <row r="3" spans="1:112" ht="9.75" customHeight="1">
      <c r="A3" s="53"/>
      <c r="B3" s="53"/>
      <c r="C3" s="53"/>
      <c r="D3" s="53"/>
      <c r="E3" s="53"/>
      <c r="F3" s="53"/>
      <c r="G3" s="53"/>
      <c r="H3" s="53"/>
      <c r="I3" s="53"/>
      <c r="J3" s="53"/>
      <c r="K3" s="994"/>
      <c r="L3" s="994"/>
      <c r="M3" s="994"/>
      <c r="N3" s="994"/>
      <c r="O3" s="994"/>
      <c r="P3" s="994"/>
      <c r="Q3" s="994"/>
      <c r="R3" s="994"/>
      <c r="S3" s="994"/>
      <c r="T3" s="994"/>
      <c r="U3" s="994"/>
      <c r="V3" s="994"/>
      <c r="W3" s="994"/>
      <c r="X3" s="994"/>
      <c r="Y3" s="994"/>
      <c r="Z3" s="994"/>
      <c r="AA3" s="994"/>
      <c r="AB3" s="994"/>
      <c r="AC3" s="994"/>
      <c r="AD3" s="994"/>
      <c r="AE3" s="994"/>
      <c r="AF3" s="994"/>
      <c r="AG3" s="994"/>
      <c r="AH3" s="994"/>
      <c r="AI3" s="994"/>
      <c r="AJ3" s="994"/>
      <c r="AK3" s="994"/>
      <c r="AL3" s="994"/>
      <c r="AM3" s="994"/>
      <c r="AN3" s="994"/>
      <c r="AO3" s="994"/>
      <c r="AP3" s="994"/>
      <c r="AQ3" s="994"/>
      <c r="AR3" s="994"/>
      <c r="AS3" s="994"/>
      <c r="AT3" s="994"/>
      <c r="AU3" s="994"/>
      <c r="AV3" s="994"/>
      <c r="AW3" s="994"/>
      <c r="AX3" s="994"/>
      <c r="AY3" s="994"/>
      <c r="AZ3" s="994"/>
      <c r="BA3" s="994"/>
      <c r="BB3" s="994"/>
      <c r="BC3" s="994"/>
      <c r="BD3" s="994"/>
      <c r="BE3" s="53"/>
      <c r="BF3" s="53"/>
      <c r="BG3" s="53"/>
      <c r="BH3" s="53"/>
      <c r="BI3" s="53"/>
      <c r="BJ3" s="53"/>
      <c r="BK3" s="53"/>
      <c r="BL3" s="53"/>
      <c r="BM3" s="53"/>
      <c r="BN3" s="53"/>
      <c r="BW3" s="85"/>
      <c r="BX3" s="15"/>
      <c r="BY3" s="15"/>
      <c r="BZ3" s="15"/>
      <c r="CA3" s="15"/>
      <c r="CB3" s="86"/>
      <c r="CC3" s="86"/>
      <c r="CN3" s="15"/>
      <c r="CO3" s="15"/>
      <c r="CP3" s="15"/>
      <c r="CQ3" s="15"/>
      <c r="CR3" s="15"/>
      <c r="CS3" s="15"/>
      <c r="CT3" s="15"/>
      <c r="CU3" s="15"/>
      <c r="CV3" s="15"/>
      <c r="CW3" s="15"/>
      <c r="CX3" s="15"/>
      <c r="CY3" s="15"/>
      <c r="CZ3" s="15"/>
      <c r="DA3" s="15"/>
      <c r="DB3" s="15"/>
      <c r="DC3" s="15"/>
      <c r="DD3" s="15"/>
      <c r="DE3" s="15"/>
      <c r="DF3" s="15"/>
      <c r="DG3" s="15"/>
      <c r="DH3" s="15"/>
    </row>
    <row r="4" spans="1:112" ht="9.75" customHeight="1" thickBot="1">
      <c r="A4" s="53"/>
      <c r="B4" s="53"/>
      <c r="C4" s="53"/>
      <c r="D4" s="53"/>
      <c r="E4" s="53"/>
      <c r="F4" s="53"/>
      <c r="G4" s="53"/>
      <c r="H4" s="53"/>
      <c r="I4" s="53"/>
      <c r="J4" s="53"/>
      <c r="K4" s="994"/>
      <c r="L4" s="994"/>
      <c r="M4" s="994"/>
      <c r="N4" s="994"/>
      <c r="O4" s="994"/>
      <c r="P4" s="994"/>
      <c r="Q4" s="994"/>
      <c r="R4" s="994"/>
      <c r="S4" s="994"/>
      <c r="T4" s="994"/>
      <c r="U4" s="994"/>
      <c r="V4" s="994"/>
      <c r="W4" s="994"/>
      <c r="X4" s="994"/>
      <c r="Y4" s="994"/>
      <c r="Z4" s="994"/>
      <c r="AA4" s="994"/>
      <c r="AB4" s="994"/>
      <c r="AC4" s="994"/>
      <c r="AD4" s="994"/>
      <c r="AE4" s="994"/>
      <c r="AF4" s="994"/>
      <c r="AG4" s="994"/>
      <c r="AH4" s="994"/>
      <c r="AI4" s="994"/>
      <c r="AJ4" s="994"/>
      <c r="AK4" s="994"/>
      <c r="AL4" s="994"/>
      <c r="AM4" s="994"/>
      <c r="AN4" s="994"/>
      <c r="AO4" s="994"/>
      <c r="AP4" s="994"/>
      <c r="AQ4" s="994"/>
      <c r="AR4" s="994"/>
      <c r="AS4" s="994"/>
      <c r="AT4" s="994"/>
      <c r="AU4" s="994"/>
      <c r="AV4" s="994"/>
      <c r="AW4" s="994"/>
      <c r="AX4" s="994"/>
      <c r="AY4" s="994"/>
      <c r="AZ4" s="994"/>
      <c r="BA4" s="994"/>
      <c r="BB4" s="994"/>
      <c r="BC4" s="994"/>
      <c r="BD4" s="994"/>
      <c r="BE4" s="53"/>
      <c r="BF4" s="53"/>
      <c r="BG4" s="53"/>
      <c r="BH4" s="53"/>
      <c r="BI4" s="53"/>
      <c r="BJ4" s="53"/>
      <c r="BK4" s="53"/>
      <c r="BL4" s="53"/>
      <c r="BM4" s="53"/>
      <c r="BN4" s="53"/>
      <c r="BW4" s="85"/>
      <c r="BX4" s="15"/>
      <c r="BY4" s="15"/>
      <c r="BZ4" s="15"/>
      <c r="CA4" s="15"/>
      <c r="CB4" s="86"/>
      <c r="CC4" s="86"/>
      <c r="CN4" s="15"/>
      <c r="CO4" s="15"/>
      <c r="CP4" s="15"/>
      <c r="CQ4" s="15"/>
      <c r="CR4" s="15"/>
      <c r="CS4" s="15"/>
      <c r="CT4" s="15"/>
      <c r="CU4" s="15"/>
      <c r="CV4" s="15"/>
      <c r="CW4" s="15"/>
      <c r="CX4" s="15"/>
      <c r="CY4" s="15"/>
      <c r="CZ4" s="15"/>
      <c r="DA4" s="15"/>
      <c r="DB4" s="15"/>
      <c r="DC4" s="15"/>
      <c r="DD4" s="15"/>
      <c r="DE4" s="15"/>
      <c r="DF4" s="15"/>
      <c r="DG4" s="15"/>
      <c r="DH4" s="15"/>
    </row>
    <row r="5" spans="1:112" ht="9.75" customHeight="1">
      <c r="A5" s="971" t="s">
        <v>145</v>
      </c>
      <c r="B5" s="972"/>
      <c r="C5" s="973"/>
      <c r="D5" s="980" t="s">
        <v>219</v>
      </c>
      <c r="E5" s="981"/>
      <c r="F5" s="981"/>
      <c r="G5" s="87"/>
      <c r="H5" s="88"/>
      <c r="I5" s="1010" t="s">
        <v>81</v>
      </c>
      <c r="J5" s="1010"/>
      <c r="K5" s="1010"/>
      <c r="L5" s="1010"/>
      <c r="M5" s="1010"/>
      <c r="N5" s="1011"/>
      <c r="O5" s="995" t="s">
        <v>146</v>
      </c>
      <c r="P5" s="996"/>
      <c r="Q5" s="997"/>
      <c r="R5" s="1038">
        <f>IF(ISBLANK('①申請書'!AE58),"",'①申請書'!AE58)</f>
      </c>
      <c r="S5" s="1039"/>
      <c r="T5" s="1039"/>
      <c r="U5" s="1039"/>
      <c r="V5" s="1039"/>
      <c r="W5" s="1039"/>
      <c r="X5" s="1039"/>
      <c r="Y5" s="1039"/>
      <c r="Z5" s="1039"/>
      <c r="AA5" s="1039"/>
      <c r="AB5" s="1039"/>
      <c r="AC5" s="1039"/>
      <c r="AD5" s="1039"/>
      <c r="AE5" s="1039"/>
      <c r="AF5" s="1039"/>
      <c r="AG5" s="1039"/>
      <c r="AH5" s="1039"/>
      <c r="AI5" s="1039"/>
      <c r="AJ5" s="1039"/>
      <c r="AK5" s="1040"/>
      <c r="AL5" s="3"/>
      <c r="AM5" s="3"/>
      <c r="AN5" s="3"/>
      <c r="AO5" s="3"/>
      <c r="AP5" s="3"/>
      <c r="AQ5" s="3"/>
      <c r="AR5" s="3"/>
      <c r="AS5" s="3"/>
      <c r="AT5" s="3"/>
      <c r="AU5" s="3"/>
      <c r="AV5" s="15"/>
      <c r="AW5" s="1051" t="s">
        <v>166</v>
      </c>
      <c r="AX5" s="1146"/>
      <c r="AY5" s="1147"/>
      <c r="AZ5" s="960" t="s">
        <v>96</v>
      </c>
      <c r="BA5" s="1154"/>
      <c r="BB5" s="1154"/>
      <c r="BC5" s="1154"/>
      <c r="BD5" s="1154"/>
      <c r="BE5" s="1154"/>
      <c r="BF5" s="1154"/>
      <c r="BG5" s="1154"/>
      <c r="BH5" s="1154"/>
      <c r="BI5" s="1154"/>
      <c r="BJ5" s="1154"/>
      <c r="BK5" s="1154"/>
      <c r="BL5" s="1154"/>
      <c r="BM5" s="1154"/>
      <c r="BN5" s="1154"/>
      <c r="BO5" s="1154"/>
      <c r="BP5" s="1154"/>
      <c r="BQ5" s="1154"/>
      <c r="BR5" s="1154"/>
      <c r="BS5" s="1155"/>
      <c r="CE5" s="89"/>
      <c r="CF5" s="9"/>
      <c r="CK5" s="90"/>
      <c r="DH5" s="54"/>
    </row>
    <row r="6" spans="1:112" ht="9.75" customHeight="1">
      <c r="A6" s="974"/>
      <c r="B6" s="975"/>
      <c r="C6" s="976"/>
      <c r="D6" s="988"/>
      <c r="E6" s="989"/>
      <c r="F6" s="989"/>
      <c r="G6" s="992" t="s">
        <v>228</v>
      </c>
      <c r="H6" s="992"/>
      <c r="I6" s="1034">
        <f>IF(ISBLANK('①申請書'!AN31),"",'①申請書'!AN31)</f>
      </c>
      <c r="J6" s="1034"/>
      <c r="K6" s="1034"/>
      <c r="L6" s="1034"/>
      <c r="M6" s="1034"/>
      <c r="N6" s="1035"/>
      <c r="O6" s="998"/>
      <c r="P6" s="999"/>
      <c r="Q6" s="1000"/>
      <c r="R6" s="1041"/>
      <c r="S6" s="1042"/>
      <c r="T6" s="1042"/>
      <c r="U6" s="1042"/>
      <c r="V6" s="1042"/>
      <c r="W6" s="1042"/>
      <c r="X6" s="1042"/>
      <c r="Y6" s="1042"/>
      <c r="Z6" s="1042"/>
      <c r="AA6" s="1042"/>
      <c r="AB6" s="1042"/>
      <c r="AC6" s="1042"/>
      <c r="AD6" s="1042"/>
      <c r="AE6" s="1042"/>
      <c r="AF6" s="1042"/>
      <c r="AG6" s="1042"/>
      <c r="AH6" s="1042"/>
      <c r="AI6" s="1042"/>
      <c r="AJ6" s="1042"/>
      <c r="AK6" s="1043"/>
      <c r="AL6" s="3"/>
      <c r="AM6" s="3"/>
      <c r="AN6" s="3"/>
      <c r="AO6" s="3"/>
      <c r="AP6" s="3"/>
      <c r="AQ6" s="3"/>
      <c r="AR6" s="3"/>
      <c r="AS6" s="3"/>
      <c r="AT6" s="3"/>
      <c r="AU6" s="3"/>
      <c r="AV6" s="15"/>
      <c r="AW6" s="1148"/>
      <c r="AX6" s="1149"/>
      <c r="AY6" s="1150"/>
      <c r="AZ6" s="1156"/>
      <c r="BA6" s="1157"/>
      <c r="BB6" s="1157"/>
      <c r="BC6" s="1157"/>
      <c r="BD6" s="1157"/>
      <c r="BE6" s="1157"/>
      <c r="BF6" s="1157"/>
      <c r="BG6" s="1157"/>
      <c r="BH6" s="1157"/>
      <c r="BI6" s="1157"/>
      <c r="BJ6" s="1157"/>
      <c r="BK6" s="1157"/>
      <c r="BL6" s="1157"/>
      <c r="BM6" s="1157"/>
      <c r="BN6" s="1157"/>
      <c r="BO6" s="1157"/>
      <c r="BP6" s="1157"/>
      <c r="BQ6" s="1157"/>
      <c r="BR6" s="1157"/>
      <c r="BS6" s="1158"/>
      <c r="CE6" s="89"/>
      <c r="CF6" s="9"/>
      <c r="CG6" s="86"/>
      <c r="CK6" s="90"/>
      <c r="DH6" s="54"/>
    </row>
    <row r="7" spans="1:112" ht="9.75" customHeight="1" thickBot="1">
      <c r="A7" s="977"/>
      <c r="B7" s="978"/>
      <c r="C7" s="979"/>
      <c r="D7" s="990"/>
      <c r="E7" s="991"/>
      <c r="F7" s="991"/>
      <c r="G7" s="993"/>
      <c r="H7" s="993"/>
      <c r="I7" s="1036"/>
      <c r="J7" s="1036"/>
      <c r="K7" s="1036"/>
      <c r="L7" s="1036"/>
      <c r="M7" s="1036"/>
      <c r="N7" s="1037"/>
      <c r="O7" s="1001"/>
      <c r="P7" s="1002"/>
      <c r="Q7" s="1003"/>
      <c r="R7" s="1044"/>
      <c r="S7" s="1045"/>
      <c r="T7" s="1045"/>
      <c r="U7" s="1045"/>
      <c r="V7" s="1045"/>
      <c r="W7" s="1045"/>
      <c r="X7" s="1045"/>
      <c r="Y7" s="1045"/>
      <c r="Z7" s="1045"/>
      <c r="AA7" s="1045"/>
      <c r="AB7" s="1045"/>
      <c r="AC7" s="1045"/>
      <c r="AD7" s="1045"/>
      <c r="AE7" s="1045"/>
      <c r="AF7" s="1045"/>
      <c r="AG7" s="1045"/>
      <c r="AH7" s="1045"/>
      <c r="AI7" s="1045"/>
      <c r="AJ7" s="1045"/>
      <c r="AK7" s="1046"/>
      <c r="AL7" s="3"/>
      <c r="AM7" s="3"/>
      <c r="AN7" s="3"/>
      <c r="AO7" s="3"/>
      <c r="AP7" s="3"/>
      <c r="AQ7" s="3"/>
      <c r="AR7" s="3"/>
      <c r="AS7" s="3"/>
      <c r="AT7" s="3"/>
      <c r="AU7" s="3"/>
      <c r="AV7" s="15"/>
      <c r="AW7" s="1148"/>
      <c r="AX7" s="1149"/>
      <c r="AY7" s="1150"/>
      <c r="AZ7" s="1032" t="s">
        <v>421</v>
      </c>
      <c r="BA7" s="954"/>
      <c r="BB7" s="952" t="s">
        <v>376</v>
      </c>
      <c r="BC7" s="954">
        <v>4</v>
      </c>
      <c r="BD7" s="954"/>
      <c r="BE7" s="952" t="s">
        <v>108</v>
      </c>
      <c r="BF7" s="954">
        <v>1</v>
      </c>
      <c r="BG7" s="954"/>
      <c r="BH7" s="952" t="s">
        <v>93</v>
      </c>
      <c r="BI7" s="1049" t="s">
        <v>161</v>
      </c>
      <c r="BJ7" s="1049"/>
      <c r="BK7" s="954" t="s">
        <v>420</v>
      </c>
      <c r="BL7" s="954"/>
      <c r="BM7" s="952" t="s">
        <v>92</v>
      </c>
      <c r="BN7" s="954">
        <v>3</v>
      </c>
      <c r="BO7" s="954"/>
      <c r="BP7" s="952" t="s">
        <v>95</v>
      </c>
      <c r="BQ7" s="954">
        <v>31</v>
      </c>
      <c r="BR7" s="954"/>
      <c r="BS7" s="956" t="s">
        <v>93</v>
      </c>
      <c r="CE7" s="89"/>
      <c r="CF7" s="9"/>
      <c r="CK7" s="90"/>
      <c r="DH7" s="54"/>
    </row>
    <row r="8" spans="49:126" ht="9.75" customHeight="1" thickBot="1">
      <c r="AW8" s="1151"/>
      <c r="AX8" s="1152"/>
      <c r="AY8" s="1153"/>
      <c r="AZ8" s="1159"/>
      <c r="BA8" s="1112"/>
      <c r="BB8" s="1111"/>
      <c r="BC8" s="1112"/>
      <c r="BD8" s="1112"/>
      <c r="BE8" s="1111"/>
      <c r="BF8" s="1112"/>
      <c r="BG8" s="1112"/>
      <c r="BH8" s="1111"/>
      <c r="BI8" s="953"/>
      <c r="BJ8" s="953"/>
      <c r="BK8" s="1112"/>
      <c r="BL8" s="1112"/>
      <c r="BM8" s="1111"/>
      <c r="BN8" s="1112"/>
      <c r="BO8" s="1112"/>
      <c r="BP8" s="1111"/>
      <c r="BQ8" s="1112"/>
      <c r="BR8" s="1112"/>
      <c r="BS8" s="1113"/>
      <c r="CE8" s="89"/>
      <c r="CF8" s="9"/>
      <c r="CG8" s="86"/>
      <c r="CK8" s="90"/>
      <c r="DI8" s="50"/>
      <c r="DJ8" s="50"/>
      <c r="DK8" s="50"/>
      <c r="DL8" s="50"/>
      <c r="DM8" s="15"/>
      <c r="DN8" s="15"/>
      <c r="DO8" s="15"/>
      <c r="DP8" s="15"/>
      <c r="DQ8" s="55"/>
      <c r="DR8" s="50"/>
      <c r="DS8" s="50"/>
      <c r="DT8" s="50"/>
      <c r="DU8" s="50"/>
      <c r="DV8" s="50"/>
    </row>
    <row r="9" spans="1:126" ht="9.75" customHeight="1">
      <c r="A9" s="15"/>
      <c r="B9" s="15"/>
      <c r="C9" s="15"/>
      <c r="D9" s="4"/>
      <c r="E9" s="4"/>
      <c r="F9" s="4"/>
      <c r="G9" s="4"/>
      <c r="H9" s="4"/>
      <c r="I9" s="4"/>
      <c r="J9" s="4"/>
      <c r="K9" s="4"/>
      <c r="L9" s="4"/>
      <c r="N9" s="55"/>
      <c r="O9" s="55"/>
      <c r="P9" s="55"/>
      <c r="Q9" s="15"/>
      <c r="R9" s="15"/>
      <c r="S9" s="15"/>
      <c r="T9" s="15"/>
      <c r="U9" s="15"/>
      <c r="V9" s="15"/>
      <c r="W9" s="15"/>
      <c r="X9" s="15"/>
      <c r="Y9" s="15"/>
      <c r="Z9" s="15"/>
      <c r="AA9" s="15"/>
      <c r="AB9" s="15"/>
      <c r="AC9" s="15"/>
      <c r="AD9" s="15"/>
      <c r="AE9" s="15"/>
      <c r="AF9" s="15"/>
      <c r="AG9" s="15"/>
      <c r="AH9" s="15"/>
      <c r="AI9" s="15"/>
      <c r="AJ9" s="15"/>
      <c r="AW9" s="91"/>
      <c r="AX9" s="91"/>
      <c r="AY9" s="91"/>
      <c r="AZ9" s="5"/>
      <c r="BA9" s="5"/>
      <c r="BB9" s="92"/>
      <c r="BC9" s="5"/>
      <c r="BD9" s="5"/>
      <c r="BE9" s="92"/>
      <c r="BF9" s="5"/>
      <c r="BG9" s="5"/>
      <c r="BH9" s="92"/>
      <c r="BI9" s="55"/>
      <c r="BJ9" s="55"/>
      <c r="BK9" s="6"/>
      <c r="BL9" s="6"/>
      <c r="BM9" s="92"/>
      <c r="BN9" s="6"/>
      <c r="BO9" s="6"/>
      <c r="BP9" s="92"/>
      <c r="BQ9" s="7"/>
      <c r="BR9" s="7"/>
      <c r="BS9" s="92"/>
      <c r="CE9" s="89"/>
      <c r="CF9" s="9"/>
      <c r="CK9" s="90"/>
      <c r="DI9" s="50"/>
      <c r="DJ9" s="50"/>
      <c r="DK9" s="50"/>
      <c r="DL9" s="50"/>
      <c r="DM9" s="15"/>
      <c r="DN9" s="15"/>
      <c r="DO9" s="15"/>
      <c r="DP9" s="15"/>
      <c r="DQ9" s="55"/>
      <c r="DR9" s="50"/>
      <c r="DS9" s="50"/>
      <c r="DT9" s="50"/>
      <c r="DU9" s="50"/>
      <c r="DV9" s="50"/>
    </row>
    <row r="10" spans="1:126" ht="9.75" customHeight="1">
      <c r="A10" s="15"/>
      <c r="B10" s="15"/>
      <c r="C10" s="15"/>
      <c r="D10" s="4"/>
      <c r="E10" s="4"/>
      <c r="F10" s="4"/>
      <c r="G10" s="4"/>
      <c r="H10" s="4"/>
      <c r="I10" s="4"/>
      <c r="J10" s="4"/>
      <c r="K10" s="4"/>
      <c r="L10" s="4"/>
      <c r="N10" s="55"/>
      <c r="O10" s="55"/>
      <c r="P10" s="55"/>
      <c r="Q10" s="15"/>
      <c r="R10" s="15"/>
      <c r="S10" s="15"/>
      <c r="T10" s="15"/>
      <c r="U10" s="15"/>
      <c r="V10" s="15"/>
      <c r="W10" s="15"/>
      <c r="X10" s="15"/>
      <c r="Y10" s="15"/>
      <c r="Z10" s="15"/>
      <c r="AA10" s="15"/>
      <c r="AB10" s="15"/>
      <c r="AC10" s="15"/>
      <c r="AD10" s="15"/>
      <c r="AE10" s="15"/>
      <c r="AF10" s="15"/>
      <c r="AG10" s="15"/>
      <c r="AH10" s="15"/>
      <c r="AI10" s="15"/>
      <c r="AJ10" s="15"/>
      <c r="AW10" s="91"/>
      <c r="AX10" s="91"/>
      <c r="AY10" s="91"/>
      <c r="AZ10" s="5"/>
      <c r="BA10" s="5"/>
      <c r="BB10" s="92"/>
      <c r="BC10" s="5"/>
      <c r="BD10" s="5"/>
      <c r="BE10" s="92"/>
      <c r="BF10" s="5"/>
      <c r="BG10" s="5"/>
      <c r="BH10" s="92"/>
      <c r="BI10" s="55"/>
      <c r="BJ10" s="55"/>
      <c r="BK10" s="6"/>
      <c r="BL10" s="6"/>
      <c r="BM10" s="92"/>
      <c r="BN10" s="6"/>
      <c r="BO10" s="6"/>
      <c r="BP10" s="92"/>
      <c r="BQ10" s="7"/>
      <c r="BR10" s="7"/>
      <c r="BS10" s="92"/>
      <c r="CE10" s="89"/>
      <c r="CF10" s="9"/>
      <c r="CG10" s="86"/>
      <c r="CK10" s="90"/>
      <c r="DI10" s="50"/>
      <c r="DJ10" s="50"/>
      <c r="DK10" s="50"/>
      <c r="DL10" s="50"/>
      <c r="DM10" s="15"/>
      <c r="DN10" s="15"/>
      <c r="DO10" s="15"/>
      <c r="DP10" s="15"/>
      <c r="DQ10" s="55"/>
      <c r="DR10" s="50"/>
      <c r="DS10" s="50"/>
      <c r="DT10" s="50"/>
      <c r="DU10" s="50"/>
      <c r="DV10" s="50"/>
    </row>
    <row r="11" spans="1:126" ht="9.75" customHeight="1" thickBot="1">
      <c r="A11" s="15"/>
      <c r="B11" s="15"/>
      <c r="C11" s="15"/>
      <c r="D11" s="4"/>
      <c r="E11" s="4"/>
      <c r="F11" s="4"/>
      <c r="G11" s="4"/>
      <c r="H11" s="4"/>
      <c r="I11" s="4"/>
      <c r="J11" s="4"/>
      <c r="K11" s="4"/>
      <c r="L11" s="4"/>
      <c r="N11" s="55"/>
      <c r="O11" s="55"/>
      <c r="P11" s="55"/>
      <c r="Q11" s="15"/>
      <c r="R11" s="15"/>
      <c r="S11" s="15"/>
      <c r="T11" s="15"/>
      <c r="U11" s="15"/>
      <c r="V11" s="15"/>
      <c r="W11" s="15"/>
      <c r="X11" s="15"/>
      <c r="Y11" s="15"/>
      <c r="Z11" s="15"/>
      <c r="AA11" s="15"/>
      <c r="AB11" s="15"/>
      <c r="AC11" s="15"/>
      <c r="AD11" s="15"/>
      <c r="AE11" s="15"/>
      <c r="AF11" s="15"/>
      <c r="AG11" s="15"/>
      <c r="AH11" s="15"/>
      <c r="AI11" s="15"/>
      <c r="AJ11" s="15"/>
      <c r="AW11" s="91"/>
      <c r="AX11" s="91"/>
      <c r="AY11" s="91"/>
      <c r="AZ11" s="5"/>
      <c r="BA11" s="5"/>
      <c r="BB11" s="92"/>
      <c r="BC11" s="5"/>
      <c r="BD11" s="5"/>
      <c r="BE11" s="92"/>
      <c r="BF11" s="5"/>
      <c r="BG11" s="5"/>
      <c r="BH11" s="92"/>
      <c r="BI11" s="55"/>
      <c r="BJ11" s="55"/>
      <c r="BK11" s="6"/>
      <c r="BL11" s="6"/>
      <c r="BM11" s="92"/>
      <c r="BN11" s="6"/>
      <c r="BO11" s="6"/>
      <c r="BP11" s="92"/>
      <c r="BQ11" s="7"/>
      <c r="BR11" s="7"/>
      <c r="BS11" s="92"/>
      <c r="CE11" s="89"/>
      <c r="CF11" s="9"/>
      <c r="CK11" s="90"/>
      <c r="DI11" s="50"/>
      <c r="DJ11" s="50"/>
      <c r="DK11" s="50"/>
      <c r="DL11" s="50"/>
      <c r="DM11" s="15"/>
      <c r="DN11" s="15"/>
      <c r="DO11" s="15"/>
      <c r="DP11" s="15"/>
      <c r="DQ11" s="55"/>
      <c r="DR11" s="50"/>
      <c r="DS11" s="50"/>
      <c r="DT11" s="50"/>
      <c r="DU11" s="50"/>
      <c r="DV11" s="50"/>
    </row>
    <row r="12" spans="1:126" ht="13.5" customHeight="1">
      <c r="A12" s="971" t="s">
        <v>229</v>
      </c>
      <c r="B12" s="973"/>
      <c r="C12" s="1059" t="s">
        <v>94</v>
      </c>
      <c r="D12" s="961"/>
      <c r="E12" s="961"/>
      <c r="F12" s="961"/>
      <c r="G12" s="961"/>
      <c r="H12" s="961"/>
      <c r="I12" s="961"/>
      <c r="J12" s="1048"/>
      <c r="K12" s="1059" t="s">
        <v>167</v>
      </c>
      <c r="L12" s="961"/>
      <c r="M12" s="961"/>
      <c r="N12" s="961"/>
      <c r="O12" s="961"/>
      <c r="P12" s="961"/>
      <c r="Q12" s="961"/>
      <c r="R12" s="961"/>
      <c r="S12" s="961"/>
      <c r="T12" s="961"/>
      <c r="U12" s="961"/>
      <c r="V12" s="961"/>
      <c r="W12" s="961"/>
      <c r="X12" s="961"/>
      <c r="Y12" s="961"/>
      <c r="Z12" s="961"/>
      <c r="AA12" s="961"/>
      <c r="AB12" s="961"/>
      <c r="AC12" s="1121" t="s">
        <v>168</v>
      </c>
      <c r="AD12" s="961"/>
      <c r="AE12" s="961"/>
      <c r="AF12" s="961"/>
      <c r="AG12" s="961"/>
      <c r="AH12" s="961"/>
      <c r="AI12" s="961"/>
      <c r="AJ12" s="961"/>
      <c r="AK12" s="1048"/>
      <c r="AL12" s="1050" t="s">
        <v>288</v>
      </c>
      <c r="AM12" s="961"/>
      <c r="AN12" s="961"/>
      <c r="AO12" s="961"/>
      <c r="AP12" s="961"/>
      <c r="AQ12" s="961"/>
      <c r="AR12" s="961"/>
      <c r="AS12" s="961"/>
      <c r="AT12" s="961"/>
      <c r="AU12" s="961"/>
      <c r="AV12" s="971" t="s">
        <v>287</v>
      </c>
      <c r="AW12" s="961"/>
      <c r="AX12" s="961"/>
      <c r="AY12" s="961"/>
      <c r="AZ12" s="961"/>
      <c r="BA12" s="961"/>
      <c r="BB12" s="961"/>
      <c r="BC12" s="961"/>
      <c r="BD12" s="961"/>
      <c r="BE12" s="1048"/>
      <c r="BF12" s="1059" t="s">
        <v>169</v>
      </c>
      <c r="BG12" s="961"/>
      <c r="BH12" s="962"/>
      <c r="BI12" s="1138" t="s">
        <v>170</v>
      </c>
      <c r="BJ12" s="1047"/>
      <c r="BK12" s="1047"/>
      <c r="BL12" s="1047"/>
      <c r="BM12" s="1139"/>
      <c r="BN12" s="966" t="s">
        <v>171</v>
      </c>
      <c r="BO12" s="1114"/>
      <c r="BP12" s="1114"/>
      <c r="BQ12" s="1114"/>
      <c r="BR12" s="1114"/>
      <c r="BS12" s="1115"/>
      <c r="CE12" s="89"/>
      <c r="CF12" s="9"/>
      <c r="CG12" s="86"/>
      <c r="DI12" s="50"/>
      <c r="DJ12" s="50"/>
      <c r="DK12" s="50"/>
      <c r="DL12" s="50"/>
      <c r="DM12" s="15"/>
      <c r="DN12" s="15"/>
      <c r="DO12" s="15"/>
      <c r="DP12" s="15"/>
      <c r="DQ12" s="55"/>
      <c r="DR12" s="50"/>
      <c r="DS12" s="50"/>
      <c r="DT12" s="50"/>
      <c r="DU12" s="50"/>
      <c r="DV12" s="50"/>
    </row>
    <row r="13" spans="1:126" ht="13.5" customHeight="1">
      <c r="A13" s="1119"/>
      <c r="B13" s="1120"/>
      <c r="C13" s="967"/>
      <c r="D13" s="968"/>
      <c r="E13" s="968"/>
      <c r="F13" s="968"/>
      <c r="G13" s="968"/>
      <c r="H13" s="968"/>
      <c r="I13" s="968"/>
      <c r="J13" s="987"/>
      <c r="K13" s="967"/>
      <c r="L13" s="968"/>
      <c r="M13" s="968"/>
      <c r="N13" s="968"/>
      <c r="O13" s="968"/>
      <c r="P13" s="968"/>
      <c r="Q13" s="968"/>
      <c r="R13" s="968"/>
      <c r="S13" s="968"/>
      <c r="T13" s="968"/>
      <c r="U13" s="968"/>
      <c r="V13" s="968"/>
      <c r="W13" s="968"/>
      <c r="X13" s="968"/>
      <c r="Y13" s="968"/>
      <c r="Z13" s="968"/>
      <c r="AA13" s="968"/>
      <c r="AB13" s="968"/>
      <c r="AC13" s="986"/>
      <c r="AD13" s="968"/>
      <c r="AE13" s="968"/>
      <c r="AF13" s="968"/>
      <c r="AG13" s="968"/>
      <c r="AH13" s="968"/>
      <c r="AI13" s="968"/>
      <c r="AJ13" s="968"/>
      <c r="AK13" s="987"/>
      <c r="AL13" s="967"/>
      <c r="AM13" s="968"/>
      <c r="AN13" s="968"/>
      <c r="AO13" s="968"/>
      <c r="AP13" s="968"/>
      <c r="AQ13" s="968"/>
      <c r="AR13" s="968"/>
      <c r="AS13" s="968"/>
      <c r="AT13" s="968"/>
      <c r="AU13" s="968"/>
      <c r="AV13" s="986"/>
      <c r="AW13" s="968"/>
      <c r="AX13" s="968"/>
      <c r="AY13" s="968"/>
      <c r="AZ13" s="968"/>
      <c r="BA13" s="968"/>
      <c r="BB13" s="968"/>
      <c r="BC13" s="968"/>
      <c r="BD13" s="968"/>
      <c r="BE13" s="987"/>
      <c r="BF13" s="967"/>
      <c r="BG13" s="968"/>
      <c r="BH13" s="969"/>
      <c r="BI13" s="1140"/>
      <c r="BJ13" s="1141"/>
      <c r="BK13" s="1141"/>
      <c r="BL13" s="1141"/>
      <c r="BM13" s="1142"/>
      <c r="BN13" s="1116"/>
      <c r="BO13" s="1117"/>
      <c r="BP13" s="1117"/>
      <c r="BQ13" s="1117"/>
      <c r="BR13" s="1117"/>
      <c r="BS13" s="1118"/>
      <c r="BW13" s="49" t="s">
        <v>16</v>
      </c>
      <c r="BZ13" s="50" t="s">
        <v>17</v>
      </c>
      <c r="CE13" s="89"/>
      <c r="CF13" s="9"/>
      <c r="DI13" s="50"/>
      <c r="DJ13" s="50"/>
      <c r="DK13" s="50"/>
      <c r="DL13" s="50"/>
      <c r="DM13" s="15"/>
      <c r="DN13" s="15"/>
      <c r="DO13" s="15"/>
      <c r="DP13" s="15"/>
      <c r="DQ13" s="55"/>
      <c r="DR13" s="50"/>
      <c r="DS13" s="50"/>
      <c r="DT13" s="50"/>
      <c r="DU13" s="50"/>
      <c r="DV13" s="50"/>
    </row>
    <row r="14" spans="1:126" ht="13.5" customHeight="1">
      <c r="A14" s="982">
        <v>1</v>
      </c>
      <c r="B14" s="983"/>
      <c r="C14" s="1015"/>
      <c r="D14" s="1016"/>
      <c r="E14" s="1016"/>
      <c r="F14" s="1016"/>
      <c r="G14" s="1016"/>
      <c r="H14" s="1016"/>
      <c r="I14" s="1016"/>
      <c r="J14" s="1017"/>
      <c r="K14" s="1015"/>
      <c r="L14" s="1016"/>
      <c r="M14" s="1016"/>
      <c r="N14" s="1016"/>
      <c r="O14" s="1016"/>
      <c r="P14" s="1016"/>
      <c r="Q14" s="1016"/>
      <c r="R14" s="1016"/>
      <c r="S14" s="1016"/>
      <c r="T14" s="1016"/>
      <c r="U14" s="1016"/>
      <c r="V14" s="1016"/>
      <c r="W14" s="1016"/>
      <c r="X14" s="1016"/>
      <c r="Y14" s="1016"/>
      <c r="Z14" s="1016"/>
      <c r="AA14" s="1016"/>
      <c r="AB14" s="1017"/>
      <c r="AC14" s="1122"/>
      <c r="AD14" s="1123"/>
      <c r="AE14" s="1133" t="s">
        <v>92</v>
      </c>
      <c r="AF14" s="1123"/>
      <c r="AG14" s="1123"/>
      <c r="AH14" s="1133" t="s">
        <v>134</v>
      </c>
      <c r="AI14" s="1123"/>
      <c r="AJ14" s="1123"/>
      <c r="AK14" s="1190" t="s">
        <v>172</v>
      </c>
      <c r="AL14" s="1026"/>
      <c r="AM14" s="1005"/>
      <c r="AN14" s="1005"/>
      <c r="AO14" s="1005"/>
      <c r="AP14" s="1005"/>
      <c r="AQ14" s="1005"/>
      <c r="AR14" s="1005"/>
      <c r="AS14" s="1005"/>
      <c r="AT14" s="93"/>
      <c r="AU14" s="93"/>
      <c r="AV14" s="1004"/>
      <c r="AW14" s="1005"/>
      <c r="AX14" s="1005"/>
      <c r="AY14" s="1005"/>
      <c r="AZ14" s="1005"/>
      <c r="BA14" s="1005"/>
      <c r="BB14" s="1005"/>
      <c r="BC14" s="1005"/>
      <c r="BD14" s="94"/>
      <c r="BE14" s="94"/>
      <c r="BF14" s="1181">
        <f>IF(AV14&gt;=12000,$BW$83,IF(AND(AV14&lt;12000,AV14&gt;=5000),$BW$84,IF(AND(AV14&gt;=2500,AV14&lt;5000),$BW$85,"")))</f>
      </c>
      <c r="BG14" s="1182"/>
      <c r="BH14" s="1183"/>
      <c r="BI14" s="1143"/>
      <c r="BJ14" s="937"/>
      <c r="BK14" s="937"/>
      <c r="BL14" s="937"/>
      <c r="BM14" s="938"/>
      <c r="BN14" s="943">
        <f>IF(AV14&gt;=12000,$BX$83,IF(AND(AV14&lt;12000,AV14&gt;=5000),$BX$84,IF(AND(AV14&gt;=2500,AV14&lt;5000),$BX$85,"")))</f>
      </c>
      <c r="BO14" s="944"/>
      <c r="BP14" s="944"/>
      <c r="BQ14" s="944"/>
      <c r="BR14" s="944"/>
      <c r="BS14" s="945"/>
      <c r="BW14" s="1181">
        <f>IF(AV14&gt;=12000,$BW$83,IF(AND(AV14&lt;12000,AV14&gt;=5000),$BW$84,IF(AND(AV14&gt;=1000,AV14&lt;5000),$BW$86,"")))</f>
      </c>
      <c r="BX14" s="1182"/>
      <c r="BY14" s="1183"/>
      <c r="BZ14" s="1181">
        <f>IF(AV14&gt;=12000,$BW$83,IF(AND(AV14&lt;12000,AV14&gt;=5000),$BW$84,IF(AND(AV14&gt;=2500,AV14&lt;5000),$BW$85,IF(AND(AV14&gt;=1000,AV14&lt;2500),$BW$86,""))))</f>
      </c>
      <c r="CA14" s="1182"/>
      <c r="CB14" s="1183"/>
      <c r="CE14" s="89"/>
      <c r="CF14" s="9"/>
      <c r="CG14" s="86"/>
      <c r="DI14" s="50"/>
      <c r="DJ14" s="50"/>
      <c r="DK14" s="50"/>
      <c r="DL14" s="50"/>
      <c r="DM14" s="15"/>
      <c r="DN14" s="15"/>
      <c r="DO14" s="15"/>
      <c r="DP14" s="15"/>
      <c r="DQ14" s="55"/>
      <c r="DR14" s="50"/>
      <c r="DS14" s="50"/>
      <c r="DT14" s="50"/>
      <c r="DU14" s="50"/>
      <c r="DV14" s="50"/>
    </row>
    <row r="15" spans="1:126" ht="13.5" customHeight="1">
      <c r="A15" s="984"/>
      <c r="B15" s="985"/>
      <c r="C15" s="1018"/>
      <c r="D15" s="1019"/>
      <c r="E15" s="1019"/>
      <c r="F15" s="1019"/>
      <c r="G15" s="1019"/>
      <c r="H15" s="1019"/>
      <c r="I15" s="1019"/>
      <c r="J15" s="1020"/>
      <c r="K15" s="1018"/>
      <c r="L15" s="1019"/>
      <c r="M15" s="1019"/>
      <c r="N15" s="1019"/>
      <c r="O15" s="1019"/>
      <c r="P15" s="1019"/>
      <c r="Q15" s="1019"/>
      <c r="R15" s="1019"/>
      <c r="S15" s="1019"/>
      <c r="T15" s="1019"/>
      <c r="U15" s="1019"/>
      <c r="V15" s="1019"/>
      <c r="W15" s="1019"/>
      <c r="X15" s="1019"/>
      <c r="Y15" s="1019"/>
      <c r="Z15" s="1019"/>
      <c r="AA15" s="1019"/>
      <c r="AB15" s="1020"/>
      <c r="AC15" s="1124"/>
      <c r="AD15" s="1125"/>
      <c r="AE15" s="1134"/>
      <c r="AF15" s="1125"/>
      <c r="AG15" s="1125"/>
      <c r="AH15" s="1134"/>
      <c r="AI15" s="1125"/>
      <c r="AJ15" s="1125"/>
      <c r="AK15" s="1191"/>
      <c r="AL15" s="1027"/>
      <c r="AM15" s="1007"/>
      <c r="AN15" s="1007"/>
      <c r="AO15" s="1007"/>
      <c r="AP15" s="1007"/>
      <c r="AQ15" s="1007"/>
      <c r="AR15" s="1007"/>
      <c r="AS15" s="1007"/>
      <c r="AT15" s="1029" t="s">
        <v>82</v>
      </c>
      <c r="AU15" s="1128"/>
      <c r="AV15" s="1006"/>
      <c r="AW15" s="1007"/>
      <c r="AX15" s="1007"/>
      <c r="AY15" s="1007"/>
      <c r="AZ15" s="1007"/>
      <c r="BA15" s="1007"/>
      <c r="BB15" s="1007"/>
      <c r="BC15" s="1007"/>
      <c r="BD15" s="1024" t="s">
        <v>82</v>
      </c>
      <c r="BE15" s="1160"/>
      <c r="BF15" s="1184"/>
      <c r="BG15" s="1185"/>
      <c r="BH15" s="1186"/>
      <c r="BI15" s="1144"/>
      <c r="BJ15" s="939"/>
      <c r="BK15" s="939"/>
      <c r="BL15" s="939"/>
      <c r="BM15" s="940"/>
      <c r="BN15" s="946"/>
      <c r="BO15" s="947"/>
      <c r="BP15" s="947"/>
      <c r="BQ15" s="947"/>
      <c r="BR15" s="947"/>
      <c r="BS15" s="948"/>
      <c r="BW15" s="1184"/>
      <c r="BX15" s="1185"/>
      <c r="BY15" s="1186"/>
      <c r="BZ15" s="1184"/>
      <c r="CA15" s="1185"/>
      <c r="CB15" s="1186"/>
      <c r="CE15" s="89"/>
      <c r="CF15" s="9"/>
      <c r="DM15" s="15"/>
      <c r="DN15" s="15"/>
      <c r="DO15" s="15"/>
      <c r="DP15" s="15"/>
      <c r="DQ15" s="55"/>
      <c r="DR15" s="50"/>
      <c r="DS15" s="50"/>
      <c r="DT15" s="50"/>
      <c r="DU15" s="50"/>
      <c r="DV15" s="50"/>
    </row>
    <row r="16" spans="1:126" ht="13.5" customHeight="1">
      <c r="A16" s="986"/>
      <c r="B16" s="987"/>
      <c r="C16" s="1021"/>
      <c r="D16" s="1022"/>
      <c r="E16" s="1022"/>
      <c r="F16" s="1022"/>
      <c r="G16" s="1022"/>
      <c r="H16" s="1022"/>
      <c r="I16" s="1022"/>
      <c r="J16" s="1023"/>
      <c r="K16" s="1021"/>
      <c r="L16" s="1022"/>
      <c r="M16" s="1022"/>
      <c r="N16" s="1022"/>
      <c r="O16" s="1022"/>
      <c r="P16" s="1022"/>
      <c r="Q16" s="1022"/>
      <c r="R16" s="1022"/>
      <c r="S16" s="1022"/>
      <c r="T16" s="1022"/>
      <c r="U16" s="1022"/>
      <c r="V16" s="1022"/>
      <c r="W16" s="1022"/>
      <c r="X16" s="1022"/>
      <c r="Y16" s="1022"/>
      <c r="Z16" s="1022"/>
      <c r="AA16" s="1022"/>
      <c r="AB16" s="1023"/>
      <c r="AC16" s="1126"/>
      <c r="AD16" s="1127"/>
      <c r="AE16" s="1135"/>
      <c r="AF16" s="1127"/>
      <c r="AG16" s="1127"/>
      <c r="AH16" s="1135"/>
      <c r="AI16" s="1127"/>
      <c r="AJ16" s="1127"/>
      <c r="AK16" s="1192"/>
      <c r="AL16" s="1028"/>
      <c r="AM16" s="1009"/>
      <c r="AN16" s="1009"/>
      <c r="AO16" s="1009"/>
      <c r="AP16" s="1009"/>
      <c r="AQ16" s="1009"/>
      <c r="AR16" s="1009"/>
      <c r="AS16" s="1009"/>
      <c r="AT16" s="1030"/>
      <c r="AU16" s="1129"/>
      <c r="AV16" s="1008"/>
      <c r="AW16" s="1009"/>
      <c r="AX16" s="1009"/>
      <c r="AY16" s="1009"/>
      <c r="AZ16" s="1009"/>
      <c r="BA16" s="1009"/>
      <c r="BB16" s="1009"/>
      <c r="BC16" s="1009"/>
      <c r="BD16" s="1025"/>
      <c r="BE16" s="1161"/>
      <c r="BF16" s="1187"/>
      <c r="BG16" s="1188"/>
      <c r="BH16" s="1189"/>
      <c r="BI16" s="1145"/>
      <c r="BJ16" s="941"/>
      <c r="BK16" s="941"/>
      <c r="BL16" s="941"/>
      <c r="BM16" s="942"/>
      <c r="BN16" s="949"/>
      <c r="BO16" s="950"/>
      <c r="BP16" s="950"/>
      <c r="BQ16" s="950"/>
      <c r="BR16" s="950"/>
      <c r="BS16" s="951"/>
      <c r="BW16" s="1187"/>
      <c r="BX16" s="1188"/>
      <c r="BY16" s="1189"/>
      <c r="BZ16" s="1187"/>
      <c r="CA16" s="1188"/>
      <c r="CB16" s="1189"/>
      <c r="CE16" s="89"/>
      <c r="CF16" s="9"/>
      <c r="CG16" s="86"/>
      <c r="DM16" s="15"/>
      <c r="DN16" s="15"/>
      <c r="DO16" s="15"/>
      <c r="DP16" s="15"/>
      <c r="DQ16" s="55"/>
      <c r="DR16" s="50"/>
      <c r="DS16" s="50"/>
      <c r="DT16" s="50"/>
      <c r="DU16" s="50"/>
      <c r="DV16" s="50"/>
    </row>
    <row r="17" spans="1:126" ht="13.5" customHeight="1">
      <c r="A17" s="982">
        <v>2</v>
      </c>
      <c r="B17" s="983"/>
      <c r="C17" s="1015"/>
      <c r="D17" s="1016"/>
      <c r="E17" s="1016"/>
      <c r="F17" s="1016"/>
      <c r="G17" s="1016"/>
      <c r="H17" s="1016"/>
      <c r="I17" s="1016"/>
      <c r="J17" s="1017"/>
      <c r="K17" s="1015"/>
      <c r="L17" s="1016"/>
      <c r="M17" s="1016"/>
      <c r="N17" s="1016"/>
      <c r="O17" s="1016"/>
      <c r="P17" s="1016"/>
      <c r="Q17" s="1016"/>
      <c r="R17" s="1016"/>
      <c r="S17" s="1016"/>
      <c r="T17" s="1016"/>
      <c r="U17" s="1016"/>
      <c r="V17" s="1016"/>
      <c r="W17" s="1016"/>
      <c r="X17" s="1016"/>
      <c r="Y17" s="1016"/>
      <c r="Z17" s="1016"/>
      <c r="AA17" s="1016"/>
      <c r="AB17" s="1017"/>
      <c r="AC17" s="1122"/>
      <c r="AD17" s="1123"/>
      <c r="AE17" s="1133" t="s">
        <v>92</v>
      </c>
      <c r="AF17" s="1123"/>
      <c r="AG17" s="1123"/>
      <c r="AH17" s="1133" t="s">
        <v>134</v>
      </c>
      <c r="AI17" s="1123"/>
      <c r="AJ17" s="1123"/>
      <c r="AK17" s="1190" t="s">
        <v>172</v>
      </c>
      <c r="AL17" s="1026"/>
      <c r="AM17" s="1005"/>
      <c r="AN17" s="1005"/>
      <c r="AO17" s="1005"/>
      <c r="AP17" s="1005"/>
      <c r="AQ17" s="1005"/>
      <c r="AR17" s="1005"/>
      <c r="AS17" s="1005"/>
      <c r="AT17" s="93"/>
      <c r="AU17" s="93"/>
      <c r="AV17" s="1004"/>
      <c r="AW17" s="1005"/>
      <c r="AX17" s="1005"/>
      <c r="AY17" s="1005"/>
      <c r="AZ17" s="1005"/>
      <c r="BA17" s="1005"/>
      <c r="BB17" s="1005"/>
      <c r="BC17" s="1005"/>
      <c r="BD17" s="94"/>
      <c r="BE17" s="94"/>
      <c r="BF17" s="1181">
        <f>IF(AV17&gt;=12000,$BW$83,IF(AND(AV17&lt;12000,AV17&gt;=5000),$BW$84,IF(AND(AV17&gt;=2500,AV17&lt;5000),$BW$85,"")))</f>
      </c>
      <c r="BG17" s="1182"/>
      <c r="BH17" s="1183"/>
      <c r="BI17" s="1143"/>
      <c r="BJ17" s="937"/>
      <c r="BK17" s="937"/>
      <c r="BL17" s="937"/>
      <c r="BM17" s="938"/>
      <c r="BN17" s="943">
        <f>IF(AV17&gt;=12000,$BX$83,IF(AND(AV17&lt;12000,AV17&gt;=5000),$BX$84,IF(AND(AV17&gt;=2500,AV17&lt;5000),$BX$85,"")))</f>
      </c>
      <c r="BO17" s="944"/>
      <c r="BP17" s="944"/>
      <c r="BQ17" s="944"/>
      <c r="BR17" s="944"/>
      <c r="BS17" s="945"/>
      <c r="BW17" s="1181">
        <f>IF(AV17&gt;=12000,$BW$83,IF(AND(AV17&lt;12000,AV17&gt;=5000),$BW$84,IF(AND(AV17&gt;=1000,AV17&lt;5000),$BW$86,"")))</f>
      </c>
      <c r="BX17" s="1182"/>
      <c r="BY17" s="1183"/>
      <c r="BZ17" s="1181">
        <f>IF(AV17&gt;=12000,$BW$83,IF(AND(AV17&lt;12000,AV17&gt;=5000),$BW$84,IF(AND(AV17&gt;=2500,AV17&lt;5000),$BW$85,IF(AND(AV17&gt;=1000,AV17&lt;2500),$BW$86,""))))</f>
      </c>
      <c r="CA17" s="1182"/>
      <c r="CB17" s="1183"/>
      <c r="CE17" s="89"/>
      <c r="CF17" s="9"/>
      <c r="DM17" s="15"/>
      <c r="DN17" s="15"/>
      <c r="DO17" s="15"/>
      <c r="DP17" s="15"/>
      <c r="DQ17" s="55"/>
      <c r="DR17" s="50"/>
      <c r="DS17" s="50"/>
      <c r="DT17" s="50"/>
      <c r="DU17" s="50"/>
      <c r="DV17" s="50"/>
    </row>
    <row r="18" spans="1:126" ht="13.5" customHeight="1">
      <c r="A18" s="984"/>
      <c r="B18" s="985"/>
      <c r="C18" s="1018"/>
      <c r="D18" s="1019"/>
      <c r="E18" s="1019"/>
      <c r="F18" s="1019"/>
      <c r="G18" s="1019"/>
      <c r="H18" s="1019"/>
      <c r="I18" s="1019"/>
      <c r="J18" s="1020"/>
      <c r="K18" s="1018"/>
      <c r="L18" s="1019"/>
      <c r="M18" s="1019"/>
      <c r="N18" s="1019"/>
      <c r="O18" s="1019"/>
      <c r="P18" s="1019"/>
      <c r="Q18" s="1019"/>
      <c r="R18" s="1019"/>
      <c r="S18" s="1019"/>
      <c r="T18" s="1019"/>
      <c r="U18" s="1019"/>
      <c r="V18" s="1019"/>
      <c r="W18" s="1019"/>
      <c r="X18" s="1019"/>
      <c r="Y18" s="1019"/>
      <c r="Z18" s="1019"/>
      <c r="AA18" s="1019"/>
      <c r="AB18" s="1020"/>
      <c r="AC18" s="1124"/>
      <c r="AD18" s="1125"/>
      <c r="AE18" s="1134"/>
      <c r="AF18" s="1125"/>
      <c r="AG18" s="1125"/>
      <c r="AH18" s="1134"/>
      <c r="AI18" s="1125"/>
      <c r="AJ18" s="1125"/>
      <c r="AK18" s="1191"/>
      <c r="AL18" s="1027"/>
      <c r="AM18" s="1007"/>
      <c r="AN18" s="1007"/>
      <c r="AO18" s="1007"/>
      <c r="AP18" s="1007"/>
      <c r="AQ18" s="1007"/>
      <c r="AR18" s="1007"/>
      <c r="AS18" s="1007"/>
      <c r="AT18" s="1029" t="s">
        <v>82</v>
      </c>
      <c r="AU18" s="1128"/>
      <c r="AV18" s="1006"/>
      <c r="AW18" s="1007"/>
      <c r="AX18" s="1007"/>
      <c r="AY18" s="1007"/>
      <c r="AZ18" s="1007"/>
      <c r="BA18" s="1007"/>
      <c r="BB18" s="1007"/>
      <c r="BC18" s="1007"/>
      <c r="BD18" s="1024" t="s">
        <v>82</v>
      </c>
      <c r="BE18" s="1160"/>
      <c r="BF18" s="1184"/>
      <c r="BG18" s="1185"/>
      <c r="BH18" s="1186"/>
      <c r="BI18" s="1144"/>
      <c r="BJ18" s="939"/>
      <c r="BK18" s="939"/>
      <c r="BL18" s="939"/>
      <c r="BM18" s="940"/>
      <c r="BN18" s="946"/>
      <c r="BO18" s="947"/>
      <c r="BP18" s="947"/>
      <c r="BQ18" s="947"/>
      <c r="BR18" s="947"/>
      <c r="BS18" s="948"/>
      <c r="BW18" s="1184"/>
      <c r="BX18" s="1185"/>
      <c r="BY18" s="1186"/>
      <c r="BZ18" s="1184"/>
      <c r="CA18" s="1185"/>
      <c r="CB18" s="1186"/>
      <c r="CE18" s="89"/>
      <c r="CF18" s="9"/>
      <c r="CG18" s="86"/>
      <c r="DM18" s="15"/>
      <c r="DN18" s="15"/>
      <c r="DO18" s="15"/>
      <c r="DP18" s="15"/>
      <c r="DQ18" s="55"/>
      <c r="DR18" s="50"/>
      <c r="DS18" s="50"/>
      <c r="DT18" s="50"/>
      <c r="DU18" s="50"/>
      <c r="DV18" s="50"/>
    </row>
    <row r="19" spans="1:126" ht="13.5" customHeight="1">
      <c r="A19" s="986"/>
      <c r="B19" s="987"/>
      <c r="C19" s="1021"/>
      <c r="D19" s="1022"/>
      <c r="E19" s="1022"/>
      <c r="F19" s="1022"/>
      <c r="G19" s="1022"/>
      <c r="H19" s="1022"/>
      <c r="I19" s="1022"/>
      <c r="J19" s="1023"/>
      <c r="K19" s="1021"/>
      <c r="L19" s="1022"/>
      <c r="M19" s="1022"/>
      <c r="N19" s="1022"/>
      <c r="O19" s="1022"/>
      <c r="P19" s="1022"/>
      <c r="Q19" s="1022"/>
      <c r="R19" s="1022"/>
      <c r="S19" s="1022"/>
      <c r="T19" s="1022"/>
      <c r="U19" s="1022"/>
      <c r="V19" s="1022"/>
      <c r="W19" s="1022"/>
      <c r="X19" s="1022"/>
      <c r="Y19" s="1022"/>
      <c r="Z19" s="1022"/>
      <c r="AA19" s="1022"/>
      <c r="AB19" s="1023"/>
      <c r="AC19" s="1126"/>
      <c r="AD19" s="1127"/>
      <c r="AE19" s="1135"/>
      <c r="AF19" s="1127"/>
      <c r="AG19" s="1127"/>
      <c r="AH19" s="1135"/>
      <c r="AI19" s="1127"/>
      <c r="AJ19" s="1127"/>
      <c r="AK19" s="1192"/>
      <c r="AL19" s="1028"/>
      <c r="AM19" s="1009"/>
      <c r="AN19" s="1009"/>
      <c r="AO19" s="1009"/>
      <c r="AP19" s="1009"/>
      <c r="AQ19" s="1009"/>
      <c r="AR19" s="1009"/>
      <c r="AS19" s="1009"/>
      <c r="AT19" s="1030"/>
      <c r="AU19" s="1129"/>
      <c r="AV19" s="1008"/>
      <c r="AW19" s="1009"/>
      <c r="AX19" s="1009"/>
      <c r="AY19" s="1009"/>
      <c r="AZ19" s="1009"/>
      <c r="BA19" s="1009"/>
      <c r="BB19" s="1009"/>
      <c r="BC19" s="1009"/>
      <c r="BD19" s="1025"/>
      <c r="BE19" s="1161"/>
      <c r="BF19" s="1187"/>
      <c r="BG19" s="1188"/>
      <c r="BH19" s="1189"/>
      <c r="BI19" s="1145"/>
      <c r="BJ19" s="941"/>
      <c r="BK19" s="941"/>
      <c r="BL19" s="941"/>
      <c r="BM19" s="942"/>
      <c r="BN19" s="949"/>
      <c r="BO19" s="950"/>
      <c r="BP19" s="950"/>
      <c r="BQ19" s="950"/>
      <c r="BR19" s="950"/>
      <c r="BS19" s="951"/>
      <c r="BV19" s="4"/>
      <c r="BW19" s="1187"/>
      <c r="BX19" s="1188"/>
      <c r="BY19" s="1189"/>
      <c r="BZ19" s="1187"/>
      <c r="CA19" s="1188"/>
      <c r="CB19" s="1189"/>
      <c r="CC19" s="91"/>
      <c r="CE19" s="89"/>
      <c r="CF19" s="95"/>
      <c r="CG19" s="96"/>
      <c r="CH19" s="97"/>
      <c r="CI19" s="9"/>
      <c r="CJ19" s="9"/>
      <c r="CK19" s="9"/>
      <c r="CL19" s="9"/>
      <c r="CM19" s="9"/>
      <c r="DI19" s="50"/>
      <c r="DJ19" s="50"/>
      <c r="DK19" s="50"/>
      <c r="DL19" s="50"/>
      <c r="DM19" s="15"/>
      <c r="DN19" s="15"/>
      <c r="DO19" s="15"/>
      <c r="DP19" s="15"/>
      <c r="DQ19" s="55"/>
      <c r="DR19" s="50"/>
      <c r="DS19" s="50"/>
      <c r="DT19" s="50"/>
      <c r="DU19" s="50"/>
      <c r="DV19" s="50"/>
    </row>
    <row r="20" spans="1:86" ht="13.5" customHeight="1">
      <c r="A20" s="982">
        <v>3</v>
      </c>
      <c r="B20" s="983"/>
      <c r="C20" s="1015"/>
      <c r="D20" s="1016"/>
      <c r="E20" s="1016"/>
      <c r="F20" s="1016"/>
      <c r="G20" s="1016"/>
      <c r="H20" s="1016"/>
      <c r="I20" s="1016"/>
      <c r="J20" s="1017"/>
      <c r="K20" s="1015"/>
      <c r="L20" s="1016"/>
      <c r="M20" s="1016"/>
      <c r="N20" s="1016"/>
      <c r="O20" s="1016"/>
      <c r="P20" s="1016"/>
      <c r="Q20" s="1016"/>
      <c r="R20" s="1016"/>
      <c r="S20" s="1016"/>
      <c r="T20" s="1016"/>
      <c r="U20" s="1016"/>
      <c r="V20" s="1016"/>
      <c r="W20" s="1016"/>
      <c r="X20" s="1016"/>
      <c r="Y20" s="1016"/>
      <c r="Z20" s="1016"/>
      <c r="AA20" s="1016"/>
      <c r="AB20" s="1017"/>
      <c r="AC20" s="1122"/>
      <c r="AD20" s="1123"/>
      <c r="AE20" s="1133" t="s">
        <v>92</v>
      </c>
      <c r="AF20" s="1123"/>
      <c r="AG20" s="1123"/>
      <c r="AH20" s="1133" t="s">
        <v>134</v>
      </c>
      <c r="AI20" s="1123"/>
      <c r="AJ20" s="1123"/>
      <c r="AK20" s="1190" t="s">
        <v>172</v>
      </c>
      <c r="AL20" s="1026"/>
      <c r="AM20" s="1005"/>
      <c r="AN20" s="1005"/>
      <c r="AO20" s="1005"/>
      <c r="AP20" s="1005"/>
      <c r="AQ20" s="1005"/>
      <c r="AR20" s="1005"/>
      <c r="AS20" s="1005"/>
      <c r="AT20" s="93"/>
      <c r="AU20" s="93"/>
      <c r="AV20" s="1004"/>
      <c r="AW20" s="1005"/>
      <c r="AX20" s="1005"/>
      <c r="AY20" s="1005"/>
      <c r="AZ20" s="1005"/>
      <c r="BA20" s="1005"/>
      <c r="BB20" s="1005"/>
      <c r="BC20" s="1005"/>
      <c r="BD20" s="94"/>
      <c r="BE20" s="94"/>
      <c r="BF20" s="1181">
        <f>IF(AV20&gt;=12000,$BW$83,IF(AND(AV20&lt;12000,AV20&gt;=5000),$BW$84,IF(AND(AV20&gt;=2500,AV20&lt;5000),$BW$85,"")))</f>
      </c>
      <c r="BG20" s="1182"/>
      <c r="BH20" s="1183"/>
      <c r="BI20" s="1143"/>
      <c r="BJ20" s="937"/>
      <c r="BK20" s="937"/>
      <c r="BL20" s="937"/>
      <c r="BM20" s="938"/>
      <c r="BN20" s="943">
        <f>IF(AV20&gt;=12000,$BX$83,IF(AND(AV20&lt;12000,AV20&gt;=5000),$BX$84,IF(AND(AV20&gt;=2500,AV20&lt;5000),$BX$85,"")))</f>
      </c>
      <c r="BO20" s="944"/>
      <c r="BP20" s="944"/>
      <c r="BQ20" s="944"/>
      <c r="BR20" s="944"/>
      <c r="BS20" s="945"/>
      <c r="BW20" s="1181">
        <f>IF(AV20&gt;=12000,$BW$83,IF(AND(AV20&lt;12000,AV20&gt;=5000),$BW$84,IF(AND(AV20&gt;=1000,AV20&lt;5000),$BW$86,"")))</f>
      </c>
      <c r="BX20" s="1182"/>
      <c r="BY20" s="1183"/>
      <c r="BZ20" s="1181">
        <f>IF(AV20&gt;=12000,$BW$83,IF(AND(AV20&lt;12000,AV20&gt;=5000),$BW$84,IF(AND(AV20&gt;=2500,AV20&lt;5000),$BW$85,IF(AND(AV20&gt;=1000,AV20&lt;2500),$BW$86,""))))</f>
      </c>
      <c r="CA20" s="1182"/>
      <c r="CB20" s="1183"/>
      <c r="CE20" s="89"/>
      <c r="CF20" s="95"/>
      <c r="CG20" s="98"/>
      <c r="CH20" s="98"/>
    </row>
    <row r="21" spans="1:86" ht="13.5" customHeight="1">
      <c r="A21" s="984"/>
      <c r="B21" s="985"/>
      <c r="C21" s="1018"/>
      <c r="D21" s="1019"/>
      <c r="E21" s="1019"/>
      <c r="F21" s="1019"/>
      <c r="G21" s="1019"/>
      <c r="H21" s="1019"/>
      <c r="I21" s="1019"/>
      <c r="J21" s="1020"/>
      <c r="K21" s="1018"/>
      <c r="L21" s="1019"/>
      <c r="M21" s="1019"/>
      <c r="N21" s="1019"/>
      <c r="O21" s="1019"/>
      <c r="P21" s="1019"/>
      <c r="Q21" s="1019"/>
      <c r="R21" s="1019"/>
      <c r="S21" s="1019"/>
      <c r="T21" s="1019"/>
      <c r="U21" s="1019"/>
      <c r="V21" s="1019"/>
      <c r="W21" s="1019"/>
      <c r="X21" s="1019"/>
      <c r="Y21" s="1019"/>
      <c r="Z21" s="1019"/>
      <c r="AA21" s="1019"/>
      <c r="AB21" s="1020"/>
      <c r="AC21" s="1124"/>
      <c r="AD21" s="1125"/>
      <c r="AE21" s="1134"/>
      <c r="AF21" s="1125"/>
      <c r="AG21" s="1125"/>
      <c r="AH21" s="1134"/>
      <c r="AI21" s="1125"/>
      <c r="AJ21" s="1125"/>
      <c r="AK21" s="1191"/>
      <c r="AL21" s="1027"/>
      <c r="AM21" s="1007"/>
      <c r="AN21" s="1007"/>
      <c r="AO21" s="1007"/>
      <c r="AP21" s="1007"/>
      <c r="AQ21" s="1007"/>
      <c r="AR21" s="1007"/>
      <c r="AS21" s="1007"/>
      <c r="AT21" s="1029" t="s">
        <v>82</v>
      </c>
      <c r="AU21" s="1128"/>
      <c r="AV21" s="1006"/>
      <c r="AW21" s="1007"/>
      <c r="AX21" s="1007"/>
      <c r="AY21" s="1007"/>
      <c r="AZ21" s="1007"/>
      <c r="BA21" s="1007"/>
      <c r="BB21" s="1007"/>
      <c r="BC21" s="1007"/>
      <c r="BD21" s="1024" t="s">
        <v>82</v>
      </c>
      <c r="BE21" s="1160"/>
      <c r="BF21" s="1184"/>
      <c r="BG21" s="1185"/>
      <c r="BH21" s="1186"/>
      <c r="BI21" s="1144"/>
      <c r="BJ21" s="939"/>
      <c r="BK21" s="939"/>
      <c r="BL21" s="939"/>
      <c r="BM21" s="940"/>
      <c r="BN21" s="946"/>
      <c r="BO21" s="947"/>
      <c r="BP21" s="947"/>
      <c r="BQ21" s="947"/>
      <c r="BR21" s="947"/>
      <c r="BS21" s="948"/>
      <c r="BW21" s="1184"/>
      <c r="BX21" s="1185"/>
      <c r="BY21" s="1186"/>
      <c r="BZ21" s="1184"/>
      <c r="CA21" s="1185"/>
      <c r="CB21" s="1186"/>
      <c r="CE21" s="89"/>
      <c r="CF21" s="95"/>
      <c r="CG21" s="98"/>
      <c r="CH21" s="98"/>
    </row>
    <row r="22" spans="1:85" ht="13.5" customHeight="1">
      <c r="A22" s="986"/>
      <c r="B22" s="987"/>
      <c r="C22" s="1021"/>
      <c r="D22" s="1022"/>
      <c r="E22" s="1022"/>
      <c r="F22" s="1022"/>
      <c r="G22" s="1022"/>
      <c r="H22" s="1022"/>
      <c r="I22" s="1022"/>
      <c r="J22" s="1023"/>
      <c r="K22" s="1021"/>
      <c r="L22" s="1022"/>
      <c r="M22" s="1022"/>
      <c r="N22" s="1022"/>
      <c r="O22" s="1022"/>
      <c r="P22" s="1022"/>
      <c r="Q22" s="1022"/>
      <c r="R22" s="1022"/>
      <c r="S22" s="1022"/>
      <c r="T22" s="1022"/>
      <c r="U22" s="1022"/>
      <c r="V22" s="1022"/>
      <c r="W22" s="1022"/>
      <c r="X22" s="1022"/>
      <c r="Y22" s="1022"/>
      <c r="Z22" s="1022"/>
      <c r="AA22" s="1022"/>
      <c r="AB22" s="1023"/>
      <c r="AC22" s="1126"/>
      <c r="AD22" s="1127"/>
      <c r="AE22" s="1135"/>
      <c r="AF22" s="1127"/>
      <c r="AG22" s="1127"/>
      <c r="AH22" s="1135"/>
      <c r="AI22" s="1127"/>
      <c r="AJ22" s="1127"/>
      <c r="AK22" s="1192"/>
      <c r="AL22" s="1028"/>
      <c r="AM22" s="1009"/>
      <c r="AN22" s="1009"/>
      <c r="AO22" s="1009"/>
      <c r="AP22" s="1009"/>
      <c r="AQ22" s="1009"/>
      <c r="AR22" s="1009"/>
      <c r="AS22" s="1009"/>
      <c r="AT22" s="1030"/>
      <c r="AU22" s="1129"/>
      <c r="AV22" s="1008"/>
      <c r="AW22" s="1009"/>
      <c r="AX22" s="1009"/>
      <c r="AY22" s="1009"/>
      <c r="AZ22" s="1009"/>
      <c r="BA22" s="1009"/>
      <c r="BB22" s="1009"/>
      <c r="BC22" s="1009"/>
      <c r="BD22" s="1025"/>
      <c r="BE22" s="1161"/>
      <c r="BF22" s="1187"/>
      <c r="BG22" s="1188"/>
      <c r="BH22" s="1189"/>
      <c r="BI22" s="1145"/>
      <c r="BJ22" s="941"/>
      <c r="BK22" s="941"/>
      <c r="BL22" s="941"/>
      <c r="BM22" s="942"/>
      <c r="BN22" s="949"/>
      <c r="BO22" s="950"/>
      <c r="BP22" s="950"/>
      <c r="BQ22" s="950"/>
      <c r="BR22" s="950"/>
      <c r="BS22" s="951"/>
      <c r="BW22" s="1187"/>
      <c r="BX22" s="1188"/>
      <c r="BY22" s="1189"/>
      <c r="BZ22" s="1187"/>
      <c r="CA22" s="1188"/>
      <c r="CB22" s="1189"/>
      <c r="CE22" s="89"/>
      <c r="CG22" s="9"/>
    </row>
    <row r="23" spans="1:80" ht="13.5" customHeight="1">
      <c r="A23" s="982">
        <v>4</v>
      </c>
      <c r="B23" s="983"/>
      <c r="C23" s="1015"/>
      <c r="D23" s="1016"/>
      <c r="E23" s="1016"/>
      <c r="F23" s="1016"/>
      <c r="G23" s="1016"/>
      <c r="H23" s="1016"/>
      <c r="I23" s="1016"/>
      <c r="J23" s="1017"/>
      <c r="K23" s="1015"/>
      <c r="L23" s="1016"/>
      <c r="M23" s="1016"/>
      <c r="N23" s="1016"/>
      <c r="O23" s="1016"/>
      <c r="P23" s="1016"/>
      <c r="Q23" s="1016"/>
      <c r="R23" s="1016"/>
      <c r="S23" s="1016"/>
      <c r="T23" s="1016"/>
      <c r="U23" s="1016"/>
      <c r="V23" s="1016"/>
      <c r="W23" s="1016"/>
      <c r="X23" s="1016"/>
      <c r="Y23" s="1016"/>
      <c r="Z23" s="1016"/>
      <c r="AA23" s="1016"/>
      <c r="AB23" s="1017"/>
      <c r="AC23" s="1122"/>
      <c r="AD23" s="1123"/>
      <c r="AE23" s="1133" t="s">
        <v>92</v>
      </c>
      <c r="AF23" s="1123"/>
      <c r="AG23" s="1123"/>
      <c r="AH23" s="1133" t="s">
        <v>134</v>
      </c>
      <c r="AI23" s="1123"/>
      <c r="AJ23" s="1123"/>
      <c r="AK23" s="1190" t="s">
        <v>172</v>
      </c>
      <c r="AL23" s="1026"/>
      <c r="AM23" s="1005"/>
      <c r="AN23" s="1005"/>
      <c r="AO23" s="1005"/>
      <c r="AP23" s="1005"/>
      <c r="AQ23" s="1005"/>
      <c r="AR23" s="1005"/>
      <c r="AS23" s="1005"/>
      <c r="AT23" s="93"/>
      <c r="AU23" s="93"/>
      <c r="AV23" s="1004"/>
      <c r="AW23" s="1005"/>
      <c r="AX23" s="1005"/>
      <c r="AY23" s="1005"/>
      <c r="AZ23" s="1005"/>
      <c r="BA23" s="1005"/>
      <c r="BB23" s="1005"/>
      <c r="BC23" s="1005"/>
      <c r="BD23" s="94"/>
      <c r="BE23" s="94"/>
      <c r="BF23" s="1181">
        <f>IF(AV23&gt;=12000,$BW$83,IF(AND(AV23&lt;12000,AV23&gt;=5000),$BW$84,IF(AND(AV23&gt;=2500,AV23&lt;5000),$BW$85,"")))</f>
      </c>
      <c r="BG23" s="1182"/>
      <c r="BH23" s="1183"/>
      <c r="BI23" s="1143"/>
      <c r="BJ23" s="937"/>
      <c r="BK23" s="937"/>
      <c r="BL23" s="937"/>
      <c r="BM23" s="938"/>
      <c r="BN23" s="943">
        <f>IF(AV23&gt;=12000,$BX$83,IF(AND(AV23&lt;12000,AV23&gt;=5000),$BX$84,IF(AND(AV23&gt;=2500,AV23&lt;5000),$BX$85,"")))</f>
      </c>
      <c r="BO23" s="944"/>
      <c r="BP23" s="944"/>
      <c r="BQ23" s="944"/>
      <c r="BR23" s="944"/>
      <c r="BS23" s="945"/>
      <c r="BW23" s="1181">
        <f>IF(AV23&gt;=12000,$BW$83,IF(AND(AV23&lt;12000,AV23&gt;=5000),$BW$84,IF(AND(AV23&gt;=1000,AV23&lt;5000),$BW$86,"")))</f>
      </c>
      <c r="BX23" s="1182"/>
      <c r="BY23" s="1183"/>
      <c r="BZ23" s="1181">
        <f>IF(AV23&gt;=12000,$BW$83,IF(AND(AV23&lt;12000,AV23&gt;=5000),$BW$84,IF(AND(AV23&gt;=2500,AV23&lt;5000),$BW$85,IF(AND(AV23&gt;=1000,AV23&lt;2500),$BW$86,""))))</f>
      </c>
      <c r="CA23" s="1182"/>
      <c r="CB23" s="1183"/>
    </row>
    <row r="24" spans="1:80" ht="13.5" customHeight="1">
      <c r="A24" s="984"/>
      <c r="B24" s="985"/>
      <c r="C24" s="1018"/>
      <c r="D24" s="1019"/>
      <c r="E24" s="1019"/>
      <c r="F24" s="1019"/>
      <c r="G24" s="1019"/>
      <c r="H24" s="1019"/>
      <c r="I24" s="1019"/>
      <c r="J24" s="1020"/>
      <c r="K24" s="1018"/>
      <c r="L24" s="1019"/>
      <c r="M24" s="1019"/>
      <c r="N24" s="1019"/>
      <c r="O24" s="1019"/>
      <c r="P24" s="1019"/>
      <c r="Q24" s="1019"/>
      <c r="R24" s="1019"/>
      <c r="S24" s="1019"/>
      <c r="T24" s="1019"/>
      <c r="U24" s="1019"/>
      <c r="V24" s="1019"/>
      <c r="W24" s="1019"/>
      <c r="X24" s="1019"/>
      <c r="Y24" s="1019"/>
      <c r="Z24" s="1019"/>
      <c r="AA24" s="1019"/>
      <c r="AB24" s="1020"/>
      <c r="AC24" s="1124"/>
      <c r="AD24" s="1125"/>
      <c r="AE24" s="1134"/>
      <c r="AF24" s="1125"/>
      <c r="AG24" s="1125"/>
      <c r="AH24" s="1134"/>
      <c r="AI24" s="1125"/>
      <c r="AJ24" s="1125"/>
      <c r="AK24" s="1191"/>
      <c r="AL24" s="1027"/>
      <c r="AM24" s="1007"/>
      <c r="AN24" s="1007"/>
      <c r="AO24" s="1007"/>
      <c r="AP24" s="1007"/>
      <c r="AQ24" s="1007"/>
      <c r="AR24" s="1007"/>
      <c r="AS24" s="1007"/>
      <c r="AT24" s="1029" t="s">
        <v>82</v>
      </c>
      <c r="AU24" s="1128"/>
      <c r="AV24" s="1006"/>
      <c r="AW24" s="1007"/>
      <c r="AX24" s="1007"/>
      <c r="AY24" s="1007"/>
      <c r="AZ24" s="1007"/>
      <c r="BA24" s="1007"/>
      <c r="BB24" s="1007"/>
      <c r="BC24" s="1007"/>
      <c r="BD24" s="1024" t="s">
        <v>82</v>
      </c>
      <c r="BE24" s="1160"/>
      <c r="BF24" s="1184"/>
      <c r="BG24" s="1185"/>
      <c r="BH24" s="1186"/>
      <c r="BI24" s="1144"/>
      <c r="BJ24" s="939"/>
      <c r="BK24" s="939"/>
      <c r="BL24" s="939"/>
      <c r="BM24" s="940"/>
      <c r="BN24" s="946"/>
      <c r="BO24" s="947"/>
      <c r="BP24" s="947"/>
      <c r="BQ24" s="947"/>
      <c r="BR24" s="947"/>
      <c r="BS24" s="948"/>
      <c r="BW24" s="1184"/>
      <c r="BX24" s="1185"/>
      <c r="BY24" s="1186"/>
      <c r="BZ24" s="1184"/>
      <c r="CA24" s="1185"/>
      <c r="CB24" s="1186"/>
    </row>
    <row r="25" spans="1:85" ht="13.5" customHeight="1">
      <c r="A25" s="986"/>
      <c r="B25" s="987"/>
      <c r="C25" s="1021"/>
      <c r="D25" s="1022"/>
      <c r="E25" s="1022"/>
      <c r="F25" s="1022"/>
      <c r="G25" s="1022"/>
      <c r="H25" s="1022"/>
      <c r="I25" s="1022"/>
      <c r="J25" s="1023"/>
      <c r="K25" s="1021"/>
      <c r="L25" s="1022"/>
      <c r="M25" s="1022"/>
      <c r="N25" s="1022"/>
      <c r="O25" s="1022"/>
      <c r="P25" s="1022"/>
      <c r="Q25" s="1022"/>
      <c r="R25" s="1022"/>
      <c r="S25" s="1022"/>
      <c r="T25" s="1022"/>
      <c r="U25" s="1022"/>
      <c r="V25" s="1022"/>
      <c r="W25" s="1022"/>
      <c r="X25" s="1022"/>
      <c r="Y25" s="1022"/>
      <c r="Z25" s="1022"/>
      <c r="AA25" s="1022"/>
      <c r="AB25" s="1023"/>
      <c r="AC25" s="1126"/>
      <c r="AD25" s="1127"/>
      <c r="AE25" s="1135"/>
      <c r="AF25" s="1127"/>
      <c r="AG25" s="1127"/>
      <c r="AH25" s="1135"/>
      <c r="AI25" s="1127"/>
      <c r="AJ25" s="1127"/>
      <c r="AK25" s="1192"/>
      <c r="AL25" s="1028"/>
      <c r="AM25" s="1009"/>
      <c r="AN25" s="1009"/>
      <c r="AO25" s="1009"/>
      <c r="AP25" s="1009"/>
      <c r="AQ25" s="1009"/>
      <c r="AR25" s="1009"/>
      <c r="AS25" s="1009"/>
      <c r="AT25" s="1030"/>
      <c r="AU25" s="1129"/>
      <c r="AV25" s="1008"/>
      <c r="AW25" s="1009"/>
      <c r="AX25" s="1009"/>
      <c r="AY25" s="1009"/>
      <c r="AZ25" s="1009"/>
      <c r="BA25" s="1009"/>
      <c r="BB25" s="1009"/>
      <c r="BC25" s="1009"/>
      <c r="BD25" s="1025"/>
      <c r="BE25" s="1161"/>
      <c r="BF25" s="1187"/>
      <c r="BG25" s="1188"/>
      <c r="BH25" s="1189"/>
      <c r="BI25" s="1145"/>
      <c r="BJ25" s="941"/>
      <c r="BK25" s="941"/>
      <c r="BL25" s="941"/>
      <c r="BM25" s="942"/>
      <c r="BN25" s="949"/>
      <c r="BO25" s="950"/>
      <c r="BP25" s="950"/>
      <c r="BQ25" s="950"/>
      <c r="BR25" s="950"/>
      <c r="BS25" s="951"/>
      <c r="BW25" s="1187"/>
      <c r="BX25" s="1188"/>
      <c r="BY25" s="1189"/>
      <c r="BZ25" s="1187"/>
      <c r="CA25" s="1188"/>
      <c r="CB25" s="1189"/>
      <c r="CE25" s="89"/>
      <c r="CG25" s="9"/>
    </row>
    <row r="26" spans="1:80" ht="13.5" customHeight="1">
      <c r="A26" s="982">
        <v>5</v>
      </c>
      <c r="B26" s="983"/>
      <c r="C26" s="1015"/>
      <c r="D26" s="1016"/>
      <c r="E26" s="1016"/>
      <c r="F26" s="1016"/>
      <c r="G26" s="1016"/>
      <c r="H26" s="1016"/>
      <c r="I26" s="1016"/>
      <c r="J26" s="1017"/>
      <c r="K26" s="1015"/>
      <c r="L26" s="1016"/>
      <c r="M26" s="1016"/>
      <c r="N26" s="1016"/>
      <c r="O26" s="1016"/>
      <c r="P26" s="1016"/>
      <c r="Q26" s="1016"/>
      <c r="R26" s="1016"/>
      <c r="S26" s="1016"/>
      <c r="T26" s="1016"/>
      <c r="U26" s="1016"/>
      <c r="V26" s="1016"/>
      <c r="W26" s="1016"/>
      <c r="X26" s="1016"/>
      <c r="Y26" s="1016"/>
      <c r="Z26" s="1016"/>
      <c r="AA26" s="1016"/>
      <c r="AB26" s="1017"/>
      <c r="AC26" s="1122"/>
      <c r="AD26" s="1123"/>
      <c r="AE26" s="1133" t="s">
        <v>92</v>
      </c>
      <c r="AF26" s="1123"/>
      <c r="AG26" s="1123"/>
      <c r="AH26" s="1133" t="s">
        <v>134</v>
      </c>
      <c r="AI26" s="1123"/>
      <c r="AJ26" s="1123"/>
      <c r="AK26" s="1190" t="s">
        <v>172</v>
      </c>
      <c r="AL26" s="1026"/>
      <c r="AM26" s="1005"/>
      <c r="AN26" s="1005"/>
      <c r="AO26" s="1005"/>
      <c r="AP26" s="1005"/>
      <c r="AQ26" s="1005"/>
      <c r="AR26" s="1005"/>
      <c r="AS26" s="1005"/>
      <c r="AT26" s="93"/>
      <c r="AU26" s="93"/>
      <c r="AV26" s="1004"/>
      <c r="AW26" s="1005"/>
      <c r="AX26" s="1005"/>
      <c r="AY26" s="1005"/>
      <c r="AZ26" s="1005"/>
      <c r="BA26" s="1005"/>
      <c r="BB26" s="1005"/>
      <c r="BC26" s="1005"/>
      <c r="BD26" s="94"/>
      <c r="BE26" s="94"/>
      <c r="BF26" s="1181">
        <f>IF(AV26&gt;=12000,$BW$83,IF(AND(AV26&lt;12000,AV26&gt;=5000),$BW$84,IF(AND(AV26&gt;=2500,AV26&lt;5000),$BW$85,"")))</f>
      </c>
      <c r="BG26" s="1182"/>
      <c r="BH26" s="1183"/>
      <c r="BI26" s="1143"/>
      <c r="BJ26" s="937"/>
      <c r="BK26" s="937"/>
      <c r="BL26" s="937"/>
      <c r="BM26" s="938"/>
      <c r="BN26" s="943">
        <f>IF(AV26&gt;=12000,$BX$83,IF(AND(AV26&lt;12000,AV26&gt;=5000),$BX$84,IF(AND(AV26&gt;=2500,AV26&lt;5000),$BX$85,"")))</f>
      </c>
      <c r="BO26" s="944"/>
      <c r="BP26" s="944"/>
      <c r="BQ26" s="944"/>
      <c r="BR26" s="944"/>
      <c r="BS26" s="945"/>
      <c r="BW26" s="1181">
        <f>IF(AV26&gt;=12000,$BW$83,IF(AND(AV26&lt;12000,AV26&gt;=5000),$BW$84,IF(AND(AV26&gt;=1000,AV26&lt;5000),$BW$86,"")))</f>
      </c>
      <c r="BX26" s="1182"/>
      <c r="BY26" s="1183"/>
      <c r="BZ26" s="1181">
        <f>IF(AV26&gt;=12000,$BW$83,IF(AND(AV26&lt;12000,AV26&gt;=5000),$BW$84,IF(AND(AV26&gt;=2500,AV26&lt;5000),$BW$85,IF(AND(AV26&gt;=1000,AV26&lt;2500),$BW$86,""))))</f>
      </c>
      <c r="CA26" s="1182"/>
      <c r="CB26" s="1183"/>
    </row>
    <row r="27" spans="1:80" ht="13.5" customHeight="1">
      <c r="A27" s="984"/>
      <c r="B27" s="985"/>
      <c r="C27" s="1018"/>
      <c r="D27" s="1019"/>
      <c r="E27" s="1019"/>
      <c r="F27" s="1019"/>
      <c r="G27" s="1019"/>
      <c r="H27" s="1019"/>
      <c r="I27" s="1019"/>
      <c r="J27" s="1020"/>
      <c r="K27" s="1018"/>
      <c r="L27" s="1019"/>
      <c r="M27" s="1019"/>
      <c r="N27" s="1019"/>
      <c r="O27" s="1019"/>
      <c r="P27" s="1019"/>
      <c r="Q27" s="1019"/>
      <c r="R27" s="1019"/>
      <c r="S27" s="1019"/>
      <c r="T27" s="1019"/>
      <c r="U27" s="1019"/>
      <c r="V27" s="1019"/>
      <c r="W27" s="1019"/>
      <c r="X27" s="1019"/>
      <c r="Y27" s="1019"/>
      <c r="Z27" s="1019"/>
      <c r="AA27" s="1019"/>
      <c r="AB27" s="1020"/>
      <c r="AC27" s="1124"/>
      <c r="AD27" s="1125"/>
      <c r="AE27" s="1134"/>
      <c r="AF27" s="1125"/>
      <c r="AG27" s="1125"/>
      <c r="AH27" s="1134"/>
      <c r="AI27" s="1125"/>
      <c r="AJ27" s="1125"/>
      <c r="AK27" s="1191"/>
      <c r="AL27" s="1027"/>
      <c r="AM27" s="1007"/>
      <c r="AN27" s="1007"/>
      <c r="AO27" s="1007"/>
      <c r="AP27" s="1007"/>
      <c r="AQ27" s="1007"/>
      <c r="AR27" s="1007"/>
      <c r="AS27" s="1007"/>
      <c r="AT27" s="1029" t="s">
        <v>82</v>
      </c>
      <c r="AU27" s="1128"/>
      <c r="AV27" s="1006"/>
      <c r="AW27" s="1007"/>
      <c r="AX27" s="1007"/>
      <c r="AY27" s="1007"/>
      <c r="AZ27" s="1007"/>
      <c r="BA27" s="1007"/>
      <c r="BB27" s="1007"/>
      <c r="BC27" s="1007"/>
      <c r="BD27" s="1024" t="s">
        <v>82</v>
      </c>
      <c r="BE27" s="1160"/>
      <c r="BF27" s="1184"/>
      <c r="BG27" s="1185"/>
      <c r="BH27" s="1186"/>
      <c r="BI27" s="1144"/>
      <c r="BJ27" s="939"/>
      <c r="BK27" s="939"/>
      <c r="BL27" s="939"/>
      <c r="BM27" s="940"/>
      <c r="BN27" s="946"/>
      <c r="BO27" s="947"/>
      <c r="BP27" s="947"/>
      <c r="BQ27" s="947"/>
      <c r="BR27" s="947"/>
      <c r="BS27" s="948"/>
      <c r="BW27" s="1184"/>
      <c r="BX27" s="1185"/>
      <c r="BY27" s="1186"/>
      <c r="BZ27" s="1184"/>
      <c r="CA27" s="1185"/>
      <c r="CB27" s="1186"/>
    </row>
    <row r="28" spans="1:85" ht="13.5" customHeight="1">
      <c r="A28" s="986"/>
      <c r="B28" s="987"/>
      <c r="C28" s="1021"/>
      <c r="D28" s="1022"/>
      <c r="E28" s="1022"/>
      <c r="F28" s="1022"/>
      <c r="G28" s="1022"/>
      <c r="H28" s="1022"/>
      <c r="I28" s="1022"/>
      <c r="J28" s="1023"/>
      <c r="K28" s="1021"/>
      <c r="L28" s="1022"/>
      <c r="M28" s="1022"/>
      <c r="N28" s="1022"/>
      <c r="O28" s="1022"/>
      <c r="P28" s="1022"/>
      <c r="Q28" s="1022"/>
      <c r="R28" s="1022"/>
      <c r="S28" s="1022"/>
      <c r="T28" s="1022"/>
      <c r="U28" s="1022"/>
      <c r="V28" s="1022"/>
      <c r="W28" s="1022"/>
      <c r="X28" s="1022"/>
      <c r="Y28" s="1022"/>
      <c r="Z28" s="1022"/>
      <c r="AA28" s="1022"/>
      <c r="AB28" s="1023"/>
      <c r="AC28" s="1126"/>
      <c r="AD28" s="1127"/>
      <c r="AE28" s="1135"/>
      <c r="AF28" s="1127"/>
      <c r="AG28" s="1127"/>
      <c r="AH28" s="1135"/>
      <c r="AI28" s="1127"/>
      <c r="AJ28" s="1127"/>
      <c r="AK28" s="1192"/>
      <c r="AL28" s="1028"/>
      <c r="AM28" s="1009"/>
      <c r="AN28" s="1009"/>
      <c r="AO28" s="1009"/>
      <c r="AP28" s="1009"/>
      <c r="AQ28" s="1009"/>
      <c r="AR28" s="1009"/>
      <c r="AS28" s="1009"/>
      <c r="AT28" s="1030"/>
      <c r="AU28" s="1129"/>
      <c r="AV28" s="1008"/>
      <c r="AW28" s="1009"/>
      <c r="AX28" s="1009"/>
      <c r="AY28" s="1009"/>
      <c r="AZ28" s="1009"/>
      <c r="BA28" s="1009"/>
      <c r="BB28" s="1009"/>
      <c r="BC28" s="1009"/>
      <c r="BD28" s="1025"/>
      <c r="BE28" s="1161"/>
      <c r="BF28" s="1187"/>
      <c r="BG28" s="1188"/>
      <c r="BH28" s="1189"/>
      <c r="BI28" s="1145"/>
      <c r="BJ28" s="941"/>
      <c r="BK28" s="941"/>
      <c r="BL28" s="941"/>
      <c r="BM28" s="942"/>
      <c r="BN28" s="949"/>
      <c r="BO28" s="950"/>
      <c r="BP28" s="950"/>
      <c r="BQ28" s="950"/>
      <c r="BR28" s="950"/>
      <c r="BS28" s="951"/>
      <c r="BW28" s="1187"/>
      <c r="BX28" s="1188"/>
      <c r="BY28" s="1189"/>
      <c r="BZ28" s="1187"/>
      <c r="CA28" s="1188"/>
      <c r="CB28" s="1189"/>
      <c r="CE28" s="89"/>
      <c r="CG28" s="9"/>
    </row>
    <row r="29" spans="1:80" ht="13.5" customHeight="1">
      <c r="A29" s="982">
        <v>6</v>
      </c>
      <c r="B29" s="983"/>
      <c r="C29" s="1015"/>
      <c r="D29" s="1016"/>
      <c r="E29" s="1016"/>
      <c r="F29" s="1016"/>
      <c r="G29" s="1016"/>
      <c r="H29" s="1016"/>
      <c r="I29" s="1016"/>
      <c r="J29" s="1017"/>
      <c r="K29" s="1015"/>
      <c r="L29" s="1016"/>
      <c r="M29" s="1016"/>
      <c r="N29" s="1016"/>
      <c r="O29" s="1016"/>
      <c r="P29" s="1016"/>
      <c r="Q29" s="1016"/>
      <c r="R29" s="1016"/>
      <c r="S29" s="1016"/>
      <c r="T29" s="1016"/>
      <c r="U29" s="1016"/>
      <c r="V29" s="1016"/>
      <c r="W29" s="1016"/>
      <c r="X29" s="1016"/>
      <c r="Y29" s="1016"/>
      <c r="Z29" s="1016"/>
      <c r="AA29" s="1016"/>
      <c r="AB29" s="1017"/>
      <c r="AC29" s="1122"/>
      <c r="AD29" s="1123"/>
      <c r="AE29" s="1133" t="s">
        <v>92</v>
      </c>
      <c r="AF29" s="1123"/>
      <c r="AG29" s="1123"/>
      <c r="AH29" s="1133" t="s">
        <v>134</v>
      </c>
      <c r="AI29" s="1123"/>
      <c r="AJ29" s="1123"/>
      <c r="AK29" s="1190" t="s">
        <v>172</v>
      </c>
      <c r="AL29" s="1026"/>
      <c r="AM29" s="1005"/>
      <c r="AN29" s="1005"/>
      <c r="AO29" s="1005"/>
      <c r="AP29" s="1005"/>
      <c r="AQ29" s="1005"/>
      <c r="AR29" s="1005"/>
      <c r="AS29" s="1005"/>
      <c r="AT29" s="93"/>
      <c r="AU29" s="93"/>
      <c r="AV29" s="1004"/>
      <c r="AW29" s="1005"/>
      <c r="AX29" s="1005"/>
      <c r="AY29" s="1005"/>
      <c r="AZ29" s="1005"/>
      <c r="BA29" s="1005"/>
      <c r="BB29" s="1005"/>
      <c r="BC29" s="1005"/>
      <c r="BD29" s="94"/>
      <c r="BE29" s="94"/>
      <c r="BF29" s="1181">
        <f>IF(AV29&gt;=12000,$BW$83,IF(AND(AV29&lt;12000,AV29&gt;=5000),$BW$84,IF(AND(AV29&gt;=2500,AV29&lt;5000),$BW$85,"")))</f>
      </c>
      <c r="BG29" s="1182"/>
      <c r="BH29" s="1183"/>
      <c r="BI29" s="1143"/>
      <c r="BJ29" s="937"/>
      <c r="BK29" s="937"/>
      <c r="BL29" s="937"/>
      <c r="BM29" s="938"/>
      <c r="BN29" s="943">
        <f>IF(AV29&gt;=12000,$BX$83,IF(AND(AV29&lt;12000,AV29&gt;=5000),$BX$84,IF(AND(AV29&gt;=2500,AV29&lt;5000),$BX$85,"")))</f>
      </c>
      <c r="BO29" s="944"/>
      <c r="BP29" s="944"/>
      <c r="BQ29" s="944"/>
      <c r="BR29" s="944"/>
      <c r="BS29" s="945"/>
      <c r="BW29" s="1181">
        <f>IF(AV29&gt;=12000,$BW$83,IF(AND(AV29&lt;12000,AV29&gt;=5000),$BW$84,IF(AND(AV29&gt;=1000,AV29&lt;5000),$BW$86,"")))</f>
      </c>
      <c r="BX29" s="1182"/>
      <c r="BY29" s="1183"/>
      <c r="BZ29" s="1181">
        <f>IF(AV29&gt;=12000,$BW$83,IF(AND(AV29&lt;12000,AV29&gt;=5000),$BW$84,IF(AND(AV29&gt;=2500,AV29&lt;5000),$BW$85,IF(AND(AV29&gt;=1000,AV29&lt;2500),$BW$86,""))))</f>
      </c>
      <c r="CA29" s="1182"/>
      <c r="CB29" s="1183"/>
    </row>
    <row r="30" spans="1:80" ht="13.5" customHeight="1">
      <c r="A30" s="984"/>
      <c r="B30" s="985"/>
      <c r="C30" s="1018"/>
      <c r="D30" s="1019"/>
      <c r="E30" s="1019"/>
      <c r="F30" s="1019"/>
      <c r="G30" s="1019"/>
      <c r="H30" s="1019"/>
      <c r="I30" s="1019"/>
      <c r="J30" s="1020"/>
      <c r="K30" s="1018"/>
      <c r="L30" s="1019"/>
      <c r="M30" s="1019"/>
      <c r="N30" s="1019"/>
      <c r="O30" s="1019"/>
      <c r="P30" s="1019"/>
      <c r="Q30" s="1019"/>
      <c r="R30" s="1019"/>
      <c r="S30" s="1019"/>
      <c r="T30" s="1019"/>
      <c r="U30" s="1019"/>
      <c r="V30" s="1019"/>
      <c r="W30" s="1019"/>
      <c r="X30" s="1019"/>
      <c r="Y30" s="1019"/>
      <c r="Z30" s="1019"/>
      <c r="AA30" s="1019"/>
      <c r="AB30" s="1020"/>
      <c r="AC30" s="1124"/>
      <c r="AD30" s="1125"/>
      <c r="AE30" s="1134"/>
      <c r="AF30" s="1125"/>
      <c r="AG30" s="1125"/>
      <c r="AH30" s="1134"/>
      <c r="AI30" s="1125"/>
      <c r="AJ30" s="1125"/>
      <c r="AK30" s="1191"/>
      <c r="AL30" s="1027"/>
      <c r="AM30" s="1007"/>
      <c r="AN30" s="1007"/>
      <c r="AO30" s="1007"/>
      <c r="AP30" s="1007"/>
      <c r="AQ30" s="1007"/>
      <c r="AR30" s="1007"/>
      <c r="AS30" s="1007"/>
      <c r="AT30" s="1029" t="s">
        <v>82</v>
      </c>
      <c r="AU30" s="1128"/>
      <c r="AV30" s="1006"/>
      <c r="AW30" s="1007"/>
      <c r="AX30" s="1007"/>
      <c r="AY30" s="1007"/>
      <c r="AZ30" s="1007"/>
      <c r="BA30" s="1007"/>
      <c r="BB30" s="1007"/>
      <c r="BC30" s="1007"/>
      <c r="BD30" s="1024" t="s">
        <v>82</v>
      </c>
      <c r="BE30" s="1160"/>
      <c r="BF30" s="1184"/>
      <c r="BG30" s="1185"/>
      <c r="BH30" s="1186"/>
      <c r="BI30" s="1144"/>
      <c r="BJ30" s="939"/>
      <c r="BK30" s="939"/>
      <c r="BL30" s="939"/>
      <c r="BM30" s="940"/>
      <c r="BN30" s="946"/>
      <c r="BO30" s="947"/>
      <c r="BP30" s="947"/>
      <c r="BQ30" s="947"/>
      <c r="BR30" s="947"/>
      <c r="BS30" s="948"/>
      <c r="BW30" s="1184"/>
      <c r="BX30" s="1185"/>
      <c r="BY30" s="1186"/>
      <c r="BZ30" s="1184"/>
      <c r="CA30" s="1185"/>
      <c r="CB30" s="1186"/>
    </row>
    <row r="31" spans="1:85" ht="13.5" customHeight="1">
      <c r="A31" s="986"/>
      <c r="B31" s="987"/>
      <c r="C31" s="1021"/>
      <c r="D31" s="1022"/>
      <c r="E31" s="1022"/>
      <c r="F31" s="1022"/>
      <c r="G31" s="1022"/>
      <c r="H31" s="1022"/>
      <c r="I31" s="1022"/>
      <c r="J31" s="1023"/>
      <c r="K31" s="1021"/>
      <c r="L31" s="1022"/>
      <c r="M31" s="1022"/>
      <c r="N31" s="1022"/>
      <c r="O31" s="1022"/>
      <c r="P31" s="1022"/>
      <c r="Q31" s="1022"/>
      <c r="R31" s="1022"/>
      <c r="S31" s="1022"/>
      <c r="T31" s="1022"/>
      <c r="U31" s="1022"/>
      <c r="V31" s="1022"/>
      <c r="W31" s="1022"/>
      <c r="X31" s="1022"/>
      <c r="Y31" s="1022"/>
      <c r="Z31" s="1022"/>
      <c r="AA31" s="1022"/>
      <c r="AB31" s="1023"/>
      <c r="AC31" s="1126"/>
      <c r="AD31" s="1127"/>
      <c r="AE31" s="1135"/>
      <c r="AF31" s="1127"/>
      <c r="AG31" s="1127"/>
      <c r="AH31" s="1135"/>
      <c r="AI31" s="1127"/>
      <c r="AJ31" s="1127"/>
      <c r="AK31" s="1192"/>
      <c r="AL31" s="1028"/>
      <c r="AM31" s="1009"/>
      <c r="AN31" s="1009"/>
      <c r="AO31" s="1009"/>
      <c r="AP31" s="1009"/>
      <c r="AQ31" s="1009"/>
      <c r="AR31" s="1009"/>
      <c r="AS31" s="1009"/>
      <c r="AT31" s="1030"/>
      <c r="AU31" s="1129"/>
      <c r="AV31" s="1008"/>
      <c r="AW31" s="1009"/>
      <c r="AX31" s="1009"/>
      <c r="AY31" s="1009"/>
      <c r="AZ31" s="1009"/>
      <c r="BA31" s="1009"/>
      <c r="BB31" s="1009"/>
      <c r="BC31" s="1009"/>
      <c r="BD31" s="1025"/>
      <c r="BE31" s="1161"/>
      <c r="BF31" s="1187"/>
      <c r="BG31" s="1188"/>
      <c r="BH31" s="1189"/>
      <c r="BI31" s="1145"/>
      <c r="BJ31" s="941"/>
      <c r="BK31" s="941"/>
      <c r="BL31" s="941"/>
      <c r="BM31" s="942"/>
      <c r="BN31" s="949"/>
      <c r="BO31" s="950"/>
      <c r="BP31" s="950"/>
      <c r="BQ31" s="950"/>
      <c r="BR31" s="950"/>
      <c r="BS31" s="951"/>
      <c r="BW31" s="1187"/>
      <c r="BX31" s="1188"/>
      <c r="BY31" s="1189"/>
      <c r="BZ31" s="1187"/>
      <c r="CA31" s="1188"/>
      <c r="CB31" s="1189"/>
      <c r="CE31" s="89"/>
      <c r="CG31" s="9"/>
    </row>
    <row r="32" spans="1:80" ht="13.5" customHeight="1">
      <c r="A32" s="982">
        <v>7</v>
      </c>
      <c r="B32" s="983"/>
      <c r="C32" s="1015"/>
      <c r="D32" s="1016"/>
      <c r="E32" s="1016"/>
      <c r="F32" s="1016"/>
      <c r="G32" s="1016"/>
      <c r="H32" s="1016"/>
      <c r="I32" s="1016"/>
      <c r="J32" s="1017"/>
      <c r="K32" s="1015"/>
      <c r="L32" s="1016"/>
      <c r="M32" s="1016"/>
      <c r="N32" s="1016"/>
      <c r="O32" s="1016"/>
      <c r="P32" s="1016"/>
      <c r="Q32" s="1016"/>
      <c r="R32" s="1016"/>
      <c r="S32" s="1016"/>
      <c r="T32" s="1016"/>
      <c r="U32" s="1016"/>
      <c r="V32" s="1016"/>
      <c r="W32" s="1016"/>
      <c r="X32" s="1016"/>
      <c r="Y32" s="1016"/>
      <c r="Z32" s="1016"/>
      <c r="AA32" s="1016"/>
      <c r="AB32" s="1017"/>
      <c r="AC32" s="1122"/>
      <c r="AD32" s="1123"/>
      <c r="AE32" s="1133" t="s">
        <v>92</v>
      </c>
      <c r="AF32" s="1123"/>
      <c r="AG32" s="1123"/>
      <c r="AH32" s="1133" t="s">
        <v>134</v>
      </c>
      <c r="AI32" s="1123"/>
      <c r="AJ32" s="1123"/>
      <c r="AK32" s="1190" t="s">
        <v>172</v>
      </c>
      <c r="AL32" s="1026"/>
      <c r="AM32" s="1005"/>
      <c r="AN32" s="1005"/>
      <c r="AO32" s="1005"/>
      <c r="AP32" s="1005"/>
      <c r="AQ32" s="1005"/>
      <c r="AR32" s="1005"/>
      <c r="AS32" s="1005"/>
      <c r="AT32" s="93"/>
      <c r="AU32" s="93"/>
      <c r="AV32" s="1004"/>
      <c r="AW32" s="1005"/>
      <c r="AX32" s="1005"/>
      <c r="AY32" s="1005"/>
      <c r="AZ32" s="1005"/>
      <c r="BA32" s="1005"/>
      <c r="BB32" s="1005"/>
      <c r="BC32" s="1005"/>
      <c r="BD32" s="94"/>
      <c r="BE32" s="94"/>
      <c r="BF32" s="1181">
        <f>IF(AV32&gt;=12000,$BW$83,IF(AND(AV32&lt;12000,AV32&gt;=5000),$BW$84,IF(AND(AV32&gt;=2500,AV32&lt;5000),$BW$85,"")))</f>
      </c>
      <c r="BG32" s="1182"/>
      <c r="BH32" s="1183"/>
      <c r="BI32" s="1143"/>
      <c r="BJ32" s="937"/>
      <c r="BK32" s="937"/>
      <c r="BL32" s="937"/>
      <c r="BM32" s="938"/>
      <c r="BN32" s="943">
        <f>IF(AV32&gt;=12000,$BX$83,IF(AND(AV32&lt;12000,AV32&gt;=5000),$BX$84,IF(AND(AV32&gt;=2500,AV32&lt;5000),$BX$85,"")))</f>
      </c>
      <c r="BO32" s="944"/>
      <c r="BP32" s="944"/>
      <c r="BQ32" s="944"/>
      <c r="BR32" s="944"/>
      <c r="BS32" s="945"/>
      <c r="BW32" s="1181">
        <f>IF(AV32&gt;=12000,$BW$83,IF(AND(AV32&lt;12000,AV32&gt;=5000),$BW$84,IF(AND(AV32&gt;=1000,AV32&lt;5000),$BW$86,"")))</f>
      </c>
      <c r="BX32" s="1182"/>
      <c r="BY32" s="1183"/>
      <c r="BZ32" s="1181">
        <f>IF(AV32&gt;=12000,$BW$83,IF(AND(AV32&lt;12000,AV32&gt;=5000),$BW$84,IF(AND(AV32&gt;=2500,AV32&lt;5000),$BW$85,IF(AND(AV32&gt;=1000,AV32&lt;2500),$BW$86,""))))</f>
      </c>
      <c r="CA32" s="1182"/>
      <c r="CB32" s="1183"/>
    </row>
    <row r="33" spans="1:80" ht="13.5" customHeight="1">
      <c r="A33" s="984"/>
      <c r="B33" s="985"/>
      <c r="C33" s="1018"/>
      <c r="D33" s="1019"/>
      <c r="E33" s="1019"/>
      <c r="F33" s="1019"/>
      <c r="G33" s="1019"/>
      <c r="H33" s="1019"/>
      <c r="I33" s="1019"/>
      <c r="J33" s="1020"/>
      <c r="K33" s="1018"/>
      <c r="L33" s="1019"/>
      <c r="M33" s="1019"/>
      <c r="N33" s="1019"/>
      <c r="O33" s="1019"/>
      <c r="P33" s="1019"/>
      <c r="Q33" s="1019"/>
      <c r="R33" s="1019"/>
      <c r="S33" s="1019"/>
      <c r="T33" s="1019"/>
      <c r="U33" s="1019"/>
      <c r="V33" s="1019"/>
      <c r="W33" s="1019"/>
      <c r="X33" s="1019"/>
      <c r="Y33" s="1019"/>
      <c r="Z33" s="1019"/>
      <c r="AA33" s="1019"/>
      <c r="AB33" s="1020"/>
      <c r="AC33" s="1124"/>
      <c r="AD33" s="1125"/>
      <c r="AE33" s="1134"/>
      <c r="AF33" s="1125"/>
      <c r="AG33" s="1125"/>
      <c r="AH33" s="1134"/>
      <c r="AI33" s="1125"/>
      <c r="AJ33" s="1125"/>
      <c r="AK33" s="1191"/>
      <c r="AL33" s="1027"/>
      <c r="AM33" s="1007"/>
      <c r="AN33" s="1007"/>
      <c r="AO33" s="1007"/>
      <c r="AP33" s="1007"/>
      <c r="AQ33" s="1007"/>
      <c r="AR33" s="1007"/>
      <c r="AS33" s="1007"/>
      <c r="AT33" s="1029" t="s">
        <v>82</v>
      </c>
      <c r="AU33" s="1128"/>
      <c r="AV33" s="1006"/>
      <c r="AW33" s="1007"/>
      <c r="AX33" s="1007"/>
      <c r="AY33" s="1007"/>
      <c r="AZ33" s="1007"/>
      <c r="BA33" s="1007"/>
      <c r="BB33" s="1007"/>
      <c r="BC33" s="1007"/>
      <c r="BD33" s="1024" t="s">
        <v>82</v>
      </c>
      <c r="BE33" s="1160"/>
      <c r="BF33" s="1184"/>
      <c r="BG33" s="1185"/>
      <c r="BH33" s="1186"/>
      <c r="BI33" s="1144"/>
      <c r="BJ33" s="939"/>
      <c r="BK33" s="939"/>
      <c r="BL33" s="939"/>
      <c r="BM33" s="940"/>
      <c r="BN33" s="946"/>
      <c r="BO33" s="947"/>
      <c r="BP33" s="947"/>
      <c r="BQ33" s="947"/>
      <c r="BR33" s="947"/>
      <c r="BS33" s="948"/>
      <c r="BW33" s="1184"/>
      <c r="BX33" s="1185"/>
      <c r="BY33" s="1186"/>
      <c r="BZ33" s="1184"/>
      <c r="CA33" s="1185"/>
      <c r="CB33" s="1186"/>
    </row>
    <row r="34" spans="1:85" ht="13.5" customHeight="1">
      <c r="A34" s="986"/>
      <c r="B34" s="987"/>
      <c r="C34" s="1021"/>
      <c r="D34" s="1022"/>
      <c r="E34" s="1022"/>
      <c r="F34" s="1022"/>
      <c r="G34" s="1022"/>
      <c r="H34" s="1022"/>
      <c r="I34" s="1022"/>
      <c r="J34" s="1023"/>
      <c r="K34" s="1021"/>
      <c r="L34" s="1022"/>
      <c r="M34" s="1022"/>
      <c r="N34" s="1022"/>
      <c r="O34" s="1022"/>
      <c r="P34" s="1022"/>
      <c r="Q34" s="1022"/>
      <c r="R34" s="1022"/>
      <c r="S34" s="1022"/>
      <c r="T34" s="1022"/>
      <c r="U34" s="1022"/>
      <c r="V34" s="1022"/>
      <c r="W34" s="1022"/>
      <c r="X34" s="1022"/>
      <c r="Y34" s="1022"/>
      <c r="Z34" s="1022"/>
      <c r="AA34" s="1022"/>
      <c r="AB34" s="1023"/>
      <c r="AC34" s="1126"/>
      <c r="AD34" s="1127"/>
      <c r="AE34" s="1135"/>
      <c r="AF34" s="1127"/>
      <c r="AG34" s="1127"/>
      <c r="AH34" s="1135"/>
      <c r="AI34" s="1127"/>
      <c r="AJ34" s="1127"/>
      <c r="AK34" s="1192"/>
      <c r="AL34" s="1028"/>
      <c r="AM34" s="1009"/>
      <c r="AN34" s="1009"/>
      <c r="AO34" s="1009"/>
      <c r="AP34" s="1009"/>
      <c r="AQ34" s="1009"/>
      <c r="AR34" s="1009"/>
      <c r="AS34" s="1009"/>
      <c r="AT34" s="1030"/>
      <c r="AU34" s="1129"/>
      <c r="AV34" s="1008"/>
      <c r="AW34" s="1009"/>
      <c r="AX34" s="1009"/>
      <c r="AY34" s="1009"/>
      <c r="AZ34" s="1009"/>
      <c r="BA34" s="1009"/>
      <c r="BB34" s="1009"/>
      <c r="BC34" s="1009"/>
      <c r="BD34" s="1025"/>
      <c r="BE34" s="1161"/>
      <c r="BF34" s="1187"/>
      <c r="BG34" s="1188"/>
      <c r="BH34" s="1189"/>
      <c r="BI34" s="1145"/>
      <c r="BJ34" s="941"/>
      <c r="BK34" s="941"/>
      <c r="BL34" s="941"/>
      <c r="BM34" s="942"/>
      <c r="BN34" s="949"/>
      <c r="BO34" s="950"/>
      <c r="BP34" s="950"/>
      <c r="BQ34" s="950"/>
      <c r="BR34" s="950"/>
      <c r="BS34" s="951"/>
      <c r="BW34" s="1187"/>
      <c r="BX34" s="1188"/>
      <c r="BY34" s="1189"/>
      <c r="BZ34" s="1187"/>
      <c r="CA34" s="1188"/>
      <c r="CB34" s="1189"/>
      <c r="CE34" s="89"/>
      <c r="CG34" s="9"/>
    </row>
    <row r="35" spans="1:80" ht="13.5" customHeight="1">
      <c r="A35" s="982">
        <v>8</v>
      </c>
      <c r="B35" s="983"/>
      <c r="C35" s="1015"/>
      <c r="D35" s="1016"/>
      <c r="E35" s="1016"/>
      <c r="F35" s="1016"/>
      <c r="G35" s="1016"/>
      <c r="H35" s="1016"/>
      <c r="I35" s="1016"/>
      <c r="J35" s="1017"/>
      <c r="K35" s="1015"/>
      <c r="L35" s="1016"/>
      <c r="M35" s="1016"/>
      <c r="N35" s="1016"/>
      <c r="O35" s="1016"/>
      <c r="P35" s="1016"/>
      <c r="Q35" s="1016"/>
      <c r="R35" s="1016"/>
      <c r="S35" s="1016"/>
      <c r="T35" s="1016"/>
      <c r="U35" s="1016"/>
      <c r="V35" s="1016"/>
      <c r="W35" s="1016"/>
      <c r="X35" s="1016"/>
      <c r="Y35" s="1016"/>
      <c r="Z35" s="1016"/>
      <c r="AA35" s="1016"/>
      <c r="AB35" s="1017"/>
      <c r="AC35" s="1122"/>
      <c r="AD35" s="1123"/>
      <c r="AE35" s="1133" t="s">
        <v>92</v>
      </c>
      <c r="AF35" s="1123"/>
      <c r="AG35" s="1123"/>
      <c r="AH35" s="1133" t="s">
        <v>134</v>
      </c>
      <c r="AI35" s="1123"/>
      <c r="AJ35" s="1123"/>
      <c r="AK35" s="1190" t="s">
        <v>172</v>
      </c>
      <c r="AL35" s="1026"/>
      <c r="AM35" s="1005"/>
      <c r="AN35" s="1005"/>
      <c r="AO35" s="1005"/>
      <c r="AP35" s="1005"/>
      <c r="AQ35" s="1005"/>
      <c r="AR35" s="1005"/>
      <c r="AS35" s="1005"/>
      <c r="AT35" s="93"/>
      <c r="AU35" s="93"/>
      <c r="AV35" s="1004"/>
      <c r="AW35" s="1005"/>
      <c r="AX35" s="1005"/>
      <c r="AY35" s="1005"/>
      <c r="AZ35" s="1005"/>
      <c r="BA35" s="1005"/>
      <c r="BB35" s="1005"/>
      <c r="BC35" s="1005"/>
      <c r="BD35" s="94"/>
      <c r="BE35" s="94"/>
      <c r="BF35" s="1181">
        <f>IF(AV35&gt;=12000,$BW$83,IF(AND(AV35&lt;12000,AV35&gt;=5000),$BW$84,IF(AND(AV35&gt;=2500,AV35&lt;5000),$BW$85,"")))</f>
      </c>
      <c r="BG35" s="1182"/>
      <c r="BH35" s="1183"/>
      <c r="BI35" s="1143"/>
      <c r="BJ35" s="937"/>
      <c r="BK35" s="937"/>
      <c r="BL35" s="937"/>
      <c r="BM35" s="938"/>
      <c r="BN35" s="943">
        <f>IF(AV35&gt;=12000,$BX$83,IF(AND(AV35&lt;12000,AV35&gt;=5000),$BX$84,IF(AND(AV35&gt;=2500,AV35&lt;5000),$BX$85,"")))</f>
      </c>
      <c r="BO35" s="944"/>
      <c r="BP35" s="944"/>
      <c r="BQ35" s="944"/>
      <c r="BR35" s="944"/>
      <c r="BS35" s="945"/>
      <c r="BW35" s="1181">
        <f>IF(AV35&gt;=12000,$BW$83,IF(AND(AV35&lt;12000,AV35&gt;=5000),$BW$84,IF(AND(AV35&gt;=1000,AV35&lt;5000),$BW$86,"")))</f>
      </c>
      <c r="BX35" s="1182"/>
      <c r="BY35" s="1183"/>
      <c r="BZ35" s="1181">
        <f>IF(AV35&gt;=12000,$BW$83,IF(AND(AV35&lt;12000,AV35&gt;=5000),$BW$84,IF(AND(AV35&gt;=2500,AV35&lt;5000),$BW$85,IF(AND(AV35&gt;=1000,AV35&lt;2500),$BW$86,""))))</f>
      </c>
      <c r="CA35" s="1182"/>
      <c r="CB35" s="1183"/>
    </row>
    <row r="36" spans="1:80" ht="13.5" customHeight="1">
      <c r="A36" s="984"/>
      <c r="B36" s="985"/>
      <c r="C36" s="1018"/>
      <c r="D36" s="1019"/>
      <c r="E36" s="1019"/>
      <c r="F36" s="1019"/>
      <c r="G36" s="1019"/>
      <c r="H36" s="1019"/>
      <c r="I36" s="1019"/>
      <c r="J36" s="1020"/>
      <c r="K36" s="1018"/>
      <c r="L36" s="1019"/>
      <c r="M36" s="1019"/>
      <c r="N36" s="1019"/>
      <c r="O36" s="1019"/>
      <c r="P36" s="1019"/>
      <c r="Q36" s="1019"/>
      <c r="R36" s="1019"/>
      <c r="S36" s="1019"/>
      <c r="T36" s="1019"/>
      <c r="U36" s="1019"/>
      <c r="V36" s="1019"/>
      <c r="W36" s="1019"/>
      <c r="X36" s="1019"/>
      <c r="Y36" s="1019"/>
      <c r="Z36" s="1019"/>
      <c r="AA36" s="1019"/>
      <c r="AB36" s="1020"/>
      <c r="AC36" s="1124"/>
      <c r="AD36" s="1125"/>
      <c r="AE36" s="1134"/>
      <c r="AF36" s="1125"/>
      <c r="AG36" s="1125"/>
      <c r="AH36" s="1134"/>
      <c r="AI36" s="1125"/>
      <c r="AJ36" s="1125"/>
      <c r="AK36" s="1191"/>
      <c r="AL36" s="1027"/>
      <c r="AM36" s="1007"/>
      <c r="AN36" s="1007"/>
      <c r="AO36" s="1007"/>
      <c r="AP36" s="1007"/>
      <c r="AQ36" s="1007"/>
      <c r="AR36" s="1007"/>
      <c r="AS36" s="1007"/>
      <c r="AT36" s="1029" t="s">
        <v>82</v>
      </c>
      <c r="AU36" s="1128"/>
      <c r="AV36" s="1006"/>
      <c r="AW36" s="1007"/>
      <c r="AX36" s="1007"/>
      <c r="AY36" s="1007"/>
      <c r="AZ36" s="1007"/>
      <c r="BA36" s="1007"/>
      <c r="BB36" s="1007"/>
      <c r="BC36" s="1007"/>
      <c r="BD36" s="1024" t="s">
        <v>82</v>
      </c>
      <c r="BE36" s="1160"/>
      <c r="BF36" s="1184"/>
      <c r="BG36" s="1185"/>
      <c r="BH36" s="1186"/>
      <c r="BI36" s="1144"/>
      <c r="BJ36" s="939"/>
      <c r="BK36" s="939"/>
      <c r="BL36" s="939"/>
      <c r="BM36" s="940"/>
      <c r="BN36" s="946"/>
      <c r="BO36" s="947"/>
      <c r="BP36" s="947"/>
      <c r="BQ36" s="947"/>
      <c r="BR36" s="947"/>
      <c r="BS36" s="948"/>
      <c r="BW36" s="1184"/>
      <c r="BX36" s="1185"/>
      <c r="BY36" s="1186"/>
      <c r="BZ36" s="1184"/>
      <c r="CA36" s="1185"/>
      <c r="CB36" s="1186"/>
    </row>
    <row r="37" spans="1:85" ht="13.5" customHeight="1">
      <c r="A37" s="986"/>
      <c r="B37" s="987"/>
      <c r="C37" s="1021"/>
      <c r="D37" s="1022"/>
      <c r="E37" s="1022"/>
      <c r="F37" s="1022"/>
      <c r="G37" s="1022"/>
      <c r="H37" s="1022"/>
      <c r="I37" s="1022"/>
      <c r="J37" s="1023"/>
      <c r="K37" s="1021"/>
      <c r="L37" s="1022"/>
      <c r="M37" s="1022"/>
      <c r="N37" s="1022"/>
      <c r="O37" s="1022"/>
      <c r="P37" s="1022"/>
      <c r="Q37" s="1022"/>
      <c r="R37" s="1022"/>
      <c r="S37" s="1022"/>
      <c r="T37" s="1022"/>
      <c r="U37" s="1022"/>
      <c r="V37" s="1022"/>
      <c r="W37" s="1022"/>
      <c r="X37" s="1022"/>
      <c r="Y37" s="1022"/>
      <c r="Z37" s="1022"/>
      <c r="AA37" s="1022"/>
      <c r="AB37" s="1023"/>
      <c r="AC37" s="1126"/>
      <c r="AD37" s="1127"/>
      <c r="AE37" s="1135"/>
      <c r="AF37" s="1127"/>
      <c r="AG37" s="1127"/>
      <c r="AH37" s="1135"/>
      <c r="AI37" s="1127"/>
      <c r="AJ37" s="1127"/>
      <c r="AK37" s="1192"/>
      <c r="AL37" s="1028"/>
      <c r="AM37" s="1009"/>
      <c r="AN37" s="1009"/>
      <c r="AO37" s="1009"/>
      <c r="AP37" s="1009"/>
      <c r="AQ37" s="1009"/>
      <c r="AR37" s="1009"/>
      <c r="AS37" s="1009"/>
      <c r="AT37" s="1030"/>
      <c r="AU37" s="1129"/>
      <c r="AV37" s="1008"/>
      <c r="AW37" s="1009"/>
      <c r="AX37" s="1009"/>
      <c r="AY37" s="1009"/>
      <c r="AZ37" s="1009"/>
      <c r="BA37" s="1009"/>
      <c r="BB37" s="1009"/>
      <c r="BC37" s="1009"/>
      <c r="BD37" s="1025"/>
      <c r="BE37" s="1161"/>
      <c r="BF37" s="1187"/>
      <c r="BG37" s="1188"/>
      <c r="BH37" s="1189"/>
      <c r="BI37" s="1145"/>
      <c r="BJ37" s="941"/>
      <c r="BK37" s="941"/>
      <c r="BL37" s="941"/>
      <c r="BM37" s="942"/>
      <c r="BN37" s="949"/>
      <c r="BO37" s="950"/>
      <c r="BP37" s="950"/>
      <c r="BQ37" s="950"/>
      <c r="BR37" s="950"/>
      <c r="BS37" s="951"/>
      <c r="BW37" s="1187"/>
      <c r="BX37" s="1188"/>
      <c r="BY37" s="1189"/>
      <c r="BZ37" s="1187"/>
      <c r="CA37" s="1188"/>
      <c r="CB37" s="1189"/>
      <c r="CE37" s="89"/>
      <c r="CG37" s="9"/>
    </row>
    <row r="38" spans="1:80" ht="13.5" customHeight="1">
      <c r="A38" s="982">
        <v>9</v>
      </c>
      <c r="B38" s="983"/>
      <c r="C38" s="1015"/>
      <c r="D38" s="1016"/>
      <c r="E38" s="1016"/>
      <c r="F38" s="1016"/>
      <c r="G38" s="1016"/>
      <c r="H38" s="1016"/>
      <c r="I38" s="1016"/>
      <c r="J38" s="1017"/>
      <c r="K38" s="1015"/>
      <c r="L38" s="1016"/>
      <c r="M38" s="1016"/>
      <c r="N38" s="1016"/>
      <c r="O38" s="1016"/>
      <c r="P38" s="1016"/>
      <c r="Q38" s="1016"/>
      <c r="R38" s="1016"/>
      <c r="S38" s="1016"/>
      <c r="T38" s="1016"/>
      <c r="U38" s="1016"/>
      <c r="V38" s="1016"/>
      <c r="W38" s="1016"/>
      <c r="X38" s="1016"/>
      <c r="Y38" s="1016"/>
      <c r="Z38" s="1016"/>
      <c r="AA38" s="1016"/>
      <c r="AB38" s="1017"/>
      <c r="AC38" s="1122"/>
      <c r="AD38" s="1123"/>
      <c r="AE38" s="1133" t="s">
        <v>92</v>
      </c>
      <c r="AF38" s="1123"/>
      <c r="AG38" s="1123"/>
      <c r="AH38" s="1133" t="s">
        <v>134</v>
      </c>
      <c r="AI38" s="1123"/>
      <c r="AJ38" s="1123"/>
      <c r="AK38" s="1190" t="s">
        <v>172</v>
      </c>
      <c r="AL38" s="1026"/>
      <c r="AM38" s="1005"/>
      <c r="AN38" s="1005"/>
      <c r="AO38" s="1005"/>
      <c r="AP38" s="1005"/>
      <c r="AQ38" s="1005"/>
      <c r="AR38" s="1005"/>
      <c r="AS38" s="1005"/>
      <c r="AT38" s="93"/>
      <c r="AU38" s="93"/>
      <c r="AV38" s="1004"/>
      <c r="AW38" s="1005"/>
      <c r="AX38" s="1005"/>
      <c r="AY38" s="1005"/>
      <c r="AZ38" s="1005"/>
      <c r="BA38" s="1005"/>
      <c r="BB38" s="1005"/>
      <c r="BC38" s="1005"/>
      <c r="BD38" s="94"/>
      <c r="BE38" s="94"/>
      <c r="BF38" s="1181">
        <f>IF(AV38&gt;=12000,$BW$83,IF(AND(AV38&lt;12000,AV38&gt;=5000),$BW$84,IF(AND(AV38&gt;=2500,AV38&lt;5000),$BW$85,"")))</f>
      </c>
      <c r="BG38" s="1182"/>
      <c r="BH38" s="1183"/>
      <c r="BI38" s="1143"/>
      <c r="BJ38" s="937"/>
      <c r="BK38" s="937"/>
      <c r="BL38" s="937"/>
      <c r="BM38" s="938"/>
      <c r="BN38" s="943">
        <f>IF(AV38&gt;=12000,$BX$83,IF(AND(AV38&lt;12000,AV38&gt;=5000),$BX$84,IF(AND(AV38&gt;=2500,AV38&lt;5000),$BX$85,"")))</f>
      </c>
      <c r="BO38" s="944"/>
      <c r="BP38" s="944"/>
      <c r="BQ38" s="944"/>
      <c r="BR38" s="944"/>
      <c r="BS38" s="945"/>
      <c r="BW38" s="1181">
        <f>IF(AV38&gt;=12000,$BW$83,IF(AND(AV38&lt;12000,AV38&gt;=5000),$BW$84,IF(AND(AV38&gt;=1000,AV38&lt;5000),$BW$86,"")))</f>
      </c>
      <c r="BX38" s="1182"/>
      <c r="BY38" s="1183"/>
      <c r="BZ38" s="1181">
        <f>IF(AV38&gt;=12000,$BW$83,IF(AND(AV38&lt;12000,AV38&gt;=5000),$BW$84,IF(AND(AV38&gt;=2500,AV38&lt;5000),$BW$85,IF(AND(AV38&gt;=1000,AV38&lt;2500),$BW$86,""))))</f>
      </c>
      <c r="CA38" s="1182"/>
      <c r="CB38" s="1183"/>
    </row>
    <row r="39" spans="1:80" ht="13.5" customHeight="1">
      <c r="A39" s="984"/>
      <c r="B39" s="985"/>
      <c r="C39" s="1018"/>
      <c r="D39" s="1019"/>
      <c r="E39" s="1019"/>
      <c r="F39" s="1019"/>
      <c r="G39" s="1019"/>
      <c r="H39" s="1019"/>
      <c r="I39" s="1019"/>
      <c r="J39" s="1020"/>
      <c r="K39" s="1018"/>
      <c r="L39" s="1019"/>
      <c r="M39" s="1019"/>
      <c r="N39" s="1019"/>
      <c r="O39" s="1019"/>
      <c r="P39" s="1019"/>
      <c r="Q39" s="1019"/>
      <c r="R39" s="1019"/>
      <c r="S39" s="1019"/>
      <c r="T39" s="1019"/>
      <c r="U39" s="1019"/>
      <c r="V39" s="1019"/>
      <c r="W39" s="1019"/>
      <c r="X39" s="1019"/>
      <c r="Y39" s="1019"/>
      <c r="Z39" s="1019"/>
      <c r="AA39" s="1019"/>
      <c r="AB39" s="1020"/>
      <c r="AC39" s="1124"/>
      <c r="AD39" s="1125"/>
      <c r="AE39" s="1134"/>
      <c r="AF39" s="1125"/>
      <c r="AG39" s="1125"/>
      <c r="AH39" s="1134"/>
      <c r="AI39" s="1125"/>
      <c r="AJ39" s="1125"/>
      <c r="AK39" s="1191"/>
      <c r="AL39" s="1027"/>
      <c r="AM39" s="1007"/>
      <c r="AN39" s="1007"/>
      <c r="AO39" s="1007"/>
      <c r="AP39" s="1007"/>
      <c r="AQ39" s="1007"/>
      <c r="AR39" s="1007"/>
      <c r="AS39" s="1007"/>
      <c r="AT39" s="1029" t="s">
        <v>82</v>
      </c>
      <c r="AU39" s="1128"/>
      <c r="AV39" s="1006"/>
      <c r="AW39" s="1007"/>
      <c r="AX39" s="1007"/>
      <c r="AY39" s="1007"/>
      <c r="AZ39" s="1007"/>
      <c r="BA39" s="1007"/>
      <c r="BB39" s="1007"/>
      <c r="BC39" s="1007"/>
      <c r="BD39" s="1024" t="s">
        <v>82</v>
      </c>
      <c r="BE39" s="1160"/>
      <c r="BF39" s="1184"/>
      <c r="BG39" s="1185"/>
      <c r="BH39" s="1186"/>
      <c r="BI39" s="1144"/>
      <c r="BJ39" s="939"/>
      <c r="BK39" s="939"/>
      <c r="BL39" s="939"/>
      <c r="BM39" s="940"/>
      <c r="BN39" s="946"/>
      <c r="BO39" s="947"/>
      <c r="BP39" s="947"/>
      <c r="BQ39" s="947"/>
      <c r="BR39" s="947"/>
      <c r="BS39" s="948"/>
      <c r="BW39" s="1184"/>
      <c r="BX39" s="1185"/>
      <c r="BY39" s="1186"/>
      <c r="BZ39" s="1184"/>
      <c r="CA39" s="1185"/>
      <c r="CB39" s="1186"/>
    </row>
    <row r="40" spans="1:85" ht="13.5" customHeight="1">
      <c r="A40" s="986"/>
      <c r="B40" s="987"/>
      <c r="C40" s="1021"/>
      <c r="D40" s="1022"/>
      <c r="E40" s="1022"/>
      <c r="F40" s="1022"/>
      <c r="G40" s="1022"/>
      <c r="H40" s="1022"/>
      <c r="I40" s="1022"/>
      <c r="J40" s="1023"/>
      <c r="K40" s="1021"/>
      <c r="L40" s="1022"/>
      <c r="M40" s="1022"/>
      <c r="N40" s="1022"/>
      <c r="O40" s="1022"/>
      <c r="P40" s="1022"/>
      <c r="Q40" s="1022"/>
      <c r="R40" s="1022"/>
      <c r="S40" s="1022"/>
      <c r="T40" s="1022"/>
      <c r="U40" s="1022"/>
      <c r="V40" s="1022"/>
      <c r="W40" s="1022"/>
      <c r="X40" s="1022"/>
      <c r="Y40" s="1022"/>
      <c r="Z40" s="1022"/>
      <c r="AA40" s="1022"/>
      <c r="AB40" s="1023"/>
      <c r="AC40" s="1126"/>
      <c r="AD40" s="1127"/>
      <c r="AE40" s="1135"/>
      <c r="AF40" s="1127"/>
      <c r="AG40" s="1127"/>
      <c r="AH40" s="1135"/>
      <c r="AI40" s="1127"/>
      <c r="AJ40" s="1127"/>
      <c r="AK40" s="1192"/>
      <c r="AL40" s="1028"/>
      <c r="AM40" s="1009"/>
      <c r="AN40" s="1009"/>
      <c r="AO40" s="1009"/>
      <c r="AP40" s="1009"/>
      <c r="AQ40" s="1009"/>
      <c r="AR40" s="1009"/>
      <c r="AS40" s="1009"/>
      <c r="AT40" s="1030"/>
      <c r="AU40" s="1129"/>
      <c r="AV40" s="1008"/>
      <c r="AW40" s="1009"/>
      <c r="AX40" s="1009"/>
      <c r="AY40" s="1009"/>
      <c r="AZ40" s="1009"/>
      <c r="BA40" s="1009"/>
      <c r="BB40" s="1009"/>
      <c r="BC40" s="1009"/>
      <c r="BD40" s="1025"/>
      <c r="BE40" s="1161"/>
      <c r="BF40" s="1187"/>
      <c r="BG40" s="1188"/>
      <c r="BH40" s="1189"/>
      <c r="BI40" s="1145"/>
      <c r="BJ40" s="941"/>
      <c r="BK40" s="941"/>
      <c r="BL40" s="941"/>
      <c r="BM40" s="942"/>
      <c r="BN40" s="949"/>
      <c r="BO40" s="950"/>
      <c r="BP40" s="950"/>
      <c r="BQ40" s="950"/>
      <c r="BR40" s="950"/>
      <c r="BS40" s="951"/>
      <c r="BW40" s="1187"/>
      <c r="BX40" s="1188"/>
      <c r="BY40" s="1189"/>
      <c r="BZ40" s="1187"/>
      <c r="CA40" s="1188"/>
      <c r="CB40" s="1189"/>
      <c r="CE40" s="89"/>
      <c r="CG40" s="9"/>
    </row>
    <row r="41" spans="1:80" ht="13.5" customHeight="1">
      <c r="A41" s="982">
        <v>10</v>
      </c>
      <c r="B41" s="983"/>
      <c r="C41" s="1015"/>
      <c r="D41" s="1016"/>
      <c r="E41" s="1016"/>
      <c r="F41" s="1016"/>
      <c r="G41" s="1016"/>
      <c r="H41" s="1016"/>
      <c r="I41" s="1016"/>
      <c r="J41" s="1017"/>
      <c r="K41" s="1015"/>
      <c r="L41" s="1016"/>
      <c r="M41" s="1016"/>
      <c r="N41" s="1016"/>
      <c r="O41" s="1016"/>
      <c r="P41" s="1016"/>
      <c r="Q41" s="1016"/>
      <c r="R41" s="1016"/>
      <c r="S41" s="1016"/>
      <c r="T41" s="1016"/>
      <c r="U41" s="1016"/>
      <c r="V41" s="1016"/>
      <c r="W41" s="1016"/>
      <c r="X41" s="1016"/>
      <c r="Y41" s="1016"/>
      <c r="Z41" s="1016"/>
      <c r="AA41" s="1016"/>
      <c r="AB41" s="1017"/>
      <c r="AC41" s="1122"/>
      <c r="AD41" s="1123"/>
      <c r="AE41" s="1133" t="s">
        <v>92</v>
      </c>
      <c r="AF41" s="1123"/>
      <c r="AG41" s="1123"/>
      <c r="AH41" s="1133" t="s">
        <v>134</v>
      </c>
      <c r="AI41" s="1123"/>
      <c r="AJ41" s="1123"/>
      <c r="AK41" s="1190" t="s">
        <v>172</v>
      </c>
      <c r="AL41" s="1026"/>
      <c r="AM41" s="1005"/>
      <c r="AN41" s="1005"/>
      <c r="AO41" s="1005"/>
      <c r="AP41" s="1005"/>
      <c r="AQ41" s="1005"/>
      <c r="AR41" s="1005"/>
      <c r="AS41" s="1005"/>
      <c r="AT41" s="93"/>
      <c r="AU41" s="93"/>
      <c r="AV41" s="1004"/>
      <c r="AW41" s="1005"/>
      <c r="AX41" s="1005"/>
      <c r="AY41" s="1005"/>
      <c r="AZ41" s="1005"/>
      <c r="BA41" s="1005"/>
      <c r="BB41" s="1005"/>
      <c r="BC41" s="1005"/>
      <c r="BD41" s="94"/>
      <c r="BE41" s="94"/>
      <c r="BF41" s="1181">
        <f>IF(AV41&gt;=12000,$BW$83,IF(AND(AV41&lt;12000,AV41&gt;=5000),$BW$84,IF(AND(AV41&gt;=2500,AV41&lt;5000),$BW$85,"")))</f>
      </c>
      <c r="BG41" s="1182"/>
      <c r="BH41" s="1183"/>
      <c r="BI41" s="1143"/>
      <c r="BJ41" s="937"/>
      <c r="BK41" s="937"/>
      <c r="BL41" s="937"/>
      <c r="BM41" s="938"/>
      <c r="BN41" s="943">
        <f>IF(AV41&gt;=12000,$BX$83,IF(AND(AV41&lt;12000,AV41&gt;=5000),$BX$84,IF(AND(AV41&gt;=2500,AV41&lt;5000),$BX$85,"")))</f>
      </c>
      <c r="BO41" s="944"/>
      <c r="BP41" s="944"/>
      <c r="BQ41" s="944"/>
      <c r="BR41" s="944"/>
      <c r="BS41" s="945"/>
      <c r="BW41" s="1181">
        <f>IF(AV41&gt;=12000,$BW$83,IF(AND(AV41&lt;12000,AV41&gt;=5000),$BW$84,IF(AND(AV41&gt;=1000,AV41&lt;5000),$BW$86,"")))</f>
      </c>
      <c r="BX41" s="1182"/>
      <c r="BY41" s="1183"/>
      <c r="BZ41" s="1181">
        <f>IF(AV41&gt;=12000,$BW$83,IF(AND(AV41&lt;12000,AV41&gt;=5000),$BW$84,IF(AND(AV41&gt;=2500,AV41&lt;5000),$BW$85,IF(AND(AV41&gt;=1000,AV41&lt;2500),$BW$86,""))))</f>
      </c>
      <c r="CA41" s="1182"/>
      <c r="CB41" s="1183"/>
    </row>
    <row r="42" spans="1:80" ht="13.5" customHeight="1">
      <c r="A42" s="984"/>
      <c r="B42" s="985"/>
      <c r="C42" s="1018"/>
      <c r="D42" s="1019"/>
      <c r="E42" s="1019"/>
      <c r="F42" s="1019"/>
      <c r="G42" s="1019"/>
      <c r="H42" s="1019"/>
      <c r="I42" s="1019"/>
      <c r="J42" s="1020"/>
      <c r="K42" s="1018"/>
      <c r="L42" s="1019"/>
      <c r="M42" s="1019"/>
      <c r="N42" s="1019"/>
      <c r="O42" s="1019"/>
      <c r="P42" s="1019"/>
      <c r="Q42" s="1019"/>
      <c r="R42" s="1019"/>
      <c r="S42" s="1019"/>
      <c r="T42" s="1019"/>
      <c r="U42" s="1019"/>
      <c r="V42" s="1019"/>
      <c r="W42" s="1019"/>
      <c r="X42" s="1019"/>
      <c r="Y42" s="1019"/>
      <c r="Z42" s="1019"/>
      <c r="AA42" s="1019"/>
      <c r="AB42" s="1020"/>
      <c r="AC42" s="1124"/>
      <c r="AD42" s="1125"/>
      <c r="AE42" s="1134"/>
      <c r="AF42" s="1125"/>
      <c r="AG42" s="1125"/>
      <c r="AH42" s="1134"/>
      <c r="AI42" s="1125"/>
      <c r="AJ42" s="1125"/>
      <c r="AK42" s="1191"/>
      <c r="AL42" s="1027"/>
      <c r="AM42" s="1007"/>
      <c r="AN42" s="1007"/>
      <c r="AO42" s="1007"/>
      <c r="AP42" s="1007"/>
      <c r="AQ42" s="1007"/>
      <c r="AR42" s="1007"/>
      <c r="AS42" s="1007"/>
      <c r="AT42" s="1029" t="s">
        <v>82</v>
      </c>
      <c r="AU42" s="1128"/>
      <c r="AV42" s="1006"/>
      <c r="AW42" s="1007"/>
      <c r="AX42" s="1007"/>
      <c r="AY42" s="1007"/>
      <c r="AZ42" s="1007"/>
      <c r="BA42" s="1007"/>
      <c r="BB42" s="1007"/>
      <c r="BC42" s="1007"/>
      <c r="BD42" s="1024" t="s">
        <v>82</v>
      </c>
      <c r="BE42" s="1160"/>
      <c r="BF42" s="1184"/>
      <c r="BG42" s="1185"/>
      <c r="BH42" s="1186"/>
      <c r="BI42" s="1144"/>
      <c r="BJ42" s="939"/>
      <c r="BK42" s="939"/>
      <c r="BL42" s="939"/>
      <c r="BM42" s="940"/>
      <c r="BN42" s="946"/>
      <c r="BO42" s="947"/>
      <c r="BP42" s="947"/>
      <c r="BQ42" s="947"/>
      <c r="BR42" s="947"/>
      <c r="BS42" s="948"/>
      <c r="BW42" s="1184"/>
      <c r="BX42" s="1185"/>
      <c r="BY42" s="1186"/>
      <c r="BZ42" s="1184"/>
      <c r="CA42" s="1185"/>
      <c r="CB42" s="1186"/>
    </row>
    <row r="43" spans="1:85" ht="13.5" customHeight="1">
      <c r="A43" s="986"/>
      <c r="B43" s="987"/>
      <c r="C43" s="1021"/>
      <c r="D43" s="1022"/>
      <c r="E43" s="1022"/>
      <c r="F43" s="1022"/>
      <c r="G43" s="1022"/>
      <c r="H43" s="1022"/>
      <c r="I43" s="1022"/>
      <c r="J43" s="1023"/>
      <c r="K43" s="1021"/>
      <c r="L43" s="1022"/>
      <c r="M43" s="1022"/>
      <c r="N43" s="1022"/>
      <c r="O43" s="1022"/>
      <c r="P43" s="1022"/>
      <c r="Q43" s="1022"/>
      <c r="R43" s="1022"/>
      <c r="S43" s="1022"/>
      <c r="T43" s="1022"/>
      <c r="U43" s="1022"/>
      <c r="V43" s="1022"/>
      <c r="W43" s="1022"/>
      <c r="X43" s="1022"/>
      <c r="Y43" s="1022"/>
      <c r="Z43" s="1022"/>
      <c r="AA43" s="1022"/>
      <c r="AB43" s="1023"/>
      <c r="AC43" s="1126"/>
      <c r="AD43" s="1127"/>
      <c r="AE43" s="1135"/>
      <c r="AF43" s="1127"/>
      <c r="AG43" s="1127"/>
      <c r="AH43" s="1135"/>
      <c r="AI43" s="1127"/>
      <c r="AJ43" s="1127"/>
      <c r="AK43" s="1192"/>
      <c r="AL43" s="1028"/>
      <c r="AM43" s="1009"/>
      <c r="AN43" s="1009"/>
      <c r="AO43" s="1009"/>
      <c r="AP43" s="1009"/>
      <c r="AQ43" s="1009"/>
      <c r="AR43" s="1009"/>
      <c r="AS43" s="1009"/>
      <c r="AT43" s="1030"/>
      <c r="AU43" s="1129"/>
      <c r="AV43" s="1008"/>
      <c r="AW43" s="1009"/>
      <c r="AX43" s="1009"/>
      <c r="AY43" s="1009"/>
      <c r="AZ43" s="1009"/>
      <c r="BA43" s="1009"/>
      <c r="BB43" s="1009"/>
      <c r="BC43" s="1009"/>
      <c r="BD43" s="1025"/>
      <c r="BE43" s="1161"/>
      <c r="BF43" s="1187"/>
      <c r="BG43" s="1188"/>
      <c r="BH43" s="1189"/>
      <c r="BI43" s="1145"/>
      <c r="BJ43" s="941"/>
      <c r="BK43" s="941"/>
      <c r="BL43" s="941"/>
      <c r="BM43" s="942"/>
      <c r="BN43" s="949"/>
      <c r="BO43" s="950"/>
      <c r="BP43" s="950"/>
      <c r="BQ43" s="950"/>
      <c r="BR43" s="950"/>
      <c r="BS43" s="951"/>
      <c r="BW43" s="1187"/>
      <c r="BX43" s="1188"/>
      <c r="BY43" s="1189"/>
      <c r="BZ43" s="1187"/>
      <c r="CA43" s="1188"/>
      <c r="CB43" s="1189"/>
      <c r="CE43" s="89"/>
      <c r="CG43" s="9"/>
    </row>
    <row r="44" spans="1:80" ht="13.5" customHeight="1">
      <c r="A44" s="982">
        <v>11</v>
      </c>
      <c r="B44" s="983"/>
      <c r="C44" s="1015"/>
      <c r="D44" s="1016"/>
      <c r="E44" s="1016"/>
      <c r="F44" s="1016"/>
      <c r="G44" s="1016"/>
      <c r="H44" s="1016"/>
      <c r="I44" s="1016"/>
      <c r="J44" s="1017"/>
      <c r="K44" s="1015"/>
      <c r="L44" s="1016"/>
      <c r="M44" s="1016"/>
      <c r="N44" s="1016"/>
      <c r="O44" s="1016"/>
      <c r="P44" s="1016"/>
      <c r="Q44" s="1016"/>
      <c r="R44" s="1016"/>
      <c r="S44" s="1016"/>
      <c r="T44" s="1016"/>
      <c r="U44" s="1016"/>
      <c r="V44" s="1016"/>
      <c r="W44" s="1016"/>
      <c r="X44" s="1016"/>
      <c r="Y44" s="1016"/>
      <c r="Z44" s="1016"/>
      <c r="AA44" s="1016"/>
      <c r="AB44" s="1017"/>
      <c r="AC44" s="1122"/>
      <c r="AD44" s="1123"/>
      <c r="AE44" s="1133" t="s">
        <v>92</v>
      </c>
      <c r="AF44" s="1123"/>
      <c r="AG44" s="1123"/>
      <c r="AH44" s="1133" t="s">
        <v>134</v>
      </c>
      <c r="AI44" s="1123"/>
      <c r="AJ44" s="1123"/>
      <c r="AK44" s="1190" t="s">
        <v>172</v>
      </c>
      <c r="AL44" s="1026"/>
      <c r="AM44" s="1005"/>
      <c r="AN44" s="1005"/>
      <c r="AO44" s="1005"/>
      <c r="AP44" s="1005"/>
      <c r="AQ44" s="1005"/>
      <c r="AR44" s="1005"/>
      <c r="AS44" s="1005"/>
      <c r="AT44" s="93"/>
      <c r="AU44" s="93"/>
      <c r="AV44" s="1004"/>
      <c r="AW44" s="1005"/>
      <c r="AX44" s="1005"/>
      <c r="AY44" s="1005"/>
      <c r="AZ44" s="1005"/>
      <c r="BA44" s="1005"/>
      <c r="BB44" s="1005"/>
      <c r="BC44" s="1005"/>
      <c r="BD44" s="94"/>
      <c r="BE44" s="94"/>
      <c r="BF44" s="1181">
        <f>IF(AV44&gt;=12000,$BW$83,IF(AND(AV44&lt;12000,AV44&gt;=5000),$BW$84,IF(AND(AV44&gt;=2500,AV44&lt;5000),$BW$85,"")))</f>
      </c>
      <c r="BG44" s="1182"/>
      <c r="BH44" s="1183"/>
      <c r="BI44" s="1143"/>
      <c r="BJ44" s="937"/>
      <c r="BK44" s="937"/>
      <c r="BL44" s="937"/>
      <c r="BM44" s="938"/>
      <c r="BN44" s="943">
        <f>IF(AV44&gt;=12000,$BX$83,IF(AND(AV44&lt;12000,AV44&gt;=5000),$BX$84,IF(AND(AV44&gt;=2500,AV44&lt;5000),$BX$85,"")))</f>
      </c>
      <c r="BO44" s="944"/>
      <c r="BP44" s="944"/>
      <c r="BQ44" s="944"/>
      <c r="BR44" s="944"/>
      <c r="BS44" s="945"/>
      <c r="BW44" s="1181">
        <f>IF(AV44&gt;=12000,$BW$83,IF(AND(AV44&lt;12000,AV44&gt;=5000),$BW$84,IF(AND(AV44&gt;=1000,AV44&lt;5000),$BW$86,"")))</f>
      </c>
      <c r="BX44" s="1182"/>
      <c r="BY44" s="1183"/>
      <c r="BZ44" s="1181">
        <f>IF(AV44&gt;=12000,$BW$83,IF(AND(AV44&lt;12000,AV44&gt;=5000),$BW$84,IF(AND(AV44&gt;=2500,AV44&lt;5000),$BW$85,IF(AND(AV44&gt;=1000,AV44&lt;2500),$BW$86,""))))</f>
      </c>
      <c r="CA44" s="1182"/>
      <c r="CB44" s="1183"/>
    </row>
    <row r="45" spans="1:80" ht="13.5" customHeight="1">
      <c r="A45" s="984"/>
      <c r="B45" s="985"/>
      <c r="C45" s="1018"/>
      <c r="D45" s="1019"/>
      <c r="E45" s="1019"/>
      <c r="F45" s="1019"/>
      <c r="G45" s="1019"/>
      <c r="H45" s="1019"/>
      <c r="I45" s="1019"/>
      <c r="J45" s="1020"/>
      <c r="K45" s="1018"/>
      <c r="L45" s="1019"/>
      <c r="M45" s="1019"/>
      <c r="N45" s="1019"/>
      <c r="O45" s="1019"/>
      <c r="P45" s="1019"/>
      <c r="Q45" s="1019"/>
      <c r="R45" s="1019"/>
      <c r="S45" s="1019"/>
      <c r="T45" s="1019"/>
      <c r="U45" s="1019"/>
      <c r="V45" s="1019"/>
      <c r="W45" s="1019"/>
      <c r="X45" s="1019"/>
      <c r="Y45" s="1019"/>
      <c r="Z45" s="1019"/>
      <c r="AA45" s="1019"/>
      <c r="AB45" s="1020"/>
      <c r="AC45" s="1124"/>
      <c r="AD45" s="1125"/>
      <c r="AE45" s="1134"/>
      <c r="AF45" s="1125"/>
      <c r="AG45" s="1125"/>
      <c r="AH45" s="1134"/>
      <c r="AI45" s="1125"/>
      <c r="AJ45" s="1125"/>
      <c r="AK45" s="1191"/>
      <c r="AL45" s="1027"/>
      <c r="AM45" s="1007"/>
      <c r="AN45" s="1007"/>
      <c r="AO45" s="1007"/>
      <c r="AP45" s="1007"/>
      <c r="AQ45" s="1007"/>
      <c r="AR45" s="1007"/>
      <c r="AS45" s="1007"/>
      <c r="AT45" s="1029" t="s">
        <v>82</v>
      </c>
      <c r="AU45" s="1128"/>
      <c r="AV45" s="1006"/>
      <c r="AW45" s="1007"/>
      <c r="AX45" s="1007"/>
      <c r="AY45" s="1007"/>
      <c r="AZ45" s="1007"/>
      <c r="BA45" s="1007"/>
      <c r="BB45" s="1007"/>
      <c r="BC45" s="1007"/>
      <c r="BD45" s="1024" t="s">
        <v>82</v>
      </c>
      <c r="BE45" s="1160"/>
      <c r="BF45" s="1184"/>
      <c r="BG45" s="1185"/>
      <c r="BH45" s="1186"/>
      <c r="BI45" s="1144"/>
      <c r="BJ45" s="939"/>
      <c r="BK45" s="939"/>
      <c r="BL45" s="939"/>
      <c r="BM45" s="940"/>
      <c r="BN45" s="946"/>
      <c r="BO45" s="947"/>
      <c r="BP45" s="947"/>
      <c r="BQ45" s="947"/>
      <c r="BR45" s="947"/>
      <c r="BS45" s="948"/>
      <c r="BW45" s="1184"/>
      <c r="BX45" s="1185"/>
      <c r="BY45" s="1186"/>
      <c r="BZ45" s="1184"/>
      <c r="CA45" s="1185"/>
      <c r="CB45" s="1186"/>
    </row>
    <row r="46" spans="1:85" ht="13.5" customHeight="1">
      <c r="A46" s="986"/>
      <c r="B46" s="987"/>
      <c r="C46" s="1021"/>
      <c r="D46" s="1022"/>
      <c r="E46" s="1022"/>
      <c r="F46" s="1022"/>
      <c r="G46" s="1022"/>
      <c r="H46" s="1022"/>
      <c r="I46" s="1022"/>
      <c r="J46" s="1023"/>
      <c r="K46" s="1021"/>
      <c r="L46" s="1022"/>
      <c r="M46" s="1022"/>
      <c r="N46" s="1022"/>
      <c r="O46" s="1022"/>
      <c r="P46" s="1022"/>
      <c r="Q46" s="1022"/>
      <c r="R46" s="1022"/>
      <c r="S46" s="1022"/>
      <c r="T46" s="1022"/>
      <c r="U46" s="1022"/>
      <c r="V46" s="1022"/>
      <c r="W46" s="1022"/>
      <c r="X46" s="1022"/>
      <c r="Y46" s="1022"/>
      <c r="Z46" s="1022"/>
      <c r="AA46" s="1022"/>
      <c r="AB46" s="1023"/>
      <c r="AC46" s="1126"/>
      <c r="AD46" s="1127"/>
      <c r="AE46" s="1135"/>
      <c r="AF46" s="1127"/>
      <c r="AG46" s="1127"/>
      <c r="AH46" s="1135"/>
      <c r="AI46" s="1127"/>
      <c r="AJ46" s="1127"/>
      <c r="AK46" s="1192"/>
      <c r="AL46" s="1028"/>
      <c r="AM46" s="1009"/>
      <c r="AN46" s="1009"/>
      <c r="AO46" s="1009"/>
      <c r="AP46" s="1009"/>
      <c r="AQ46" s="1009"/>
      <c r="AR46" s="1009"/>
      <c r="AS46" s="1009"/>
      <c r="AT46" s="1030"/>
      <c r="AU46" s="1129"/>
      <c r="AV46" s="1008"/>
      <c r="AW46" s="1009"/>
      <c r="AX46" s="1009"/>
      <c r="AY46" s="1009"/>
      <c r="AZ46" s="1009"/>
      <c r="BA46" s="1009"/>
      <c r="BB46" s="1009"/>
      <c r="BC46" s="1009"/>
      <c r="BD46" s="1025"/>
      <c r="BE46" s="1161"/>
      <c r="BF46" s="1187"/>
      <c r="BG46" s="1188"/>
      <c r="BH46" s="1189"/>
      <c r="BI46" s="1145"/>
      <c r="BJ46" s="941"/>
      <c r="BK46" s="941"/>
      <c r="BL46" s="941"/>
      <c r="BM46" s="942"/>
      <c r="BN46" s="949"/>
      <c r="BO46" s="950"/>
      <c r="BP46" s="950"/>
      <c r="BQ46" s="950"/>
      <c r="BR46" s="950"/>
      <c r="BS46" s="951"/>
      <c r="BW46" s="1187"/>
      <c r="BX46" s="1188"/>
      <c r="BY46" s="1189"/>
      <c r="BZ46" s="1187"/>
      <c r="CA46" s="1188"/>
      <c r="CB46" s="1189"/>
      <c r="CE46" s="89"/>
      <c r="CG46" s="9"/>
    </row>
    <row r="47" spans="1:80" ht="13.5" customHeight="1">
      <c r="A47" s="982">
        <v>12</v>
      </c>
      <c r="B47" s="983"/>
      <c r="C47" s="1015"/>
      <c r="D47" s="1016"/>
      <c r="E47" s="1016"/>
      <c r="F47" s="1016"/>
      <c r="G47" s="1016"/>
      <c r="H47" s="1016"/>
      <c r="I47" s="1016"/>
      <c r="J47" s="1017"/>
      <c r="K47" s="1015"/>
      <c r="L47" s="1016"/>
      <c r="M47" s="1016"/>
      <c r="N47" s="1016"/>
      <c r="O47" s="1016"/>
      <c r="P47" s="1016"/>
      <c r="Q47" s="1016"/>
      <c r="R47" s="1016"/>
      <c r="S47" s="1016"/>
      <c r="T47" s="1016"/>
      <c r="U47" s="1016"/>
      <c r="V47" s="1016"/>
      <c r="W47" s="1016"/>
      <c r="X47" s="1016"/>
      <c r="Y47" s="1016"/>
      <c r="Z47" s="1016"/>
      <c r="AA47" s="1016"/>
      <c r="AB47" s="1017"/>
      <c r="AC47" s="1122"/>
      <c r="AD47" s="1123"/>
      <c r="AE47" s="1133" t="s">
        <v>92</v>
      </c>
      <c r="AF47" s="1123"/>
      <c r="AG47" s="1123"/>
      <c r="AH47" s="1133" t="s">
        <v>134</v>
      </c>
      <c r="AI47" s="1123"/>
      <c r="AJ47" s="1123"/>
      <c r="AK47" s="1190" t="s">
        <v>172</v>
      </c>
      <c r="AL47" s="1026"/>
      <c r="AM47" s="1005"/>
      <c r="AN47" s="1005"/>
      <c r="AO47" s="1005"/>
      <c r="AP47" s="1005"/>
      <c r="AQ47" s="1005"/>
      <c r="AR47" s="1005"/>
      <c r="AS47" s="1005"/>
      <c r="AT47" s="93"/>
      <c r="AU47" s="93"/>
      <c r="AV47" s="1004"/>
      <c r="AW47" s="1005"/>
      <c r="AX47" s="1005"/>
      <c r="AY47" s="1005"/>
      <c r="AZ47" s="1005"/>
      <c r="BA47" s="1005"/>
      <c r="BB47" s="1005"/>
      <c r="BC47" s="1005"/>
      <c r="BD47" s="94"/>
      <c r="BE47" s="94"/>
      <c r="BF47" s="1181">
        <f>IF(AV47&gt;=12000,$BW$83,IF(AND(AV47&lt;12000,AV47&gt;=5000),$BW$84,IF(AND(AV47&gt;=2500,AV47&lt;5000),$BW$85,"")))</f>
      </c>
      <c r="BG47" s="1182"/>
      <c r="BH47" s="1183"/>
      <c r="BI47" s="1143"/>
      <c r="BJ47" s="937"/>
      <c r="BK47" s="937"/>
      <c r="BL47" s="937"/>
      <c r="BM47" s="938"/>
      <c r="BN47" s="943">
        <f>IF(AV47&gt;=12000,$BX$83,IF(AND(AV47&lt;12000,AV47&gt;=5000),$BX$84,IF(AND(AV47&gt;=2500,AV47&lt;5000),$BX$85,"")))</f>
      </c>
      <c r="BO47" s="944"/>
      <c r="BP47" s="944"/>
      <c r="BQ47" s="944"/>
      <c r="BR47" s="944"/>
      <c r="BS47" s="945"/>
      <c r="BW47" s="1181">
        <f>IF(AV47&gt;=12000,$BW$83,IF(AND(AV47&lt;12000,AV47&gt;=5000),$BW$84,IF(AND(AV47&gt;=1000,AV47&lt;5000),$BW$86,"")))</f>
      </c>
      <c r="BX47" s="1182"/>
      <c r="BY47" s="1183"/>
      <c r="BZ47" s="1181">
        <f>IF(AV47&gt;=12000,$BW$83,IF(AND(AV47&lt;12000,AV47&gt;=5000),$BW$84,IF(AND(AV47&gt;=2500,AV47&lt;5000),$BW$85,IF(AND(AV47&gt;=1000,AV47&lt;2500),$BW$86,""))))</f>
      </c>
      <c r="CA47" s="1182"/>
      <c r="CB47" s="1183"/>
    </row>
    <row r="48" spans="1:80" ht="13.5" customHeight="1">
      <c r="A48" s="984"/>
      <c r="B48" s="985"/>
      <c r="C48" s="1018"/>
      <c r="D48" s="1019"/>
      <c r="E48" s="1019"/>
      <c r="F48" s="1019"/>
      <c r="G48" s="1019"/>
      <c r="H48" s="1019"/>
      <c r="I48" s="1019"/>
      <c r="J48" s="1020"/>
      <c r="K48" s="1018"/>
      <c r="L48" s="1019"/>
      <c r="M48" s="1019"/>
      <c r="N48" s="1019"/>
      <c r="O48" s="1019"/>
      <c r="P48" s="1019"/>
      <c r="Q48" s="1019"/>
      <c r="R48" s="1019"/>
      <c r="S48" s="1019"/>
      <c r="T48" s="1019"/>
      <c r="U48" s="1019"/>
      <c r="V48" s="1019"/>
      <c r="W48" s="1019"/>
      <c r="X48" s="1019"/>
      <c r="Y48" s="1019"/>
      <c r="Z48" s="1019"/>
      <c r="AA48" s="1019"/>
      <c r="AB48" s="1020"/>
      <c r="AC48" s="1124"/>
      <c r="AD48" s="1125"/>
      <c r="AE48" s="1134"/>
      <c r="AF48" s="1125"/>
      <c r="AG48" s="1125"/>
      <c r="AH48" s="1134"/>
      <c r="AI48" s="1125"/>
      <c r="AJ48" s="1125"/>
      <c r="AK48" s="1191"/>
      <c r="AL48" s="1027"/>
      <c r="AM48" s="1007"/>
      <c r="AN48" s="1007"/>
      <c r="AO48" s="1007"/>
      <c r="AP48" s="1007"/>
      <c r="AQ48" s="1007"/>
      <c r="AR48" s="1007"/>
      <c r="AS48" s="1007"/>
      <c r="AT48" s="1029" t="s">
        <v>82</v>
      </c>
      <c r="AU48" s="1128"/>
      <c r="AV48" s="1006"/>
      <c r="AW48" s="1007"/>
      <c r="AX48" s="1007"/>
      <c r="AY48" s="1007"/>
      <c r="AZ48" s="1007"/>
      <c r="BA48" s="1007"/>
      <c r="BB48" s="1007"/>
      <c r="BC48" s="1007"/>
      <c r="BD48" s="1024" t="s">
        <v>82</v>
      </c>
      <c r="BE48" s="1160"/>
      <c r="BF48" s="1184"/>
      <c r="BG48" s="1185"/>
      <c r="BH48" s="1186"/>
      <c r="BI48" s="1144"/>
      <c r="BJ48" s="939"/>
      <c r="BK48" s="939"/>
      <c r="BL48" s="939"/>
      <c r="BM48" s="940"/>
      <c r="BN48" s="946"/>
      <c r="BO48" s="947"/>
      <c r="BP48" s="947"/>
      <c r="BQ48" s="947"/>
      <c r="BR48" s="947"/>
      <c r="BS48" s="948"/>
      <c r="BW48" s="1184"/>
      <c r="BX48" s="1185"/>
      <c r="BY48" s="1186"/>
      <c r="BZ48" s="1184"/>
      <c r="CA48" s="1185"/>
      <c r="CB48" s="1186"/>
    </row>
    <row r="49" spans="1:85" ht="13.5" customHeight="1">
      <c r="A49" s="986"/>
      <c r="B49" s="987"/>
      <c r="C49" s="1021"/>
      <c r="D49" s="1022"/>
      <c r="E49" s="1022"/>
      <c r="F49" s="1022"/>
      <c r="G49" s="1022"/>
      <c r="H49" s="1022"/>
      <c r="I49" s="1022"/>
      <c r="J49" s="1023"/>
      <c r="K49" s="1021"/>
      <c r="L49" s="1022"/>
      <c r="M49" s="1022"/>
      <c r="N49" s="1022"/>
      <c r="O49" s="1022"/>
      <c r="P49" s="1022"/>
      <c r="Q49" s="1022"/>
      <c r="R49" s="1022"/>
      <c r="S49" s="1022"/>
      <c r="T49" s="1022"/>
      <c r="U49" s="1022"/>
      <c r="V49" s="1022"/>
      <c r="W49" s="1022"/>
      <c r="X49" s="1022"/>
      <c r="Y49" s="1022"/>
      <c r="Z49" s="1022"/>
      <c r="AA49" s="1022"/>
      <c r="AB49" s="1023"/>
      <c r="AC49" s="1126"/>
      <c r="AD49" s="1127"/>
      <c r="AE49" s="1135"/>
      <c r="AF49" s="1127"/>
      <c r="AG49" s="1127"/>
      <c r="AH49" s="1135"/>
      <c r="AI49" s="1127"/>
      <c r="AJ49" s="1127"/>
      <c r="AK49" s="1192"/>
      <c r="AL49" s="1028"/>
      <c r="AM49" s="1009"/>
      <c r="AN49" s="1009"/>
      <c r="AO49" s="1009"/>
      <c r="AP49" s="1009"/>
      <c r="AQ49" s="1009"/>
      <c r="AR49" s="1009"/>
      <c r="AS49" s="1009"/>
      <c r="AT49" s="1030"/>
      <c r="AU49" s="1129"/>
      <c r="AV49" s="1008"/>
      <c r="AW49" s="1009"/>
      <c r="AX49" s="1009"/>
      <c r="AY49" s="1009"/>
      <c r="AZ49" s="1009"/>
      <c r="BA49" s="1009"/>
      <c r="BB49" s="1009"/>
      <c r="BC49" s="1009"/>
      <c r="BD49" s="1025"/>
      <c r="BE49" s="1161"/>
      <c r="BF49" s="1187"/>
      <c r="BG49" s="1188"/>
      <c r="BH49" s="1189"/>
      <c r="BI49" s="1145"/>
      <c r="BJ49" s="941"/>
      <c r="BK49" s="941"/>
      <c r="BL49" s="941"/>
      <c r="BM49" s="942"/>
      <c r="BN49" s="949"/>
      <c r="BO49" s="950"/>
      <c r="BP49" s="950"/>
      <c r="BQ49" s="950"/>
      <c r="BR49" s="950"/>
      <c r="BS49" s="951"/>
      <c r="BW49" s="1187"/>
      <c r="BX49" s="1188"/>
      <c r="BY49" s="1189"/>
      <c r="BZ49" s="1187"/>
      <c r="CA49" s="1188"/>
      <c r="CB49" s="1189"/>
      <c r="CE49" s="89"/>
      <c r="CG49" s="9"/>
    </row>
    <row r="50" spans="1:85" ht="13.5" customHeight="1">
      <c r="A50" s="982">
        <v>13</v>
      </c>
      <c r="B50" s="983"/>
      <c r="C50" s="1015"/>
      <c r="D50" s="1016"/>
      <c r="E50" s="1016"/>
      <c r="F50" s="1016"/>
      <c r="G50" s="1016"/>
      <c r="H50" s="1016"/>
      <c r="I50" s="1016"/>
      <c r="J50" s="1017"/>
      <c r="K50" s="1015"/>
      <c r="L50" s="1016"/>
      <c r="M50" s="1016"/>
      <c r="N50" s="1016"/>
      <c r="O50" s="1016"/>
      <c r="P50" s="1016"/>
      <c r="Q50" s="1016"/>
      <c r="R50" s="1016"/>
      <c r="S50" s="1016"/>
      <c r="T50" s="1016"/>
      <c r="U50" s="1016"/>
      <c r="V50" s="1016"/>
      <c r="W50" s="1016"/>
      <c r="X50" s="1016"/>
      <c r="Y50" s="1016"/>
      <c r="Z50" s="1016"/>
      <c r="AA50" s="1016"/>
      <c r="AB50" s="1017"/>
      <c r="AC50" s="1122"/>
      <c r="AD50" s="1123"/>
      <c r="AE50" s="1133" t="s">
        <v>92</v>
      </c>
      <c r="AF50" s="1123"/>
      <c r="AG50" s="1123"/>
      <c r="AH50" s="1133" t="s">
        <v>134</v>
      </c>
      <c r="AI50" s="1123"/>
      <c r="AJ50" s="1123"/>
      <c r="AK50" s="1190" t="s">
        <v>172</v>
      </c>
      <c r="AL50" s="1026"/>
      <c r="AM50" s="1005"/>
      <c r="AN50" s="1005"/>
      <c r="AO50" s="1005"/>
      <c r="AP50" s="1005"/>
      <c r="AQ50" s="1005"/>
      <c r="AR50" s="1005"/>
      <c r="AS50" s="1005"/>
      <c r="AT50" s="93"/>
      <c r="AU50" s="93"/>
      <c r="AV50" s="1004"/>
      <c r="AW50" s="1005"/>
      <c r="AX50" s="1005"/>
      <c r="AY50" s="1005"/>
      <c r="AZ50" s="1005"/>
      <c r="BA50" s="1005"/>
      <c r="BB50" s="1005"/>
      <c r="BC50" s="1005"/>
      <c r="BD50" s="94"/>
      <c r="BE50" s="94"/>
      <c r="BF50" s="1181">
        <f>IF(AV50&gt;=12000,$BW$83,IF(AND(AV50&lt;12000,AV50&gt;=5000),$BW$84,IF(AND(AV50&gt;=2500,AV50&lt;5000),$BW$85,"")))</f>
      </c>
      <c r="BG50" s="1182"/>
      <c r="BH50" s="1183"/>
      <c r="BI50" s="1143"/>
      <c r="BJ50" s="937"/>
      <c r="BK50" s="937"/>
      <c r="BL50" s="937"/>
      <c r="BM50" s="938"/>
      <c r="BN50" s="943">
        <f>IF(AV50&gt;=12000,$BX$83,IF(AND(AV50&lt;12000,AV50&gt;=5000),$BX$84,IF(AND(AV50&gt;=2500,AV50&lt;5000),$BX$85,"")))</f>
      </c>
      <c r="BO50" s="944"/>
      <c r="BP50" s="944"/>
      <c r="BQ50" s="944"/>
      <c r="BR50" s="944"/>
      <c r="BS50" s="945"/>
      <c r="BW50" s="1181">
        <f>IF(AV50&gt;=12000,$BW$83,IF(AND(AV50&lt;12000,AV50&gt;=5000),$BW$84,IF(AND(AV50&gt;=1000,AV50&lt;5000),$BW$86,"")))</f>
      </c>
      <c r="BX50" s="1182"/>
      <c r="BY50" s="1183"/>
      <c r="BZ50" s="1181">
        <f>IF(AV50&gt;=12000,$BW$83,IF(AND(AV50&lt;12000,AV50&gt;=5000),$BW$84,IF(AND(AV50&gt;=2500,AV50&lt;5000),$BW$85,IF(AND(AV50&gt;=1000,AV50&lt;2500),$BW$86,""))))</f>
      </c>
      <c r="CA50" s="1182"/>
      <c r="CB50" s="1183"/>
      <c r="CE50" s="89"/>
      <c r="CG50" s="9"/>
    </row>
    <row r="51" spans="1:85" ht="13.5" customHeight="1">
      <c r="A51" s="984"/>
      <c r="B51" s="985"/>
      <c r="C51" s="1018"/>
      <c r="D51" s="1019"/>
      <c r="E51" s="1019"/>
      <c r="F51" s="1019"/>
      <c r="G51" s="1019"/>
      <c r="H51" s="1019"/>
      <c r="I51" s="1019"/>
      <c r="J51" s="1020"/>
      <c r="K51" s="1018"/>
      <c r="L51" s="1019"/>
      <c r="M51" s="1019"/>
      <c r="N51" s="1019"/>
      <c r="O51" s="1019"/>
      <c r="P51" s="1019"/>
      <c r="Q51" s="1019"/>
      <c r="R51" s="1019"/>
      <c r="S51" s="1019"/>
      <c r="T51" s="1019"/>
      <c r="U51" s="1019"/>
      <c r="V51" s="1019"/>
      <c r="W51" s="1019"/>
      <c r="X51" s="1019"/>
      <c r="Y51" s="1019"/>
      <c r="Z51" s="1019"/>
      <c r="AA51" s="1019"/>
      <c r="AB51" s="1020"/>
      <c r="AC51" s="1124"/>
      <c r="AD51" s="1125"/>
      <c r="AE51" s="1134"/>
      <c r="AF51" s="1125"/>
      <c r="AG51" s="1125"/>
      <c r="AH51" s="1134"/>
      <c r="AI51" s="1125"/>
      <c r="AJ51" s="1125"/>
      <c r="AK51" s="1191"/>
      <c r="AL51" s="1027"/>
      <c r="AM51" s="1007"/>
      <c r="AN51" s="1007"/>
      <c r="AO51" s="1007"/>
      <c r="AP51" s="1007"/>
      <c r="AQ51" s="1007"/>
      <c r="AR51" s="1007"/>
      <c r="AS51" s="1007"/>
      <c r="AT51" s="1029" t="s">
        <v>82</v>
      </c>
      <c r="AU51" s="1128"/>
      <c r="AV51" s="1006"/>
      <c r="AW51" s="1007"/>
      <c r="AX51" s="1007"/>
      <c r="AY51" s="1007"/>
      <c r="AZ51" s="1007"/>
      <c r="BA51" s="1007"/>
      <c r="BB51" s="1007"/>
      <c r="BC51" s="1007"/>
      <c r="BD51" s="1024" t="s">
        <v>82</v>
      </c>
      <c r="BE51" s="1160"/>
      <c r="BF51" s="1184"/>
      <c r="BG51" s="1185"/>
      <c r="BH51" s="1186"/>
      <c r="BI51" s="1144"/>
      <c r="BJ51" s="939"/>
      <c r="BK51" s="939"/>
      <c r="BL51" s="939"/>
      <c r="BM51" s="940"/>
      <c r="BN51" s="946"/>
      <c r="BO51" s="947"/>
      <c r="BP51" s="947"/>
      <c r="BQ51" s="947"/>
      <c r="BR51" s="947"/>
      <c r="BS51" s="948"/>
      <c r="BW51" s="1184"/>
      <c r="BX51" s="1185"/>
      <c r="BY51" s="1186"/>
      <c r="BZ51" s="1184"/>
      <c r="CA51" s="1185"/>
      <c r="CB51" s="1186"/>
      <c r="CE51" s="89"/>
      <c r="CG51" s="9"/>
    </row>
    <row r="52" spans="1:85" ht="13.5" customHeight="1">
      <c r="A52" s="986"/>
      <c r="B52" s="987"/>
      <c r="C52" s="1021"/>
      <c r="D52" s="1022"/>
      <c r="E52" s="1022"/>
      <c r="F52" s="1022"/>
      <c r="G52" s="1022"/>
      <c r="H52" s="1022"/>
      <c r="I52" s="1022"/>
      <c r="J52" s="1023"/>
      <c r="K52" s="1021"/>
      <c r="L52" s="1022"/>
      <c r="M52" s="1022"/>
      <c r="N52" s="1022"/>
      <c r="O52" s="1022"/>
      <c r="P52" s="1022"/>
      <c r="Q52" s="1022"/>
      <c r="R52" s="1022"/>
      <c r="S52" s="1022"/>
      <c r="T52" s="1022"/>
      <c r="U52" s="1022"/>
      <c r="V52" s="1022"/>
      <c r="W52" s="1022"/>
      <c r="X52" s="1022"/>
      <c r="Y52" s="1022"/>
      <c r="Z52" s="1022"/>
      <c r="AA52" s="1022"/>
      <c r="AB52" s="1023"/>
      <c r="AC52" s="1126"/>
      <c r="AD52" s="1127"/>
      <c r="AE52" s="1135"/>
      <c r="AF52" s="1127"/>
      <c r="AG52" s="1127"/>
      <c r="AH52" s="1135"/>
      <c r="AI52" s="1127"/>
      <c r="AJ52" s="1127"/>
      <c r="AK52" s="1192"/>
      <c r="AL52" s="1028"/>
      <c r="AM52" s="1009"/>
      <c r="AN52" s="1009"/>
      <c r="AO52" s="1009"/>
      <c r="AP52" s="1009"/>
      <c r="AQ52" s="1009"/>
      <c r="AR52" s="1009"/>
      <c r="AS52" s="1009"/>
      <c r="AT52" s="1030"/>
      <c r="AU52" s="1129"/>
      <c r="AV52" s="1008"/>
      <c r="AW52" s="1009"/>
      <c r="AX52" s="1009"/>
      <c r="AY52" s="1009"/>
      <c r="AZ52" s="1009"/>
      <c r="BA52" s="1009"/>
      <c r="BB52" s="1009"/>
      <c r="BC52" s="1009"/>
      <c r="BD52" s="1025"/>
      <c r="BE52" s="1161"/>
      <c r="BF52" s="1187"/>
      <c r="BG52" s="1188"/>
      <c r="BH52" s="1189"/>
      <c r="BI52" s="1145"/>
      <c r="BJ52" s="941"/>
      <c r="BK52" s="941"/>
      <c r="BL52" s="941"/>
      <c r="BM52" s="942"/>
      <c r="BN52" s="949"/>
      <c r="BO52" s="950"/>
      <c r="BP52" s="950"/>
      <c r="BQ52" s="950"/>
      <c r="BR52" s="950"/>
      <c r="BS52" s="951"/>
      <c r="BW52" s="1187"/>
      <c r="BX52" s="1188"/>
      <c r="BY52" s="1189"/>
      <c r="BZ52" s="1187"/>
      <c r="CA52" s="1188"/>
      <c r="CB52" s="1189"/>
      <c r="CE52" s="89"/>
      <c r="CG52" s="9"/>
    </row>
    <row r="53" spans="1:85" ht="13.5" customHeight="1">
      <c r="A53" s="982">
        <v>14</v>
      </c>
      <c r="B53" s="983"/>
      <c r="C53" s="1015"/>
      <c r="D53" s="1016"/>
      <c r="E53" s="1016"/>
      <c r="F53" s="1016"/>
      <c r="G53" s="1016"/>
      <c r="H53" s="1016"/>
      <c r="I53" s="1016"/>
      <c r="J53" s="1017"/>
      <c r="K53" s="1015"/>
      <c r="L53" s="1016"/>
      <c r="M53" s="1016"/>
      <c r="N53" s="1016"/>
      <c r="O53" s="1016"/>
      <c r="P53" s="1016"/>
      <c r="Q53" s="1016"/>
      <c r="R53" s="1016"/>
      <c r="S53" s="1016"/>
      <c r="T53" s="1016"/>
      <c r="U53" s="1016"/>
      <c r="V53" s="1016"/>
      <c r="W53" s="1016"/>
      <c r="X53" s="1016"/>
      <c r="Y53" s="1016"/>
      <c r="Z53" s="1016"/>
      <c r="AA53" s="1016"/>
      <c r="AB53" s="1017"/>
      <c r="AC53" s="1122"/>
      <c r="AD53" s="1123"/>
      <c r="AE53" s="1133" t="s">
        <v>92</v>
      </c>
      <c r="AF53" s="1123"/>
      <c r="AG53" s="1123"/>
      <c r="AH53" s="1133" t="s">
        <v>134</v>
      </c>
      <c r="AI53" s="1123"/>
      <c r="AJ53" s="1123"/>
      <c r="AK53" s="1190" t="s">
        <v>172</v>
      </c>
      <c r="AL53" s="1026"/>
      <c r="AM53" s="1005"/>
      <c r="AN53" s="1005"/>
      <c r="AO53" s="1005"/>
      <c r="AP53" s="1005"/>
      <c r="AQ53" s="1005"/>
      <c r="AR53" s="1005"/>
      <c r="AS53" s="1005"/>
      <c r="AT53" s="93"/>
      <c r="AU53" s="93"/>
      <c r="AV53" s="1004"/>
      <c r="AW53" s="1005"/>
      <c r="AX53" s="1005"/>
      <c r="AY53" s="1005"/>
      <c r="AZ53" s="1005"/>
      <c r="BA53" s="1005"/>
      <c r="BB53" s="1005"/>
      <c r="BC53" s="1005"/>
      <c r="BD53" s="94"/>
      <c r="BE53" s="94"/>
      <c r="BF53" s="1181">
        <f>IF(AV53&gt;=12000,$BW$83,IF(AND(AV53&lt;12000,AV53&gt;=5000),$BW$84,IF(AND(AV53&gt;=2500,AV53&lt;5000),$BW$85,"")))</f>
      </c>
      <c r="BG53" s="1182"/>
      <c r="BH53" s="1183"/>
      <c r="BI53" s="1143"/>
      <c r="BJ53" s="937"/>
      <c r="BK53" s="937"/>
      <c r="BL53" s="937"/>
      <c r="BM53" s="938"/>
      <c r="BN53" s="943">
        <f>IF(AV53&gt;=12000,$BX$83,IF(AND(AV53&lt;12000,AV53&gt;=5000),$BX$84,IF(AND(AV53&gt;=2500,AV53&lt;5000),$BX$85,"")))</f>
      </c>
      <c r="BO53" s="944"/>
      <c r="BP53" s="944"/>
      <c r="BQ53" s="944"/>
      <c r="BR53" s="944"/>
      <c r="BS53" s="945"/>
      <c r="BW53" s="1181">
        <f>IF(AV53&gt;=12000,$BW$83,IF(AND(AV53&lt;12000,AV53&gt;=5000),$BW$84,IF(AND(AV53&gt;=1000,AV53&lt;5000),$BW$86,"")))</f>
      </c>
      <c r="BX53" s="1182"/>
      <c r="BY53" s="1183"/>
      <c r="BZ53" s="1181">
        <f>IF(AV53&gt;=12000,$BW$83,IF(AND(AV53&lt;12000,AV53&gt;=5000),$BW$84,IF(AND(AV53&gt;=2500,AV53&lt;5000),$BW$85,IF(AND(AV53&gt;=1000,AV53&lt;2500),$BW$86,""))))</f>
      </c>
      <c r="CA53" s="1182"/>
      <c r="CB53" s="1183"/>
      <c r="CE53" s="89"/>
      <c r="CG53" s="9"/>
    </row>
    <row r="54" spans="1:85" ht="13.5" customHeight="1">
      <c r="A54" s="984"/>
      <c r="B54" s="985"/>
      <c r="C54" s="1018"/>
      <c r="D54" s="1019"/>
      <c r="E54" s="1019"/>
      <c r="F54" s="1019"/>
      <c r="G54" s="1019"/>
      <c r="H54" s="1019"/>
      <c r="I54" s="1019"/>
      <c r="J54" s="1020"/>
      <c r="K54" s="1018"/>
      <c r="L54" s="1019"/>
      <c r="M54" s="1019"/>
      <c r="N54" s="1019"/>
      <c r="O54" s="1019"/>
      <c r="P54" s="1019"/>
      <c r="Q54" s="1019"/>
      <c r="R54" s="1019"/>
      <c r="S54" s="1019"/>
      <c r="T54" s="1019"/>
      <c r="U54" s="1019"/>
      <c r="V54" s="1019"/>
      <c r="W54" s="1019"/>
      <c r="X54" s="1019"/>
      <c r="Y54" s="1019"/>
      <c r="Z54" s="1019"/>
      <c r="AA54" s="1019"/>
      <c r="AB54" s="1020"/>
      <c r="AC54" s="1124"/>
      <c r="AD54" s="1125"/>
      <c r="AE54" s="1134"/>
      <c r="AF54" s="1125"/>
      <c r="AG54" s="1125"/>
      <c r="AH54" s="1134"/>
      <c r="AI54" s="1125"/>
      <c r="AJ54" s="1125"/>
      <c r="AK54" s="1191"/>
      <c r="AL54" s="1027"/>
      <c r="AM54" s="1007"/>
      <c r="AN54" s="1007"/>
      <c r="AO54" s="1007"/>
      <c r="AP54" s="1007"/>
      <c r="AQ54" s="1007"/>
      <c r="AR54" s="1007"/>
      <c r="AS54" s="1007"/>
      <c r="AT54" s="1029" t="s">
        <v>82</v>
      </c>
      <c r="AU54" s="1128"/>
      <c r="AV54" s="1006"/>
      <c r="AW54" s="1007"/>
      <c r="AX54" s="1007"/>
      <c r="AY54" s="1007"/>
      <c r="AZ54" s="1007"/>
      <c r="BA54" s="1007"/>
      <c r="BB54" s="1007"/>
      <c r="BC54" s="1007"/>
      <c r="BD54" s="1024" t="s">
        <v>82</v>
      </c>
      <c r="BE54" s="1160"/>
      <c r="BF54" s="1184"/>
      <c r="BG54" s="1185"/>
      <c r="BH54" s="1186"/>
      <c r="BI54" s="1144"/>
      <c r="BJ54" s="939"/>
      <c r="BK54" s="939"/>
      <c r="BL54" s="939"/>
      <c r="BM54" s="940"/>
      <c r="BN54" s="946"/>
      <c r="BO54" s="947"/>
      <c r="BP54" s="947"/>
      <c r="BQ54" s="947"/>
      <c r="BR54" s="947"/>
      <c r="BS54" s="948"/>
      <c r="BW54" s="1184"/>
      <c r="BX54" s="1185"/>
      <c r="BY54" s="1186"/>
      <c r="BZ54" s="1184"/>
      <c r="CA54" s="1185"/>
      <c r="CB54" s="1186"/>
      <c r="CE54" s="89"/>
      <c r="CG54" s="9"/>
    </row>
    <row r="55" spans="1:85" ht="13.5" customHeight="1">
      <c r="A55" s="986"/>
      <c r="B55" s="987"/>
      <c r="C55" s="1021"/>
      <c r="D55" s="1022"/>
      <c r="E55" s="1022"/>
      <c r="F55" s="1022"/>
      <c r="G55" s="1022"/>
      <c r="H55" s="1022"/>
      <c r="I55" s="1022"/>
      <c r="J55" s="1023"/>
      <c r="K55" s="1021"/>
      <c r="L55" s="1022"/>
      <c r="M55" s="1022"/>
      <c r="N55" s="1022"/>
      <c r="O55" s="1022"/>
      <c r="P55" s="1022"/>
      <c r="Q55" s="1022"/>
      <c r="R55" s="1022"/>
      <c r="S55" s="1022"/>
      <c r="T55" s="1022"/>
      <c r="U55" s="1022"/>
      <c r="V55" s="1022"/>
      <c r="W55" s="1022"/>
      <c r="X55" s="1022"/>
      <c r="Y55" s="1022"/>
      <c r="Z55" s="1022"/>
      <c r="AA55" s="1022"/>
      <c r="AB55" s="1023"/>
      <c r="AC55" s="1126"/>
      <c r="AD55" s="1127"/>
      <c r="AE55" s="1135"/>
      <c r="AF55" s="1127"/>
      <c r="AG55" s="1127"/>
      <c r="AH55" s="1135"/>
      <c r="AI55" s="1127"/>
      <c r="AJ55" s="1127"/>
      <c r="AK55" s="1192"/>
      <c r="AL55" s="1028"/>
      <c r="AM55" s="1009"/>
      <c r="AN55" s="1009"/>
      <c r="AO55" s="1009"/>
      <c r="AP55" s="1009"/>
      <c r="AQ55" s="1009"/>
      <c r="AR55" s="1009"/>
      <c r="AS55" s="1009"/>
      <c r="AT55" s="1030"/>
      <c r="AU55" s="1129"/>
      <c r="AV55" s="1008"/>
      <c r="AW55" s="1009"/>
      <c r="AX55" s="1009"/>
      <c r="AY55" s="1009"/>
      <c r="AZ55" s="1009"/>
      <c r="BA55" s="1009"/>
      <c r="BB55" s="1009"/>
      <c r="BC55" s="1009"/>
      <c r="BD55" s="1025"/>
      <c r="BE55" s="1161"/>
      <c r="BF55" s="1187"/>
      <c r="BG55" s="1188"/>
      <c r="BH55" s="1189"/>
      <c r="BI55" s="1145"/>
      <c r="BJ55" s="941"/>
      <c r="BK55" s="941"/>
      <c r="BL55" s="941"/>
      <c r="BM55" s="942"/>
      <c r="BN55" s="949"/>
      <c r="BO55" s="950"/>
      <c r="BP55" s="950"/>
      <c r="BQ55" s="950"/>
      <c r="BR55" s="950"/>
      <c r="BS55" s="951"/>
      <c r="BW55" s="1187"/>
      <c r="BX55" s="1188"/>
      <c r="BY55" s="1189"/>
      <c r="BZ55" s="1187"/>
      <c r="CA55" s="1188"/>
      <c r="CB55" s="1189"/>
      <c r="CE55" s="89"/>
      <c r="CG55" s="9"/>
    </row>
    <row r="56" spans="1:85" ht="13.5" customHeight="1">
      <c r="A56" s="982">
        <v>15</v>
      </c>
      <c r="B56" s="983"/>
      <c r="C56" s="1015"/>
      <c r="D56" s="1016"/>
      <c r="E56" s="1016"/>
      <c r="F56" s="1016"/>
      <c r="G56" s="1016"/>
      <c r="H56" s="1016"/>
      <c r="I56" s="1016"/>
      <c r="J56" s="1017"/>
      <c r="K56" s="1015"/>
      <c r="L56" s="1016"/>
      <c r="M56" s="1016"/>
      <c r="N56" s="1016"/>
      <c r="O56" s="1016"/>
      <c r="P56" s="1016"/>
      <c r="Q56" s="1016"/>
      <c r="R56" s="1016"/>
      <c r="S56" s="1016"/>
      <c r="T56" s="1016"/>
      <c r="U56" s="1016"/>
      <c r="V56" s="1016"/>
      <c r="W56" s="1016"/>
      <c r="X56" s="1016"/>
      <c r="Y56" s="1016"/>
      <c r="Z56" s="1016"/>
      <c r="AA56" s="1016"/>
      <c r="AB56" s="1017"/>
      <c r="AC56" s="1122"/>
      <c r="AD56" s="1123"/>
      <c r="AE56" s="1133" t="s">
        <v>92</v>
      </c>
      <c r="AF56" s="1123"/>
      <c r="AG56" s="1123"/>
      <c r="AH56" s="1133" t="s">
        <v>134</v>
      </c>
      <c r="AI56" s="1123"/>
      <c r="AJ56" s="1123"/>
      <c r="AK56" s="1190" t="s">
        <v>172</v>
      </c>
      <c r="AL56" s="1026"/>
      <c r="AM56" s="1005"/>
      <c r="AN56" s="1005"/>
      <c r="AO56" s="1005"/>
      <c r="AP56" s="1005"/>
      <c r="AQ56" s="1005"/>
      <c r="AR56" s="1005"/>
      <c r="AS56" s="1005"/>
      <c r="AT56" s="93"/>
      <c r="AU56" s="93"/>
      <c r="AV56" s="1004"/>
      <c r="AW56" s="1005"/>
      <c r="AX56" s="1005"/>
      <c r="AY56" s="1005"/>
      <c r="AZ56" s="1005"/>
      <c r="BA56" s="1005"/>
      <c r="BB56" s="1005"/>
      <c r="BC56" s="1005"/>
      <c r="BD56" s="94"/>
      <c r="BE56" s="94"/>
      <c r="BF56" s="1181">
        <f>IF(AV56&gt;=12000,$BW$83,IF(AND(AV56&lt;12000,AV56&gt;=5000),$BW$84,IF(AND(AV56&gt;=2500,AV56&lt;5000),$BW$85,"")))</f>
      </c>
      <c r="BG56" s="1182"/>
      <c r="BH56" s="1183"/>
      <c r="BI56" s="1143"/>
      <c r="BJ56" s="937"/>
      <c r="BK56" s="937"/>
      <c r="BL56" s="937"/>
      <c r="BM56" s="938"/>
      <c r="BN56" s="943">
        <f>IF(AV56&gt;=12000,$BX$83,IF(AND(AV56&lt;12000,AV56&gt;=5000),$BX$84,IF(AND(AV56&gt;=2500,AV56&lt;5000),$BX$85,"")))</f>
      </c>
      <c r="BO56" s="944"/>
      <c r="BP56" s="944"/>
      <c r="BQ56" s="944"/>
      <c r="BR56" s="944"/>
      <c r="BS56" s="945"/>
      <c r="BW56" s="1181">
        <f>IF(AV56&gt;=12000,$BW$83,IF(AND(AV56&lt;12000,AV56&gt;=5000),$BW$84,IF(AND(AV56&gt;=1000,AV56&lt;5000),$BW$86,"")))</f>
      </c>
      <c r="BX56" s="1182"/>
      <c r="BY56" s="1183"/>
      <c r="BZ56" s="1181">
        <f>IF(AV56&gt;=12000,$BW$83,IF(AND(AV56&lt;12000,AV56&gt;=5000),$BW$84,IF(AND(AV56&gt;=2500,AV56&lt;5000),$BW$85,IF(AND(AV56&gt;=1000,AV56&lt;2500),$BW$86,""))))</f>
      </c>
      <c r="CA56" s="1182"/>
      <c r="CB56" s="1183"/>
      <c r="CE56" s="89"/>
      <c r="CG56" s="9"/>
    </row>
    <row r="57" spans="1:85" ht="13.5" customHeight="1">
      <c r="A57" s="984"/>
      <c r="B57" s="985"/>
      <c r="C57" s="1018"/>
      <c r="D57" s="1019"/>
      <c r="E57" s="1019"/>
      <c r="F57" s="1019"/>
      <c r="G57" s="1019"/>
      <c r="H57" s="1019"/>
      <c r="I57" s="1019"/>
      <c r="J57" s="1020"/>
      <c r="K57" s="1018"/>
      <c r="L57" s="1019"/>
      <c r="M57" s="1019"/>
      <c r="N57" s="1019"/>
      <c r="O57" s="1019"/>
      <c r="P57" s="1019"/>
      <c r="Q57" s="1019"/>
      <c r="R57" s="1019"/>
      <c r="S57" s="1019"/>
      <c r="T57" s="1019"/>
      <c r="U57" s="1019"/>
      <c r="V57" s="1019"/>
      <c r="W57" s="1019"/>
      <c r="X57" s="1019"/>
      <c r="Y57" s="1019"/>
      <c r="Z57" s="1019"/>
      <c r="AA57" s="1019"/>
      <c r="AB57" s="1020"/>
      <c r="AC57" s="1124"/>
      <c r="AD57" s="1125"/>
      <c r="AE57" s="1134"/>
      <c r="AF57" s="1125"/>
      <c r="AG57" s="1125"/>
      <c r="AH57" s="1134"/>
      <c r="AI57" s="1125"/>
      <c r="AJ57" s="1125"/>
      <c r="AK57" s="1191"/>
      <c r="AL57" s="1027"/>
      <c r="AM57" s="1007"/>
      <c r="AN57" s="1007"/>
      <c r="AO57" s="1007"/>
      <c r="AP57" s="1007"/>
      <c r="AQ57" s="1007"/>
      <c r="AR57" s="1007"/>
      <c r="AS57" s="1007"/>
      <c r="AT57" s="1029" t="s">
        <v>82</v>
      </c>
      <c r="AU57" s="1128"/>
      <c r="AV57" s="1006"/>
      <c r="AW57" s="1007"/>
      <c r="AX57" s="1007"/>
      <c r="AY57" s="1007"/>
      <c r="AZ57" s="1007"/>
      <c r="BA57" s="1007"/>
      <c r="BB57" s="1007"/>
      <c r="BC57" s="1007"/>
      <c r="BD57" s="1024" t="s">
        <v>82</v>
      </c>
      <c r="BE57" s="1160"/>
      <c r="BF57" s="1184"/>
      <c r="BG57" s="1185"/>
      <c r="BH57" s="1186"/>
      <c r="BI57" s="1144"/>
      <c r="BJ57" s="939"/>
      <c r="BK57" s="939"/>
      <c r="BL57" s="939"/>
      <c r="BM57" s="940"/>
      <c r="BN57" s="946"/>
      <c r="BO57" s="947"/>
      <c r="BP57" s="947"/>
      <c r="BQ57" s="947"/>
      <c r="BR57" s="947"/>
      <c r="BS57" s="948"/>
      <c r="BW57" s="1184"/>
      <c r="BX57" s="1185"/>
      <c r="BY57" s="1186"/>
      <c r="BZ57" s="1184"/>
      <c r="CA57" s="1185"/>
      <c r="CB57" s="1186"/>
      <c r="CE57" s="89"/>
      <c r="CG57" s="9"/>
    </row>
    <row r="58" spans="1:85" ht="13.5" customHeight="1">
      <c r="A58" s="986"/>
      <c r="B58" s="987"/>
      <c r="C58" s="1021"/>
      <c r="D58" s="1022"/>
      <c r="E58" s="1022"/>
      <c r="F58" s="1022"/>
      <c r="G58" s="1022"/>
      <c r="H58" s="1022"/>
      <c r="I58" s="1022"/>
      <c r="J58" s="1023"/>
      <c r="K58" s="1021"/>
      <c r="L58" s="1022"/>
      <c r="M58" s="1022"/>
      <c r="N58" s="1022"/>
      <c r="O58" s="1022"/>
      <c r="P58" s="1022"/>
      <c r="Q58" s="1022"/>
      <c r="R58" s="1022"/>
      <c r="S58" s="1022"/>
      <c r="T58" s="1022"/>
      <c r="U58" s="1022"/>
      <c r="V58" s="1022"/>
      <c r="W58" s="1022"/>
      <c r="X58" s="1022"/>
      <c r="Y58" s="1022"/>
      <c r="Z58" s="1022"/>
      <c r="AA58" s="1022"/>
      <c r="AB58" s="1023"/>
      <c r="AC58" s="1126"/>
      <c r="AD58" s="1127"/>
      <c r="AE58" s="1135"/>
      <c r="AF58" s="1127"/>
      <c r="AG58" s="1127"/>
      <c r="AH58" s="1135"/>
      <c r="AI58" s="1127"/>
      <c r="AJ58" s="1127"/>
      <c r="AK58" s="1192"/>
      <c r="AL58" s="1028"/>
      <c r="AM58" s="1009"/>
      <c r="AN58" s="1009"/>
      <c r="AO58" s="1009"/>
      <c r="AP58" s="1009"/>
      <c r="AQ58" s="1009"/>
      <c r="AR58" s="1009"/>
      <c r="AS58" s="1009"/>
      <c r="AT58" s="1030"/>
      <c r="AU58" s="1129"/>
      <c r="AV58" s="1008"/>
      <c r="AW58" s="1009"/>
      <c r="AX58" s="1009"/>
      <c r="AY58" s="1009"/>
      <c r="AZ58" s="1009"/>
      <c r="BA58" s="1009"/>
      <c r="BB58" s="1009"/>
      <c r="BC58" s="1009"/>
      <c r="BD58" s="1025"/>
      <c r="BE58" s="1161"/>
      <c r="BF58" s="1187"/>
      <c r="BG58" s="1188"/>
      <c r="BH58" s="1189"/>
      <c r="BI58" s="1145"/>
      <c r="BJ58" s="941"/>
      <c r="BK58" s="941"/>
      <c r="BL58" s="941"/>
      <c r="BM58" s="942"/>
      <c r="BN58" s="949"/>
      <c r="BO58" s="950"/>
      <c r="BP58" s="950"/>
      <c r="BQ58" s="950"/>
      <c r="BR58" s="950"/>
      <c r="BS58" s="951"/>
      <c r="BW58" s="1187"/>
      <c r="BX58" s="1188"/>
      <c r="BY58" s="1189"/>
      <c r="BZ58" s="1187"/>
      <c r="CA58" s="1188"/>
      <c r="CB58" s="1189"/>
      <c r="CE58" s="89"/>
      <c r="CG58" s="9"/>
    </row>
    <row r="59" spans="1:85" ht="13.5" customHeight="1">
      <c r="A59" s="982">
        <v>16</v>
      </c>
      <c r="B59" s="983"/>
      <c r="C59" s="1015"/>
      <c r="D59" s="1016"/>
      <c r="E59" s="1016"/>
      <c r="F59" s="1016"/>
      <c r="G59" s="1016"/>
      <c r="H59" s="1016"/>
      <c r="I59" s="1016"/>
      <c r="J59" s="1017"/>
      <c r="K59" s="1015"/>
      <c r="L59" s="1016"/>
      <c r="M59" s="1016"/>
      <c r="N59" s="1016"/>
      <c r="O59" s="1016"/>
      <c r="P59" s="1016"/>
      <c r="Q59" s="1016"/>
      <c r="R59" s="1016"/>
      <c r="S59" s="1016"/>
      <c r="T59" s="1016"/>
      <c r="U59" s="1016"/>
      <c r="V59" s="1016"/>
      <c r="W59" s="1016"/>
      <c r="X59" s="1016"/>
      <c r="Y59" s="1016"/>
      <c r="Z59" s="1016"/>
      <c r="AA59" s="1016"/>
      <c r="AB59" s="1017"/>
      <c r="AC59" s="1122"/>
      <c r="AD59" s="1123"/>
      <c r="AE59" s="1133" t="s">
        <v>92</v>
      </c>
      <c r="AF59" s="1123"/>
      <c r="AG59" s="1123"/>
      <c r="AH59" s="1133" t="s">
        <v>134</v>
      </c>
      <c r="AI59" s="1123"/>
      <c r="AJ59" s="1123"/>
      <c r="AK59" s="1190" t="s">
        <v>172</v>
      </c>
      <c r="AL59" s="1026"/>
      <c r="AM59" s="1005"/>
      <c r="AN59" s="1005"/>
      <c r="AO59" s="1005"/>
      <c r="AP59" s="1005"/>
      <c r="AQ59" s="1005"/>
      <c r="AR59" s="1005"/>
      <c r="AS59" s="1005"/>
      <c r="AT59" s="93"/>
      <c r="AU59" s="93"/>
      <c r="AV59" s="1004"/>
      <c r="AW59" s="1005"/>
      <c r="AX59" s="1005"/>
      <c r="AY59" s="1005"/>
      <c r="AZ59" s="1005"/>
      <c r="BA59" s="1005"/>
      <c r="BB59" s="1005"/>
      <c r="BC59" s="1005"/>
      <c r="BD59" s="94"/>
      <c r="BE59" s="94"/>
      <c r="BF59" s="1181">
        <f>IF(AV59&gt;=12000,$BW$83,IF(AND(AV59&lt;12000,AV59&gt;=5000),$BW$84,IF(AND(AV59&gt;=2500,AV59&lt;5000),$BW$85,"")))</f>
      </c>
      <c r="BG59" s="1182"/>
      <c r="BH59" s="1183"/>
      <c r="BI59" s="1143"/>
      <c r="BJ59" s="937"/>
      <c r="BK59" s="937"/>
      <c r="BL59" s="937"/>
      <c r="BM59" s="938"/>
      <c r="BN59" s="943">
        <f>IF(AV59&gt;=12000,$BX$83,IF(AND(AV59&lt;12000,AV59&gt;=5000),$BX$84,IF(AND(AV59&gt;=2500,AV59&lt;5000),$BX$85,"")))</f>
      </c>
      <c r="BO59" s="944"/>
      <c r="BP59" s="944"/>
      <c r="BQ59" s="944"/>
      <c r="BR59" s="944"/>
      <c r="BS59" s="945"/>
      <c r="BW59" s="1181">
        <f>IF(AV59&gt;=12000,$BW$83,IF(AND(AV59&lt;12000,AV59&gt;=5000),$BW$84,IF(AND(AV59&gt;=1000,AV59&lt;5000),$BW$86,"")))</f>
      </c>
      <c r="BX59" s="1182"/>
      <c r="BY59" s="1183"/>
      <c r="BZ59" s="1181">
        <f>IF(AV59&gt;=12000,$BW$83,IF(AND(AV59&lt;12000,AV59&gt;=5000),$BW$84,IF(AND(AV59&gt;=2500,AV59&lt;5000),$BW$85,IF(AND(AV59&gt;=1000,AV59&lt;2500),$BW$86,""))))</f>
      </c>
      <c r="CA59" s="1182"/>
      <c r="CB59" s="1183"/>
      <c r="CE59" s="89"/>
      <c r="CG59" s="9"/>
    </row>
    <row r="60" spans="1:85" ht="13.5" customHeight="1">
      <c r="A60" s="984"/>
      <c r="B60" s="985"/>
      <c r="C60" s="1018"/>
      <c r="D60" s="1019"/>
      <c r="E60" s="1019"/>
      <c r="F60" s="1019"/>
      <c r="G60" s="1019"/>
      <c r="H60" s="1019"/>
      <c r="I60" s="1019"/>
      <c r="J60" s="1020"/>
      <c r="K60" s="1018"/>
      <c r="L60" s="1019"/>
      <c r="M60" s="1019"/>
      <c r="N60" s="1019"/>
      <c r="O60" s="1019"/>
      <c r="P60" s="1019"/>
      <c r="Q60" s="1019"/>
      <c r="R60" s="1019"/>
      <c r="S60" s="1019"/>
      <c r="T60" s="1019"/>
      <c r="U60" s="1019"/>
      <c r="V60" s="1019"/>
      <c r="W60" s="1019"/>
      <c r="X60" s="1019"/>
      <c r="Y60" s="1019"/>
      <c r="Z60" s="1019"/>
      <c r="AA60" s="1019"/>
      <c r="AB60" s="1020"/>
      <c r="AC60" s="1124"/>
      <c r="AD60" s="1125"/>
      <c r="AE60" s="1134"/>
      <c r="AF60" s="1125"/>
      <c r="AG60" s="1125"/>
      <c r="AH60" s="1134"/>
      <c r="AI60" s="1125"/>
      <c r="AJ60" s="1125"/>
      <c r="AK60" s="1191"/>
      <c r="AL60" s="1027"/>
      <c r="AM60" s="1007"/>
      <c r="AN60" s="1007"/>
      <c r="AO60" s="1007"/>
      <c r="AP60" s="1007"/>
      <c r="AQ60" s="1007"/>
      <c r="AR60" s="1007"/>
      <c r="AS60" s="1007"/>
      <c r="AT60" s="1029" t="s">
        <v>82</v>
      </c>
      <c r="AU60" s="1128"/>
      <c r="AV60" s="1006"/>
      <c r="AW60" s="1007"/>
      <c r="AX60" s="1007"/>
      <c r="AY60" s="1007"/>
      <c r="AZ60" s="1007"/>
      <c r="BA60" s="1007"/>
      <c r="BB60" s="1007"/>
      <c r="BC60" s="1007"/>
      <c r="BD60" s="1024" t="s">
        <v>82</v>
      </c>
      <c r="BE60" s="1160"/>
      <c r="BF60" s="1184"/>
      <c r="BG60" s="1185"/>
      <c r="BH60" s="1186"/>
      <c r="BI60" s="1144"/>
      <c r="BJ60" s="939"/>
      <c r="BK60" s="939"/>
      <c r="BL60" s="939"/>
      <c r="BM60" s="940"/>
      <c r="BN60" s="946"/>
      <c r="BO60" s="947"/>
      <c r="BP60" s="947"/>
      <c r="BQ60" s="947"/>
      <c r="BR60" s="947"/>
      <c r="BS60" s="948"/>
      <c r="BW60" s="1184"/>
      <c r="BX60" s="1185"/>
      <c r="BY60" s="1186"/>
      <c r="BZ60" s="1184"/>
      <c r="CA60" s="1185"/>
      <c r="CB60" s="1186"/>
      <c r="CE60" s="89"/>
      <c r="CG60" s="9"/>
    </row>
    <row r="61" spans="1:85" ht="13.5" customHeight="1">
      <c r="A61" s="986"/>
      <c r="B61" s="987"/>
      <c r="C61" s="1021"/>
      <c r="D61" s="1022"/>
      <c r="E61" s="1022"/>
      <c r="F61" s="1022"/>
      <c r="G61" s="1022"/>
      <c r="H61" s="1022"/>
      <c r="I61" s="1022"/>
      <c r="J61" s="1023"/>
      <c r="K61" s="1021"/>
      <c r="L61" s="1022"/>
      <c r="M61" s="1022"/>
      <c r="N61" s="1022"/>
      <c r="O61" s="1022"/>
      <c r="P61" s="1022"/>
      <c r="Q61" s="1022"/>
      <c r="R61" s="1022"/>
      <c r="S61" s="1022"/>
      <c r="T61" s="1022"/>
      <c r="U61" s="1022"/>
      <c r="V61" s="1022"/>
      <c r="W61" s="1022"/>
      <c r="X61" s="1022"/>
      <c r="Y61" s="1022"/>
      <c r="Z61" s="1022"/>
      <c r="AA61" s="1022"/>
      <c r="AB61" s="1023"/>
      <c r="AC61" s="1126"/>
      <c r="AD61" s="1127"/>
      <c r="AE61" s="1135"/>
      <c r="AF61" s="1127"/>
      <c r="AG61" s="1127"/>
      <c r="AH61" s="1135"/>
      <c r="AI61" s="1127"/>
      <c r="AJ61" s="1127"/>
      <c r="AK61" s="1192"/>
      <c r="AL61" s="1028"/>
      <c r="AM61" s="1009"/>
      <c r="AN61" s="1009"/>
      <c r="AO61" s="1009"/>
      <c r="AP61" s="1009"/>
      <c r="AQ61" s="1009"/>
      <c r="AR61" s="1009"/>
      <c r="AS61" s="1009"/>
      <c r="AT61" s="1030"/>
      <c r="AU61" s="1129"/>
      <c r="AV61" s="1008"/>
      <c r="AW61" s="1009"/>
      <c r="AX61" s="1009"/>
      <c r="AY61" s="1009"/>
      <c r="AZ61" s="1009"/>
      <c r="BA61" s="1009"/>
      <c r="BB61" s="1009"/>
      <c r="BC61" s="1009"/>
      <c r="BD61" s="1025"/>
      <c r="BE61" s="1161"/>
      <c r="BF61" s="1187"/>
      <c r="BG61" s="1188"/>
      <c r="BH61" s="1189"/>
      <c r="BI61" s="1145"/>
      <c r="BJ61" s="941"/>
      <c r="BK61" s="941"/>
      <c r="BL61" s="941"/>
      <c r="BM61" s="942"/>
      <c r="BN61" s="949"/>
      <c r="BO61" s="950"/>
      <c r="BP61" s="950"/>
      <c r="BQ61" s="950"/>
      <c r="BR61" s="950"/>
      <c r="BS61" s="951"/>
      <c r="BW61" s="1187"/>
      <c r="BX61" s="1188"/>
      <c r="BY61" s="1189"/>
      <c r="BZ61" s="1187"/>
      <c r="CA61" s="1188"/>
      <c r="CB61" s="1189"/>
      <c r="CE61" s="89"/>
      <c r="CG61" s="9"/>
    </row>
    <row r="62" spans="1:85" ht="13.5" customHeight="1">
      <c r="A62" s="982">
        <v>17</v>
      </c>
      <c r="B62" s="983"/>
      <c r="C62" s="1015"/>
      <c r="D62" s="1016"/>
      <c r="E62" s="1016"/>
      <c r="F62" s="1016"/>
      <c r="G62" s="1016"/>
      <c r="H62" s="1016"/>
      <c r="I62" s="1016"/>
      <c r="J62" s="1017"/>
      <c r="K62" s="1015"/>
      <c r="L62" s="1016"/>
      <c r="M62" s="1016"/>
      <c r="N62" s="1016"/>
      <c r="O62" s="1016"/>
      <c r="P62" s="1016"/>
      <c r="Q62" s="1016"/>
      <c r="R62" s="1016"/>
      <c r="S62" s="1016"/>
      <c r="T62" s="1016"/>
      <c r="U62" s="1016"/>
      <c r="V62" s="1016"/>
      <c r="W62" s="1016"/>
      <c r="X62" s="1016"/>
      <c r="Y62" s="1016"/>
      <c r="Z62" s="1016"/>
      <c r="AA62" s="1016"/>
      <c r="AB62" s="1017"/>
      <c r="AC62" s="1122"/>
      <c r="AD62" s="1123"/>
      <c r="AE62" s="1133" t="s">
        <v>92</v>
      </c>
      <c r="AF62" s="1123"/>
      <c r="AG62" s="1123"/>
      <c r="AH62" s="1133" t="s">
        <v>134</v>
      </c>
      <c r="AI62" s="1123"/>
      <c r="AJ62" s="1123"/>
      <c r="AK62" s="1190" t="s">
        <v>172</v>
      </c>
      <c r="AL62" s="1026"/>
      <c r="AM62" s="1005"/>
      <c r="AN62" s="1005"/>
      <c r="AO62" s="1005"/>
      <c r="AP62" s="1005"/>
      <c r="AQ62" s="1005"/>
      <c r="AR62" s="1005"/>
      <c r="AS62" s="1005"/>
      <c r="AT62" s="93"/>
      <c r="AU62" s="93"/>
      <c r="AV62" s="1004"/>
      <c r="AW62" s="1005"/>
      <c r="AX62" s="1005"/>
      <c r="AY62" s="1005"/>
      <c r="AZ62" s="1005"/>
      <c r="BA62" s="1005"/>
      <c r="BB62" s="1005"/>
      <c r="BC62" s="1005"/>
      <c r="BD62" s="94"/>
      <c r="BE62" s="94"/>
      <c r="BF62" s="1181">
        <f>IF(AV62&gt;=12000,$BW$83,IF(AND(AV62&lt;12000,AV62&gt;=5000),$BW$84,IF(AND(AV62&gt;=2500,AV62&lt;5000),$BW$85,"")))</f>
      </c>
      <c r="BG62" s="1182"/>
      <c r="BH62" s="1183"/>
      <c r="BI62" s="1143"/>
      <c r="BJ62" s="937"/>
      <c r="BK62" s="937"/>
      <c r="BL62" s="937"/>
      <c r="BM62" s="938"/>
      <c r="BN62" s="943">
        <f>IF(AV62&gt;=12000,$BX$83,IF(AND(AV62&lt;12000,AV62&gt;=5000),$BX$84,IF(AND(AV62&gt;=2500,AV62&lt;5000),$BX$85,"")))</f>
      </c>
      <c r="BO62" s="944"/>
      <c r="BP62" s="944"/>
      <c r="BQ62" s="944"/>
      <c r="BR62" s="944"/>
      <c r="BS62" s="945"/>
      <c r="BW62" s="1181">
        <f>IF(AV62&gt;=12000,$BW$83,IF(AND(AV62&lt;12000,AV62&gt;=5000),$BW$84,IF(AND(AV62&gt;=1000,AV62&lt;5000),$BW$86,"")))</f>
      </c>
      <c r="BX62" s="1182"/>
      <c r="BY62" s="1183"/>
      <c r="BZ62" s="1181">
        <f>IF(AV62&gt;=12000,$BW$83,IF(AND(AV62&lt;12000,AV62&gt;=5000),$BW$84,IF(AND(AV62&gt;=2500,AV62&lt;5000),$BW$85,IF(AND(AV62&gt;=1000,AV62&lt;2500),$BW$86,""))))</f>
      </c>
      <c r="CA62" s="1182"/>
      <c r="CB62" s="1183"/>
      <c r="CE62" s="89"/>
      <c r="CG62" s="9"/>
    </row>
    <row r="63" spans="1:85" ht="13.5" customHeight="1">
      <c r="A63" s="984"/>
      <c r="B63" s="985"/>
      <c r="C63" s="1018"/>
      <c r="D63" s="1019"/>
      <c r="E63" s="1019"/>
      <c r="F63" s="1019"/>
      <c r="G63" s="1019"/>
      <c r="H63" s="1019"/>
      <c r="I63" s="1019"/>
      <c r="J63" s="1020"/>
      <c r="K63" s="1018"/>
      <c r="L63" s="1019"/>
      <c r="M63" s="1019"/>
      <c r="N63" s="1019"/>
      <c r="O63" s="1019"/>
      <c r="P63" s="1019"/>
      <c r="Q63" s="1019"/>
      <c r="R63" s="1019"/>
      <c r="S63" s="1019"/>
      <c r="T63" s="1019"/>
      <c r="U63" s="1019"/>
      <c r="V63" s="1019"/>
      <c r="W63" s="1019"/>
      <c r="X63" s="1019"/>
      <c r="Y63" s="1019"/>
      <c r="Z63" s="1019"/>
      <c r="AA63" s="1019"/>
      <c r="AB63" s="1020"/>
      <c r="AC63" s="1124"/>
      <c r="AD63" s="1125"/>
      <c r="AE63" s="1134"/>
      <c r="AF63" s="1125"/>
      <c r="AG63" s="1125"/>
      <c r="AH63" s="1134"/>
      <c r="AI63" s="1125"/>
      <c r="AJ63" s="1125"/>
      <c r="AK63" s="1191"/>
      <c r="AL63" s="1027"/>
      <c r="AM63" s="1007"/>
      <c r="AN63" s="1007"/>
      <c r="AO63" s="1007"/>
      <c r="AP63" s="1007"/>
      <c r="AQ63" s="1007"/>
      <c r="AR63" s="1007"/>
      <c r="AS63" s="1007"/>
      <c r="AT63" s="1029" t="s">
        <v>82</v>
      </c>
      <c r="AU63" s="1128"/>
      <c r="AV63" s="1006"/>
      <c r="AW63" s="1007"/>
      <c r="AX63" s="1007"/>
      <c r="AY63" s="1007"/>
      <c r="AZ63" s="1007"/>
      <c r="BA63" s="1007"/>
      <c r="BB63" s="1007"/>
      <c r="BC63" s="1007"/>
      <c r="BD63" s="1024" t="s">
        <v>82</v>
      </c>
      <c r="BE63" s="1160"/>
      <c r="BF63" s="1184"/>
      <c r="BG63" s="1185"/>
      <c r="BH63" s="1186"/>
      <c r="BI63" s="1144"/>
      <c r="BJ63" s="939"/>
      <c r="BK63" s="939"/>
      <c r="BL63" s="939"/>
      <c r="BM63" s="940"/>
      <c r="BN63" s="946"/>
      <c r="BO63" s="947"/>
      <c r="BP63" s="947"/>
      <c r="BQ63" s="947"/>
      <c r="BR63" s="947"/>
      <c r="BS63" s="948"/>
      <c r="BW63" s="1184"/>
      <c r="BX63" s="1185"/>
      <c r="BY63" s="1186"/>
      <c r="BZ63" s="1184"/>
      <c r="CA63" s="1185"/>
      <c r="CB63" s="1186"/>
      <c r="CE63" s="89"/>
      <c r="CG63" s="9"/>
    </row>
    <row r="64" spans="1:85" ht="13.5" customHeight="1">
      <c r="A64" s="986"/>
      <c r="B64" s="987"/>
      <c r="C64" s="1021"/>
      <c r="D64" s="1022"/>
      <c r="E64" s="1022"/>
      <c r="F64" s="1022"/>
      <c r="G64" s="1022"/>
      <c r="H64" s="1022"/>
      <c r="I64" s="1022"/>
      <c r="J64" s="1023"/>
      <c r="K64" s="1021"/>
      <c r="L64" s="1022"/>
      <c r="M64" s="1022"/>
      <c r="N64" s="1022"/>
      <c r="O64" s="1022"/>
      <c r="P64" s="1022"/>
      <c r="Q64" s="1022"/>
      <c r="R64" s="1022"/>
      <c r="S64" s="1022"/>
      <c r="T64" s="1022"/>
      <c r="U64" s="1022"/>
      <c r="V64" s="1022"/>
      <c r="W64" s="1022"/>
      <c r="X64" s="1022"/>
      <c r="Y64" s="1022"/>
      <c r="Z64" s="1022"/>
      <c r="AA64" s="1022"/>
      <c r="AB64" s="1023"/>
      <c r="AC64" s="1126"/>
      <c r="AD64" s="1127"/>
      <c r="AE64" s="1135"/>
      <c r="AF64" s="1127"/>
      <c r="AG64" s="1127"/>
      <c r="AH64" s="1135"/>
      <c r="AI64" s="1127"/>
      <c r="AJ64" s="1127"/>
      <c r="AK64" s="1192"/>
      <c r="AL64" s="1028"/>
      <c r="AM64" s="1009"/>
      <c r="AN64" s="1009"/>
      <c r="AO64" s="1009"/>
      <c r="AP64" s="1009"/>
      <c r="AQ64" s="1009"/>
      <c r="AR64" s="1009"/>
      <c r="AS64" s="1009"/>
      <c r="AT64" s="1030"/>
      <c r="AU64" s="1129"/>
      <c r="AV64" s="1008"/>
      <c r="AW64" s="1009"/>
      <c r="AX64" s="1009"/>
      <c r="AY64" s="1009"/>
      <c r="AZ64" s="1009"/>
      <c r="BA64" s="1009"/>
      <c r="BB64" s="1009"/>
      <c r="BC64" s="1009"/>
      <c r="BD64" s="1025"/>
      <c r="BE64" s="1161"/>
      <c r="BF64" s="1187"/>
      <c r="BG64" s="1188"/>
      <c r="BH64" s="1189"/>
      <c r="BI64" s="1145"/>
      <c r="BJ64" s="941"/>
      <c r="BK64" s="941"/>
      <c r="BL64" s="941"/>
      <c r="BM64" s="942"/>
      <c r="BN64" s="949"/>
      <c r="BO64" s="950"/>
      <c r="BP64" s="950"/>
      <c r="BQ64" s="950"/>
      <c r="BR64" s="950"/>
      <c r="BS64" s="951"/>
      <c r="BW64" s="1187"/>
      <c r="BX64" s="1188"/>
      <c r="BY64" s="1189"/>
      <c r="BZ64" s="1187"/>
      <c r="CA64" s="1188"/>
      <c r="CB64" s="1189"/>
      <c r="CE64" s="89"/>
      <c r="CG64" s="9"/>
    </row>
    <row r="65" spans="1:85" ht="13.5" customHeight="1">
      <c r="A65" s="982">
        <v>18</v>
      </c>
      <c r="B65" s="983"/>
      <c r="C65" s="1015"/>
      <c r="D65" s="1016"/>
      <c r="E65" s="1016"/>
      <c r="F65" s="1016"/>
      <c r="G65" s="1016"/>
      <c r="H65" s="1016"/>
      <c r="I65" s="1016"/>
      <c r="J65" s="1017"/>
      <c r="K65" s="1015"/>
      <c r="L65" s="1016"/>
      <c r="M65" s="1016"/>
      <c r="N65" s="1016"/>
      <c r="O65" s="1016"/>
      <c r="P65" s="1016"/>
      <c r="Q65" s="1016"/>
      <c r="R65" s="1016"/>
      <c r="S65" s="1016"/>
      <c r="T65" s="1016"/>
      <c r="U65" s="1016"/>
      <c r="V65" s="1016"/>
      <c r="W65" s="1016"/>
      <c r="X65" s="1016"/>
      <c r="Y65" s="1016"/>
      <c r="Z65" s="1016"/>
      <c r="AA65" s="1016"/>
      <c r="AB65" s="1017"/>
      <c r="AC65" s="1122"/>
      <c r="AD65" s="1123"/>
      <c r="AE65" s="1133" t="s">
        <v>92</v>
      </c>
      <c r="AF65" s="1123"/>
      <c r="AG65" s="1123"/>
      <c r="AH65" s="1133" t="s">
        <v>134</v>
      </c>
      <c r="AI65" s="1123"/>
      <c r="AJ65" s="1123"/>
      <c r="AK65" s="1190" t="s">
        <v>172</v>
      </c>
      <c r="AL65" s="1026"/>
      <c r="AM65" s="1005"/>
      <c r="AN65" s="1005"/>
      <c r="AO65" s="1005"/>
      <c r="AP65" s="1005"/>
      <c r="AQ65" s="1005"/>
      <c r="AR65" s="1005"/>
      <c r="AS65" s="1005"/>
      <c r="AT65" s="93"/>
      <c r="AU65" s="93"/>
      <c r="AV65" s="1004"/>
      <c r="AW65" s="1005"/>
      <c r="AX65" s="1005"/>
      <c r="AY65" s="1005"/>
      <c r="AZ65" s="1005"/>
      <c r="BA65" s="1005"/>
      <c r="BB65" s="1005"/>
      <c r="BC65" s="1005"/>
      <c r="BD65" s="94"/>
      <c r="BE65" s="94"/>
      <c r="BF65" s="1181">
        <f>IF(AV65&gt;=12000,$BW$83,IF(AND(AV65&lt;12000,AV65&gt;=5000),$BW$84,IF(AND(AV65&gt;=2500,AV65&lt;5000),$BW$85,"")))</f>
      </c>
      <c r="BG65" s="1182"/>
      <c r="BH65" s="1183"/>
      <c r="BI65" s="1143"/>
      <c r="BJ65" s="937"/>
      <c r="BK65" s="937"/>
      <c r="BL65" s="937"/>
      <c r="BM65" s="938"/>
      <c r="BN65" s="943">
        <f>IF(AV65&gt;=12000,$BX$83,IF(AND(AV65&lt;12000,AV65&gt;=5000),$BX$84,IF(AND(AV65&gt;=2500,AV65&lt;5000),$BX$85,"")))</f>
      </c>
      <c r="BO65" s="944"/>
      <c r="BP65" s="944"/>
      <c r="BQ65" s="944"/>
      <c r="BR65" s="944"/>
      <c r="BS65" s="945"/>
      <c r="BW65" s="1181">
        <f>IF(AV65&gt;=12000,$BW$83,IF(AND(AV65&lt;12000,AV65&gt;=5000),$BW$84,IF(AND(AV65&gt;=1000,AV65&lt;5000),$BW$86,"")))</f>
      </c>
      <c r="BX65" s="1182"/>
      <c r="BY65" s="1183"/>
      <c r="BZ65" s="1181">
        <f>IF(AV65&gt;=12000,$BW$83,IF(AND(AV65&lt;12000,AV65&gt;=5000),$BW$84,IF(AND(AV65&gt;=2500,AV65&lt;5000),$BW$85,IF(AND(AV65&gt;=1000,AV65&lt;2500),$BW$86,""))))</f>
      </c>
      <c r="CA65" s="1182"/>
      <c r="CB65" s="1183"/>
      <c r="CE65" s="89"/>
      <c r="CG65" s="9"/>
    </row>
    <row r="66" spans="1:85" ht="13.5" customHeight="1">
      <c r="A66" s="984"/>
      <c r="B66" s="985"/>
      <c r="C66" s="1018"/>
      <c r="D66" s="1019"/>
      <c r="E66" s="1019"/>
      <c r="F66" s="1019"/>
      <c r="G66" s="1019"/>
      <c r="H66" s="1019"/>
      <c r="I66" s="1019"/>
      <c r="J66" s="1020"/>
      <c r="K66" s="1018"/>
      <c r="L66" s="1019"/>
      <c r="M66" s="1019"/>
      <c r="N66" s="1019"/>
      <c r="O66" s="1019"/>
      <c r="P66" s="1019"/>
      <c r="Q66" s="1019"/>
      <c r="R66" s="1019"/>
      <c r="S66" s="1019"/>
      <c r="T66" s="1019"/>
      <c r="U66" s="1019"/>
      <c r="V66" s="1019"/>
      <c r="W66" s="1019"/>
      <c r="X66" s="1019"/>
      <c r="Y66" s="1019"/>
      <c r="Z66" s="1019"/>
      <c r="AA66" s="1019"/>
      <c r="AB66" s="1020"/>
      <c r="AC66" s="1124"/>
      <c r="AD66" s="1125"/>
      <c r="AE66" s="1134"/>
      <c r="AF66" s="1125"/>
      <c r="AG66" s="1125"/>
      <c r="AH66" s="1134"/>
      <c r="AI66" s="1125"/>
      <c r="AJ66" s="1125"/>
      <c r="AK66" s="1191"/>
      <c r="AL66" s="1027"/>
      <c r="AM66" s="1007"/>
      <c r="AN66" s="1007"/>
      <c r="AO66" s="1007"/>
      <c r="AP66" s="1007"/>
      <c r="AQ66" s="1007"/>
      <c r="AR66" s="1007"/>
      <c r="AS66" s="1007"/>
      <c r="AT66" s="1029" t="s">
        <v>82</v>
      </c>
      <c r="AU66" s="1128"/>
      <c r="AV66" s="1006"/>
      <c r="AW66" s="1007"/>
      <c r="AX66" s="1007"/>
      <c r="AY66" s="1007"/>
      <c r="AZ66" s="1007"/>
      <c r="BA66" s="1007"/>
      <c r="BB66" s="1007"/>
      <c r="BC66" s="1007"/>
      <c r="BD66" s="1024" t="s">
        <v>82</v>
      </c>
      <c r="BE66" s="1160"/>
      <c r="BF66" s="1184"/>
      <c r="BG66" s="1185"/>
      <c r="BH66" s="1186"/>
      <c r="BI66" s="1144"/>
      <c r="BJ66" s="939"/>
      <c r="BK66" s="939"/>
      <c r="BL66" s="939"/>
      <c r="BM66" s="940"/>
      <c r="BN66" s="946"/>
      <c r="BO66" s="947"/>
      <c r="BP66" s="947"/>
      <c r="BQ66" s="947"/>
      <c r="BR66" s="947"/>
      <c r="BS66" s="948"/>
      <c r="BW66" s="1184"/>
      <c r="BX66" s="1185"/>
      <c r="BY66" s="1186"/>
      <c r="BZ66" s="1184"/>
      <c r="CA66" s="1185"/>
      <c r="CB66" s="1186"/>
      <c r="CE66" s="89"/>
      <c r="CG66" s="9"/>
    </row>
    <row r="67" spans="1:85" ht="13.5" customHeight="1">
      <c r="A67" s="986"/>
      <c r="B67" s="987"/>
      <c r="C67" s="1021"/>
      <c r="D67" s="1022"/>
      <c r="E67" s="1022"/>
      <c r="F67" s="1022"/>
      <c r="G67" s="1022"/>
      <c r="H67" s="1022"/>
      <c r="I67" s="1022"/>
      <c r="J67" s="1023"/>
      <c r="K67" s="1021"/>
      <c r="L67" s="1022"/>
      <c r="M67" s="1022"/>
      <c r="N67" s="1022"/>
      <c r="O67" s="1022"/>
      <c r="P67" s="1022"/>
      <c r="Q67" s="1022"/>
      <c r="R67" s="1022"/>
      <c r="S67" s="1022"/>
      <c r="T67" s="1022"/>
      <c r="U67" s="1022"/>
      <c r="V67" s="1022"/>
      <c r="W67" s="1022"/>
      <c r="X67" s="1022"/>
      <c r="Y67" s="1022"/>
      <c r="Z67" s="1022"/>
      <c r="AA67" s="1022"/>
      <c r="AB67" s="1023"/>
      <c r="AC67" s="1126"/>
      <c r="AD67" s="1127"/>
      <c r="AE67" s="1135"/>
      <c r="AF67" s="1127"/>
      <c r="AG67" s="1127"/>
      <c r="AH67" s="1135"/>
      <c r="AI67" s="1127"/>
      <c r="AJ67" s="1127"/>
      <c r="AK67" s="1192"/>
      <c r="AL67" s="1028"/>
      <c r="AM67" s="1009"/>
      <c r="AN67" s="1009"/>
      <c r="AO67" s="1009"/>
      <c r="AP67" s="1009"/>
      <c r="AQ67" s="1009"/>
      <c r="AR67" s="1009"/>
      <c r="AS67" s="1009"/>
      <c r="AT67" s="1030"/>
      <c r="AU67" s="1129"/>
      <c r="AV67" s="1008"/>
      <c r="AW67" s="1009"/>
      <c r="AX67" s="1009"/>
      <c r="AY67" s="1009"/>
      <c r="AZ67" s="1009"/>
      <c r="BA67" s="1009"/>
      <c r="BB67" s="1009"/>
      <c r="BC67" s="1009"/>
      <c r="BD67" s="1025"/>
      <c r="BE67" s="1161"/>
      <c r="BF67" s="1187"/>
      <c r="BG67" s="1188"/>
      <c r="BH67" s="1189"/>
      <c r="BI67" s="1145"/>
      <c r="BJ67" s="941"/>
      <c r="BK67" s="941"/>
      <c r="BL67" s="941"/>
      <c r="BM67" s="942"/>
      <c r="BN67" s="949"/>
      <c r="BO67" s="950"/>
      <c r="BP67" s="950"/>
      <c r="BQ67" s="950"/>
      <c r="BR67" s="950"/>
      <c r="BS67" s="951"/>
      <c r="BW67" s="1187"/>
      <c r="BX67" s="1188"/>
      <c r="BY67" s="1189"/>
      <c r="BZ67" s="1187"/>
      <c r="CA67" s="1188"/>
      <c r="CB67" s="1189"/>
      <c r="CE67" s="89"/>
      <c r="CG67" s="9"/>
    </row>
    <row r="68" spans="1:85" ht="13.5" customHeight="1">
      <c r="A68" s="982">
        <v>19</v>
      </c>
      <c r="B68" s="983"/>
      <c r="C68" s="1015"/>
      <c r="D68" s="1016"/>
      <c r="E68" s="1016"/>
      <c r="F68" s="1016"/>
      <c r="G68" s="1016"/>
      <c r="H68" s="1016"/>
      <c r="I68" s="1016"/>
      <c r="J68" s="1017"/>
      <c r="K68" s="1015"/>
      <c r="L68" s="1016"/>
      <c r="M68" s="1016"/>
      <c r="N68" s="1016"/>
      <c r="O68" s="1016"/>
      <c r="P68" s="1016"/>
      <c r="Q68" s="1016"/>
      <c r="R68" s="1016"/>
      <c r="S68" s="1016"/>
      <c r="T68" s="1016"/>
      <c r="U68" s="1016"/>
      <c r="V68" s="1016"/>
      <c r="W68" s="1016"/>
      <c r="X68" s="1016"/>
      <c r="Y68" s="1016"/>
      <c r="Z68" s="1016"/>
      <c r="AA68" s="1016"/>
      <c r="AB68" s="1017"/>
      <c r="AC68" s="1122"/>
      <c r="AD68" s="1123"/>
      <c r="AE68" s="1133" t="s">
        <v>92</v>
      </c>
      <c r="AF68" s="1123"/>
      <c r="AG68" s="1123"/>
      <c r="AH68" s="1133" t="s">
        <v>134</v>
      </c>
      <c r="AI68" s="1123"/>
      <c r="AJ68" s="1123"/>
      <c r="AK68" s="1190" t="s">
        <v>172</v>
      </c>
      <c r="AL68" s="1026"/>
      <c r="AM68" s="1005"/>
      <c r="AN68" s="1005"/>
      <c r="AO68" s="1005"/>
      <c r="AP68" s="1005"/>
      <c r="AQ68" s="1005"/>
      <c r="AR68" s="1005"/>
      <c r="AS68" s="1005"/>
      <c r="AT68" s="93"/>
      <c r="AU68" s="93"/>
      <c r="AV68" s="1004"/>
      <c r="AW68" s="1005"/>
      <c r="AX68" s="1005"/>
      <c r="AY68" s="1005"/>
      <c r="AZ68" s="1005"/>
      <c r="BA68" s="1005"/>
      <c r="BB68" s="1005"/>
      <c r="BC68" s="1005"/>
      <c r="BD68" s="94"/>
      <c r="BE68" s="94"/>
      <c r="BF68" s="1181">
        <f>IF(AV68&gt;=12000,$BW$83,IF(AND(AV68&lt;12000,AV68&gt;=5000),$BW$84,IF(AND(AV68&gt;=2500,AV68&lt;5000),$BW$85,"")))</f>
      </c>
      <c r="BG68" s="1182"/>
      <c r="BH68" s="1183"/>
      <c r="BI68" s="1143"/>
      <c r="BJ68" s="937"/>
      <c r="BK68" s="937"/>
      <c r="BL68" s="937"/>
      <c r="BM68" s="938"/>
      <c r="BN68" s="943">
        <f>IF(AV68&gt;=12000,$BX$83,IF(AND(AV68&lt;12000,AV68&gt;=5000),$BX$84,IF(AND(AV68&gt;=2500,AV68&lt;5000),$BX$85,"")))</f>
      </c>
      <c r="BO68" s="944"/>
      <c r="BP68" s="944"/>
      <c r="BQ68" s="944"/>
      <c r="BR68" s="944"/>
      <c r="BS68" s="945"/>
      <c r="BW68" s="1181">
        <f>IF(AV68&gt;=12000,$BW$83,IF(AND(AV68&lt;12000,AV68&gt;=5000),$BW$84,IF(AND(AV68&gt;=1000,AV68&lt;5000),$BW$86,"")))</f>
      </c>
      <c r="BX68" s="1182"/>
      <c r="BY68" s="1183"/>
      <c r="BZ68" s="1181">
        <f>IF(AV68&gt;=12000,$BW$83,IF(AND(AV68&lt;12000,AV68&gt;=5000),$BW$84,IF(AND(AV68&gt;=2500,AV68&lt;5000),$BW$85,IF(AND(AV68&gt;=1000,AV68&lt;2500),$BW$86,""))))</f>
      </c>
      <c r="CA68" s="1182"/>
      <c r="CB68" s="1183"/>
      <c r="CE68" s="89"/>
      <c r="CG68" s="9"/>
    </row>
    <row r="69" spans="1:85" ht="13.5" customHeight="1">
      <c r="A69" s="984"/>
      <c r="B69" s="985"/>
      <c r="C69" s="1018"/>
      <c r="D69" s="1019"/>
      <c r="E69" s="1019"/>
      <c r="F69" s="1019"/>
      <c r="G69" s="1019"/>
      <c r="H69" s="1019"/>
      <c r="I69" s="1019"/>
      <c r="J69" s="1020"/>
      <c r="K69" s="1018"/>
      <c r="L69" s="1019"/>
      <c r="M69" s="1019"/>
      <c r="N69" s="1019"/>
      <c r="O69" s="1019"/>
      <c r="P69" s="1019"/>
      <c r="Q69" s="1019"/>
      <c r="R69" s="1019"/>
      <c r="S69" s="1019"/>
      <c r="T69" s="1019"/>
      <c r="U69" s="1019"/>
      <c r="V69" s="1019"/>
      <c r="W69" s="1019"/>
      <c r="X69" s="1019"/>
      <c r="Y69" s="1019"/>
      <c r="Z69" s="1019"/>
      <c r="AA69" s="1019"/>
      <c r="AB69" s="1020"/>
      <c r="AC69" s="1124"/>
      <c r="AD69" s="1125"/>
      <c r="AE69" s="1134"/>
      <c r="AF69" s="1125"/>
      <c r="AG69" s="1125"/>
      <c r="AH69" s="1134"/>
      <c r="AI69" s="1125"/>
      <c r="AJ69" s="1125"/>
      <c r="AK69" s="1191"/>
      <c r="AL69" s="1027"/>
      <c r="AM69" s="1007"/>
      <c r="AN69" s="1007"/>
      <c r="AO69" s="1007"/>
      <c r="AP69" s="1007"/>
      <c r="AQ69" s="1007"/>
      <c r="AR69" s="1007"/>
      <c r="AS69" s="1007"/>
      <c r="AT69" s="1029" t="s">
        <v>82</v>
      </c>
      <c r="AU69" s="1128"/>
      <c r="AV69" s="1006"/>
      <c r="AW69" s="1007"/>
      <c r="AX69" s="1007"/>
      <c r="AY69" s="1007"/>
      <c r="AZ69" s="1007"/>
      <c r="BA69" s="1007"/>
      <c r="BB69" s="1007"/>
      <c r="BC69" s="1007"/>
      <c r="BD69" s="1024" t="s">
        <v>82</v>
      </c>
      <c r="BE69" s="1160"/>
      <c r="BF69" s="1184"/>
      <c r="BG69" s="1185"/>
      <c r="BH69" s="1186"/>
      <c r="BI69" s="1144"/>
      <c r="BJ69" s="939"/>
      <c r="BK69" s="939"/>
      <c r="BL69" s="939"/>
      <c r="BM69" s="940"/>
      <c r="BN69" s="946"/>
      <c r="BO69" s="947"/>
      <c r="BP69" s="947"/>
      <c r="BQ69" s="947"/>
      <c r="BR69" s="947"/>
      <c r="BS69" s="948"/>
      <c r="BW69" s="1184"/>
      <c r="BX69" s="1185"/>
      <c r="BY69" s="1186"/>
      <c r="BZ69" s="1184"/>
      <c r="CA69" s="1185"/>
      <c r="CB69" s="1186"/>
      <c r="CE69" s="89"/>
      <c r="CG69" s="9"/>
    </row>
    <row r="70" spans="1:85" ht="13.5" customHeight="1">
      <c r="A70" s="986"/>
      <c r="B70" s="987"/>
      <c r="C70" s="1021"/>
      <c r="D70" s="1022"/>
      <c r="E70" s="1022"/>
      <c r="F70" s="1022"/>
      <c r="G70" s="1022"/>
      <c r="H70" s="1022"/>
      <c r="I70" s="1022"/>
      <c r="J70" s="1023"/>
      <c r="K70" s="1021"/>
      <c r="L70" s="1022"/>
      <c r="M70" s="1022"/>
      <c r="N70" s="1022"/>
      <c r="O70" s="1022"/>
      <c r="P70" s="1022"/>
      <c r="Q70" s="1022"/>
      <c r="R70" s="1022"/>
      <c r="S70" s="1022"/>
      <c r="T70" s="1022"/>
      <c r="U70" s="1022"/>
      <c r="V70" s="1022"/>
      <c r="W70" s="1022"/>
      <c r="X70" s="1022"/>
      <c r="Y70" s="1022"/>
      <c r="Z70" s="1022"/>
      <c r="AA70" s="1022"/>
      <c r="AB70" s="1023"/>
      <c r="AC70" s="1126"/>
      <c r="AD70" s="1127"/>
      <c r="AE70" s="1135"/>
      <c r="AF70" s="1127"/>
      <c r="AG70" s="1127"/>
      <c r="AH70" s="1135"/>
      <c r="AI70" s="1127"/>
      <c r="AJ70" s="1127"/>
      <c r="AK70" s="1192"/>
      <c r="AL70" s="1028"/>
      <c r="AM70" s="1009"/>
      <c r="AN70" s="1009"/>
      <c r="AO70" s="1009"/>
      <c r="AP70" s="1009"/>
      <c r="AQ70" s="1009"/>
      <c r="AR70" s="1009"/>
      <c r="AS70" s="1009"/>
      <c r="AT70" s="1030"/>
      <c r="AU70" s="1129"/>
      <c r="AV70" s="1008"/>
      <c r="AW70" s="1009"/>
      <c r="AX70" s="1009"/>
      <c r="AY70" s="1009"/>
      <c r="AZ70" s="1009"/>
      <c r="BA70" s="1009"/>
      <c r="BB70" s="1009"/>
      <c r="BC70" s="1009"/>
      <c r="BD70" s="1025"/>
      <c r="BE70" s="1161"/>
      <c r="BF70" s="1187"/>
      <c r="BG70" s="1188"/>
      <c r="BH70" s="1189"/>
      <c r="BI70" s="1145"/>
      <c r="BJ70" s="941"/>
      <c r="BK70" s="941"/>
      <c r="BL70" s="941"/>
      <c r="BM70" s="942"/>
      <c r="BN70" s="949"/>
      <c r="BO70" s="950"/>
      <c r="BP70" s="950"/>
      <c r="BQ70" s="950"/>
      <c r="BR70" s="950"/>
      <c r="BS70" s="951"/>
      <c r="BW70" s="1187"/>
      <c r="BX70" s="1188"/>
      <c r="BY70" s="1189"/>
      <c r="BZ70" s="1187"/>
      <c r="CA70" s="1188"/>
      <c r="CB70" s="1189"/>
      <c r="CE70" s="89"/>
      <c r="CG70" s="9"/>
    </row>
    <row r="71" spans="1:80" ht="13.5" customHeight="1">
      <c r="A71" s="982">
        <v>20</v>
      </c>
      <c r="B71" s="983"/>
      <c r="C71" s="1015"/>
      <c r="D71" s="1016"/>
      <c r="E71" s="1016"/>
      <c r="F71" s="1016"/>
      <c r="G71" s="1016"/>
      <c r="H71" s="1016"/>
      <c r="I71" s="1016"/>
      <c r="J71" s="1017"/>
      <c r="K71" s="1015"/>
      <c r="L71" s="1016"/>
      <c r="M71" s="1016"/>
      <c r="N71" s="1016"/>
      <c r="O71" s="1016"/>
      <c r="P71" s="1016"/>
      <c r="Q71" s="1016"/>
      <c r="R71" s="1016"/>
      <c r="S71" s="1016"/>
      <c r="T71" s="1016"/>
      <c r="U71" s="1016"/>
      <c r="V71" s="1016"/>
      <c r="W71" s="1016"/>
      <c r="X71" s="1016"/>
      <c r="Y71" s="1016"/>
      <c r="Z71" s="1016"/>
      <c r="AA71" s="1016"/>
      <c r="AB71" s="1017"/>
      <c r="AC71" s="1122"/>
      <c r="AD71" s="1123"/>
      <c r="AE71" s="1133" t="s">
        <v>92</v>
      </c>
      <c r="AF71" s="1123"/>
      <c r="AG71" s="1123"/>
      <c r="AH71" s="1133" t="s">
        <v>134</v>
      </c>
      <c r="AI71" s="1123"/>
      <c r="AJ71" s="1123"/>
      <c r="AK71" s="1190" t="s">
        <v>172</v>
      </c>
      <c r="AL71" s="1026"/>
      <c r="AM71" s="1005"/>
      <c r="AN71" s="1005"/>
      <c r="AO71" s="1005"/>
      <c r="AP71" s="1005"/>
      <c r="AQ71" s="1005"/>
      <c r="AR71" s="1005"/>
      <c r="AS71" s="1005"/>
      <c r="AT71" s="93"/>
      <c r="AU71" s="93"/>
      <c r="AV71" s="1004"/>
      <c r="AW71" s="1005"/>
      <c r="AX71" s="1005"/>
      <c r="AY71" s="1005"/>
      <c r="AZ71" s="1005"/>
      <c r="BA71" s="1005"/>
      <c r="BB71" s="1005"/>
      <c r="BC71" s="1005"/>
      <c r="BD71" s="94"/>
      <c r="BE71" s="94"/>
      <c r="BF71" s="1181">
        <f>IF(AV71&gt;=12000,$BW$83,IF(AND(AV71&lt;12000,AV71&gt;=5000),$BW$84,IF(AND(AV71&gt;=2500,AV71&lt;5000),$BW$85,"")))</f>
      </c>
      <c r="BG71" s="1182"/>
      <c r="BH71" s="1183"/>
      <c r="BI71" s="1143"/>
      <c r="BJ71" s="937"/>
      <c r="BK71" s="937"/>
      <c r="BL71" s="937"/>
      <c r="BM71" s="938"/>
      <c r="BN71" s="943">
        <f>IF(AV71&gt;=12000,$BX$83,IF(AND(AV71&lt;12000,AV71&gt;=5000),$BX$84,IF(AND(AV71&gt;=2500,AV71&lt;5000),$BX$85,"")))</f>
      </c>
      <c r="BO71" s="944"/>
      <c r="BP71" s="944"/>
      <c r="BQ71" s="944"/>
      <c r="BR71" s="944"/>
      <c r="BS71" s="945"/>
      <c r="BW71" s="1181">
        <f>IF(AV71&gt;=12000,$BW$83,IF(AND(AV71&lt;12000,AV71&gt;=5000),$BW$84,IF(AND(AV71&gt;=1000,AV71&lt;5000),$BW$86,"")))</f>
      </c>
      <c r="BX71" s="1182"/>
      <c r="BY71" s="1183"/>
      <c r="BZ71" s="1181">
        <f>IF(AV71&gt;=12000,$BW$83,IF(AND(AV71&lt;12000,AV71&gt;=5000),$BW$84,IF(AND(AV71&gt;=2500,AV71&lt;5000),$BW$85,IF(AND(AV71&gt;=1000,AV71&lt;2500),$BW$86,""))))</f>
      </c>
      <c r="CA71" s="1182"/>
      <c r="CB71" s="1183"/>
    </row>
    <row r="72" spans="1:80" ht="13.5" customHeight="1">
      <c r="A72" s="984"/>
      <c r="B72" s="985"/>
      <c r="C72" s="1018"/>
      <c r="D72" s="1019"/>
      <c r="E72" s="1019"/>
      <c r="F72" s="1019"/>
      <c r="G72" s="1019"/>
      <c r="H72" s="1019"/>
      <c r="I72" s="1019"/>
      <c r="J72" s="1020"/>
      <c r="K72" s="1018"/>
      <c r="L72" s="1019"/>
      <c r="M72" s="1019"/>
      <c r="N72" s="1019"/>
      <c r="O72" s="1019"/>
      <c r="P72" s="1019"/>
      <c r="Q72" s="1019"/>
      <c r="R72" s="1019"/>
      <c r="S72" s="1019"/>
      <c r="T72" s="1019"/>
      <c r="U72" s="1019"/>
      <c r="V72" s="1019"/>
      <c r="W72" s="1019"/>
      <c r="X72" s="1019"/>
      <c r="Y72" s="1019"/>
      <c r="Z72" s="1019"/>
      <c r="AA72" s="1019"/>
      <c r="AB72" s="1020"/>
      <c r="AC72" s="1124"/>
      <c r="AD72" s="1125"/>
      <c r="AE72" s="1134"/>
      <c r="AF72" s="1125"/>
      <c r="AG72" s="1125"/>
      <c r="AH72" s="1134"/>
      <c r="AI72" s="1125"/>
      <c r="AJ72" s="1125"/>
      <c r="AK72" s="1191"/>
      <c r="AL72" s="1027"/>
      <c r="AM72" s="1007"/>
      <c r="AN72" s="1007"/>
      <c r="AO72" s="1007"/>
      <c r="AP72" s="1007"/>
      <c r="AQ72" s="1007"/>
      <c r="AR72" s="1007"/>
      <c r="AS72" s="1007"/>
      <c r="AT72" s="1029" t="s">
        <v>82</v>
      </c>
      <c r="AU72" s="1128"/>
      <c r="AV72" s="1006"/>
      <c r="AW72" s="1007"/>
      <c r="AX72" s="1007"/>
      <c r="AY72" s="1007"/>
      <c r="AZ72" s="1007"/>
      <c r="BA72" s="1007"/>
      <c r="BB72" s="1007"/>
      <c r="BC72" s="1007"/>
      <c r="BD72" s="1024" t="s">
        <v>82</v>
      </c>
      <c r="BE72" s="1160"/>
      <c r="BF72" s="1184"/>
      <c r="BG72" s="1185"/>
      <c r="BH72" s="1186"/>
      <c r="BI72" s="1144"/>
      <c r="BJ72" s="939"/>
      <c r="BK72" s="939"/>
      <c r="BL72" s="939"/>
      <c r="BM72" s="940"/>
      <c r="BN72" s="946"/>
      <c r="BO72" s="947"/>
      <c r="BP72" s="947"/>
      <c r="BQ72" s="947"/>
      <c r="BR72" s="947"/>
      <c r="BS72" s="948"/>
      <c r="BW72" s="1184"/>
      <c r="BX72" s="1185"/>
      <c r="BY72" s="1186"/>
      <c r="BZ72" s="1184"/>
      <c r="CA72" s="1185"/>
      <c r="CB72" s="1186"/>
    </row>
    <row r="73" spans="1:85" ht="13.5" customHeight="1" thickBot="1">
      <c r="A73" s="1063"/>
      <c r="B73" s="1064"/>
      <c r="C73" s="1066"/>
      <c r="D73" s="1067"/>
      <c r="E73" s="1067"/>
      <c r="F73" s="1067"/>
      <c r="G73" s="1067"/>
      <c r="H73" s="1067"/>
      <c r="I73" s="1067"/>
      <c r="J73" s="1068"/>
      <c r="K73" s="1066"/>
      <c r="L73" s="1067"/>
      <c r="M73" s="1067"/>
      <c r="N73" s="1067"/>
      <c r="O73" s="1067"/>
      <c r="P73" s="1067"/>
      <c r="Q73" s="1067"/>
      <c r="R73" s="1067"/>
      <c r="S73" s="1067"/>
      <c r="T73" s="1067"/>
      <c r="U73" s="1067"/>
      <c r="V73" s="1067"/>
      <c r="W73" s="1067"/>
      <c r="X73" s="1067"/>
      <c r="Y73" s="1067"/>
      <c r="Z73" s="1067"/>
      <c r="AA73" s="1067"/>
      <c r="AB73" s="1068"/>
      <c r="AC73" s="1136"/>
      <c r="AD73" s="1137"/>
      <c r="AE73" s="1179"/>
      <c r="AF73" s="1137"/>
      <c r="AG73" s="1137"/>
      <c r="AH73" s="1179"/>
      <c r="AI73" s="1137"/>
      <c r="AJ73" s="1137"/>
      <c r="AK73" s="1193"/>
      <c r="AL73" s="1098"/>
      <c r="AM73" s="1087"/>
      <c r="AN73" s="1087"/>
      <c r="AO73" s="1087"/>
      <c r="AP73" s="1087"/>
      <c r="AQ73" s="1087"/>
      <c r="AR73" s="1087"/>
      <c r="AS73" s="1087"/>
      <c r="AT73" s="1099"/>
      <c r="AU73" s="1180"/>
      <c r="AV73" s="1086"/>
      <c r="AW73" s="1087"/>
      <c r="AX73" s="1087"/>
      <c r="AY73" s="1087"/>
      <c r="AZ73" s="1087"/>
      <c r="BA73" s="1087"/>
      <c r="BB73" s="1087"/>
      <c r="BC73" s="1087"/>
      <c r="BD73" s="1031"/>
      <c r="BE73" s="1165"/>
      <c r="BF73" s="1194"/>
      <c r="BG73" s="1195"/>
      <c r="BH73" s="1196"/>
      <c r="BI73" s="1169"/>
      <c r="BJ73" s="1170"/>
      <c r="BK73" s="1170"/>
      <c r="BL73" s="1170"/>
      <c r="BM73" s="1171"/>
      <c r="BN73" s="1162"/>
      <c r="BO73" s="1163"/>
      <c r="BP73" s="1163"/>
      <c r="BQ73" s="1163"/>
      <c r="BR73" s="1163"/>
      <c r="BS73" s="1164"/>
      <c r="BW73" s="1187"/>
      <c r="BX73" s="1188"/>
      <c r="BY73" s="1189"/>
      <c r="BZ73" s="1187"/>
      <c r="CA73" s="1188"/>
      <c r="CB73" s="1189"/>
      <c r="CE73" s="89"/>
      <c r="CG73" s="9"/>
    </row>
    <row r="74" spans="1:85" ht="13.5" customHeight="1" thickBot="1">
      <c r="A74" s="55"/>
      <c r="B74" s="5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21"/>
      <c r="AD74" s="121"/>
      <c r="AE74" s="120"/>
      <c r="AF74" s="121"/>
      <c r="AG74" s="121"/>
      <c r="AH74" s="120"/>
      <c r="AI74" s="121"/>
      <c r="AJ74" s="121"/>
      <c r="AK74" s="125"/>
      <c r="AL74" s="116"/>
      <c r="AM74" s="116"/>
      <c r="AN74" s="116"/>
      <c r="AO74" s="116"/>
      <c r="AP74" s="116"/>
      <c r="AQ74" s="116"/>
      <c r="AR74" s="116"/>
      <c r="AS74" s="116"/>
      <c r="AT74" s="117"/>
      <c r="AU74" s="117"/>
      <c r="AV74" s="116"/>
      <c r="AW74" s="116"/>
      <c r="AX74" s="116"/>
      <c r="AY74" s="116"/>
      <c r="AZ74" s="116"/>
      <c r="BA74" s="116"/>
      <c r="BB74" s="116"/>
      <c r="BC74" s="116"/>
      <c r="BD74" s="118"/>
      <c r="BE74" s="118"/>
      <c r="BF74" s="122"/>
      <c r="BG74" s="122"/>
      <c r="BH74" s="122"/>
      <c r="BI74" s="1173" t="s">
        <v>301</v>
      </c>
      <c r="BJ74" s="1174"/>
      <c r="BK74" s="1174"/>
      <c r="BL74" s="1174"/>
      <c r="BM74" s="1175"/>
      <c r="BN74" s="1176" t="s">
        <v>173</v>
      </c>
      <c r="BO74" s="1177"/>
      <c r="BP74" s="1177"/>
      <c r="BQ74" s="1177"/>
      <c r="BR74" s="1177"/>
      <c r="BS74" s="1178"/>
      <c r="BW74" s="122"/>
      <c r="BX74" s="122"/>
      <c r="BY74" s="122"/>
      <c r="BZ74" s="122"/>
      <c r="CA74" s="122"/>
      <c r="CB74" s="122"/>
      <c r="CE74" s="89"/>
      <c r="CG74" s="9"/>
    </row>
    <row r="75" spans="1:71" ht="12" customHeight="1">
      <c r="A75" s="5"/>
      <c r="B75" s="5"/>
      <c r="C75" s="10"/>
      <c r="D75" s="10"/>
      <c r="E75" s="10"/>
      <c r="F75" s="10"/>
      <c r="G75" s="10"/>
      <c r="H75" s="10"/>
      <c r="I75" s="10"/>
      <c r="J75" s="10"/>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8"/>
      <c r="AK75" s="8"/>
      <c r="AL75" s="8"/>
      <c r="AM75" s="8"/>
      <c r="AN75" s="8"/>
      <c r="AO75" s="8"/>
      <c r="AP75" s="8"/>
      <c r="AQ75" s="8"/>
      <c r="AR75" s="8"/>
      <c r="AS75" s="8"/>
      <c r="AT75" s="8"/>
      <c r="AU75" s="8"/>
      <c r="AV75" s="92"/>
      <c r="AW75" s="8"/>
      <c r="AX75" s="8"/>
      <c r="AY75" s="92"/>
      <c r="AZ75" s="8"/>
      <c r="BA75" s="8"/>
      <c r="BB75" s="92"/>
      <c r="BC75" s="12"/>
      <c r="BD75" s="12"/>
      <c r="BE75" s="12"/>
      <c r="BF75" s="12"/>
      <c r="BG75" s="91"/>
      <c r="BH75" s="91"/>
      <c r="BI75" s="1080">
        <f>IF(BI14="","",ROUNDDOWN(AVERAGE(BI14:BM73),1)-65)</f>
      </c>
      <c r="BJ75" s="1081"/>
      <c r="BK75" s="1081"/>
      <c r="BL75" s="1081"/>
      <c r="BM75" s="1081"/>
      <c r="BN75" s="1071">
        <f>IF(SUM(BN14:BS73)&gt;0,SUM(BN14:BS73),"")</f>
      </c>
      <c r="BO75" s="1072"/>
      <c r="BP75" s="1072"/>
      <c r="BQ75" s="1072"/>
      <c r="BR75" s="1072"/>
      <c r="BS75" s="1073"/>
    </row>
    <row r="76" spans="1:71" ht="12" customHeight="1">
      <c r="A76" s="99"/>
      <c r="B76" s="99"/>
      <c r="C76" s="99"/>
      <c r="D76" s="99"/>
      <c r="E76" s="99"/>
      <c r="F76" s="99"/>
      <c r="G76" s="99"/>
      <c r="H76" s="99"/>
      <c r="I76" s="99"/>
      <c r="J76" s="99"/>
      <c r="K76" s="99"/>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13"/>
      <c r="BD76" s="13"/>
      <c r="BE76" s="13"/>
      <c r="BF76" s="13"/>
      <c r="BG76" s="15"/>
      <c r="BH76" s="55"/>
      <c r="BI76" s="1082"/>
      <c r="BJ76" s="1083"/>
      <c r="BK76" s="1083"/>
      <c r="BL76" s="1083"/>
      <c r="BM76" s="1083"/>
      <c r="BN76" s="1074"/>
      <c r="BO76" s="1075"/>
      <c r="BP76" s="1075"/>
      <c r="BQ76" s="1075"/>
      <c r="BR76" s="1075"/>
      <c r="BS76" s="1076"/>
    </row>
    <row r="77" spans="1:71" ht="12" customHeight="1" thickBot="1">
      <c r="A77" s="99"/>
      <c r="B77" s="99"/>
      <c r="C77" s="99"/>
      <c r="D77" s="99"/>
      <c r="E77" s="99"/>
      <c r="F77" s="99"/>
      <c r="G77" s="99"/>
      <c r="H77" s="99"/>
      <c r="I77" s="99"/>
      <c r="J77" s="99"/>
      <c r="K77" s="99"/>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13"/>
      <c r="BD77" s="13"/>
      <c r="BE77" s="13"/>
      <c r="BF77" s="13"/>
      <c r="BG77" s="91"/>
      <c r="BH77" s="91"/>
      <c r="BI77" s="1084"/>
      <c r="BJ77" s="1085"/>
      <c r="BK77" s="1085"/>
      <c r="BL77" s="1085"/>
      <c r="BM77" s="1085"/>
      <c r="BN77" s="1077"/>
      <c r="BO77" s="1078"/>
      <c r="BP77" s="1078"/>
      <c r="BQ77" s="1078"/>
      <c r="BR77" s="1078"/>
      <c r="BS77" s="1079"/>
    </row>
    <row r="78" spans="1:71" ht="9.75" customHeight="1">
      <c r="A78" s="99"/>
      <c r="B78" s="99"/>
      <c r="C78" s="99"/>
      <c r="D78" s="99"/>
      <c r="E78" s="99"/>
      <c r="F78" s="99"/>
      <c r="G78" s="99"/>
      <c r="H78" s="99"/>
      <c r="I78" s="99"/>
      <c r="J78" s="99"/>
      <c r="K78" s="99"/>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13"/>
      <c r="BD78" s="13"/>
      <c r="BE78" s="13"/>
      <c r="BF78" s="13"/>
      <c r="BG78" s="91"/>
      <c r="BH78" s="91"/>
      <c r="BI78" s="14"/>
      <c r="BJ78" s="14"/>
      <c r="BK78" s="14"/>
      <c r="BL78" s="14"/>
      <c r="BM78" s="14"/>
      <c r="BN78" s="14"/>
      <c r="BO78" s="14"/>
      <c r="BP78" s="91"/>
      <c r="BQ78" s="91"/>
      <c r="BR78" s="91"/>
      <c r="BS78" s="91"/>
    </row>
    <row r="79" spans="3:71" ht="9.75" customHeight="1">
      <c r="C79" s="1096" t="s">
        <v>230</v>
      </c>
      <c r="D79" s="1096"/>
      <c r="E79" s="1096"/>
      <c r="F79" s="1096"/>
      <c r="G79" s="1096"/>
      <c r="H79" s="1096"/>
      <c r="I79" s="1096"/>
      <c r="J79" s="1096"/>
      <c r="K79" s="1096"/>
      <c r="L79" s="1096"/>
      <c r="M79" s="1096"/>
      <c r="N79" s="1096"/>
      <c r="O79" s="1096"/>
      <c r="P79" s="1096"/>
      <c r="Q79" s="1096"/>
      <c r="R79" s="1096"/>
      <c r="S79" s="1096"/>
      <c r="T79" s="1096"/>
      <c r="U79" s="1096"/>
      <c r="V79" s="1096"/>
      <c r="W79" s="1096"/>
      <c r="X79" s="1096"/>
      <c r="Y79" s="1096"/>
      <c r="Z79" s="1096"/>
      <c r="AA79" s="1096"/>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row>
    <row r="80" spans="2:71" ht="9.75" customHeight="1">
      <c r="B80" s="101"/>
      <c r="C80" s="1096"/>
      <c r="D80" s="1096"/>
      <c r="E80" s="1096"/>
      <c r="F80" s="1096"/>
      <c r="G80" s="1096"/>
      <c r="H80" s="1096"/>
      <c r="I80" s="1096"/>
      <c r="J80" s="1096"/>
      <c r="K80" s="1096"/>
      <c r="L80" s="1096"/>
      <c r="M80" s="1096"/>
      <c r="N80" s="1096"/>
      <c r="O80" s="1096"/>
      <c r="P80" s="1096"/>
      <c r="Q80" s="1096"/>
      <c r="R80" s="1096"/>
      <c r="S80" s="1096"/>
      <c r="T80" s="1096"/>
      <c r="U80" s="1096"/>
      <c r="V80" s="1096"/>
      <c r="W80" s="1096"/>
      <c r="X80" s="1096"/>
      <c r="Y80" s="1096"/>
      <c r="Z80" s="1096"/>
      <c r="AA80" s="1096"/>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row>
    <row r="81" spans="1:71" ht="13.5" customHeight="1">
      <c r="A81" s="102"/>
      <c r="B81" s="103">
        <v>1</v>
      </c>
      <c r="C81" s="1094" t="s">
        <v>457</v>
      </c>
      <c r="D81" s="1095"/>
      <c r="E81" s="1095"/>
      <c r="F81" s="1095"/>
      <c r="G81" s="1095"/>
      <c r="H81" s="1095"/>
      <c r="I81" s="1095"/>
      <c r="J81" s="1095"/>
      <c r="K81" s="1095"/>
      <c r="L81" s="1095"/>
      <c r="M81" s="1095"/>
      <c r="N81" s="1095"/>
      <c r="O81" s="1095"/>
      <c r="P81" s="1095"/>
      <c r="Q81" s="1095"/>
      <c r="R81" s="1095"/>
      <c r="S81" s="1095"/>
      <c r="T81" s="1095"/>
      <c r="U81" s="1095"/>
      <c r="V81" s="1095"/>
      <c r="W81" s="1095"/>
      <c r="X81" s="1095"/>
      <c r="Y81" s="1095"/>
      <c r="Z81" s="1095"/>
      <c r="AA81" s="1095"/>
      <c r="AB81" s="1095"/>
      <c r="AC81" s="1095"/>
      <c r="AD81" s="1095"/>
      <c r="AE81" s="1095"/>
      <c r="AF81" s="1095"/>
      <c r="AG81" s="1095"/>
      <c r="AH81" s="1095"/>
      <c r="AI81" s="1095"/>
      <c r="AJ81" s="1095"/>
      <c r="AK81" s="1095"/>
      <c r="AL81" s="1095"/>
      <c r="AM81" s="1095"/>
      <c r="AN81" s="1095"/>
      <c r="AO81" s="1095"/>
      <c r="AP81" s="1095"/>
      <c r="AQ81" s="1095"/>
      <c r="AR81" s="1095"/>
      <c r="AS81" s="1095"/>
      <c r="AT81" s="1095"/>
      <c r="AU81" s="1095"/>
      <c r="AV81" s="1095"/>
      <c r="AW81" s="1095"/>
      <c r="AX81" s="1095"/>
      <c r="AY81" s="1095"/>
      <c r="AZ81" s="1095"/>
      <c r="BA81" s="1095"/>
      <c r="BB81" s="1095"/>
      <c r="BC81" s="1095"/>
      <c r="BD81" s="1095"/>
      <c r="BE81" s="1095"/>
      <c r="BF81" s="1095"/>
      <c r="BG81" s="1095"/>
      <c r="BH81" s="1095"/>
      <c r="BI81" s="1095"/>
      <c r="BJ81" s="1095"/>
      <c r="BK81" s="1095"/>
      <c r="BL81" s="1095"/>
      <c r="BM81" s="1095"/>
      <c r="BN81" s="1095"/>
      <c r="BO81" s="1095"/>
      <c r="BP81" s="1095"/>
      <c r="BQ81" s="1095"/>
      <c r="BR81" s="1095"/>
      <c r="BS81" s="1095"/>
    </row>
    <row r="82" spans="1:112" ht="12.75">
      <c r="A82" s="102"/>
      <c r="B82" s="104"/>
      <c r="C82" s="1095"/>
      <c r="D82" s="1095"/>
      <c r="E82" s="1095"/>
      <c r="F82" s="1095"/>
      <c r="G82" s="1095"/>
      <c r="H82" s="1095"/>
      <c r="I82" s="1095"/>
      <c r="J82" s="1095"/>
      <c r="K82" s="1095"/>
      <c r="L82" s="1095"/>
      <c r="M82" s="1095"/>
      <c r="N82" s="1095"/>
      <c r="O82" s="1095"/>
      <c r="P82" s="1095"/>
      <c r="Q82" s="1095"/>
      <c r="R82" s="1095"/>
      <c r="S82" s="1095"/>
      <c r="T82" s="1095"/>
      <c r="U82" s="1095"/>
      <c r="V82" s="1095"/>
      <c r="W82" s="1095"/>
      <c r="X82" s="1095"/>
      <c r="Y82" s="1095"/>
      <c r="Z82" s="1095"/>
      <c r="AA82" s="1095"/>
      <c r="AB82" s="1095"/>
      <c r="AC82" s="1095"/>
      <c r="AD82" s="1095"/>
      <c r="AE82" s="1095"/>
      <c r="AF82" s="1095"/>
      <c r="AG82" s="1095"/>
      <c r="AH82" s="1095"/>
      <c r="AI82" s="1095"/>
      <c r="AJ82" s="1095"/>
      <c r="AK82" s="1095"/>
      <c r="AL82" s="1095"/>
      <c r="AM82" s="1095"/>
      <c r="AN82" s="1095"/>
      <c r="AO82" s="1095"/>
      <c r="AP82" s="1095"/>
      <c r="AQ82" s="1095"/>
      <c r="AR82" s="1095"/>
      <c r="AS82" s="1095"/>
      <c r="AT82" s="1095"/>
      <c r="AU82" s="1095"/>
      <c r="AV82" s="1095"/>
      <c r="AW82" s="1095"/>
      <c r="AX82" s="1095"/>
      <c r="AY82" s="1095"/>
      <c r="AZ82" s="1095"/>
      <c r="BA82" s="1095"/>
      <c r="BB82" s="1095"/>
      <c r="BC82" s="1095"/>
      <c r="BD82" s="1095"/>
      <c r="BE82" s="1095"/>
      <c r="BF82" s="1095"/>
      <c r="BG82" s="1095"/>
      <c r="BH82" s="1095"/>
      <c r="BI82" s="1095"/>
      <c r="BJ82" s="1095"/>
      <c r="BK82" s="1095"/>
      <c r="BL82" s="1095"/>
      <c r="BM82" s="1095"/>
      <c r="BN82" s="1095"/>
      <c r="BO82" s="1095"/>
      <c r="BP82" s="1095"/>
      <c r="BQ82" s="1095"/>
      <c r="BR82" s="1095"/>
      <c r="BS82" s="1095"/>
      <c r="BW82" s="50"/>
      <c r="BZ82" s="83"/>
      <c r="CA82" s="83"/>
      <c r="CB82" s="9"/>
      <c r="CC82" s="84"/>
      <c r="CD82" s="84"/>
      <c r="CL82" s="50"/>
      <c r="CM82" s="50"/>
      <c r="DG82" s="49"/>
      <c r="DH82" s="49"/>
    </row>
    <row r="83" spans="1:76" ht="12.75">
      <c r="A83" s="102"/>
      <c r="B83" s="104"/>
      <c r="C83" s="1095"/>
      <c r="D83" s="1095"/>
      <c r="E83" s="1095"/>
      <c r="F83" s="1095"/>
      <c r="G83" s="1095"/>
      <c r="H83" s="1095"/>
      <c r="I83" s="1095"/>
      <c r="J83" s="1095"/>
      <c r="K83" s="1095"/>
      <c r="L83" s="1095"/>
      <c r="M83" s="1095"/>
      <c r="N83" s="1095"/>
      <c r="O83" s="1095"/>
      <c r="P83" s="1095"/>
      <c r="Q83" s="1095"/>
      <c r="R83" s="1095"/>
      <c r="S83" s="1095"/>
      <c r="T83" s="1095"/>
      <c r="U83" s="1095"/>
      <c r="V83" s="1095"/>
      <c r="W83" s="1095"/>
      <c r="X83" s="1095"/>
      <c r="Y83" s="1095"/>
      <c r="Z83" s="1095"/>
      <c r="AA83" s="1095"/>
      <c r="AB83" s="1095"/>
      <c r="AC83" s="1095"/>
      <c r="AD83" s="1095"/>
      <c r="AE83" s="1095"/>
      <c r="AF83" s="1095"/>
      <c r="AG83" s="1095"/>
      <c r="AH83" s="1095"/>
      <c r="AI83" s="1095"/>
      <c r="AJ83" s="1095"/>
      <c r="AK83" s="1095"/>
      <c r="AL83" s="1095"/>
      <c r="AM83" s="1095"/>
      <c r="AN83" s="1095"/>
      <c r="AO83" s="1095"/>
      <c r="AP83" s="1095"/>
      <c r="AQ83" s="1095"/>
      <c r="AR83" s="1095"/>
      <c r="AS83" s="1095"/>
      <c r="AT83" s="1095"/>
      <c r="AU83" s="1095"/>
      <c r="AV83" s="1095"/>
      <c r="AW83" s="1095"/>
      <c r="AX83" s="1095"/>
      <c r="AY83" s="1095"/>
      <c r="AZ83" s="1095"/>
      <c r="BA83" s="1095"/>
      <c r="BB83" s="1095"/>
      <c r="BC83" s="1095"/>
      <c r="BD83" s="1095"/>
      <c r="BE83" s="1095"/>
      <c r="BF83" s="1095"/>
      <c r="BG83" s="1095"/>
      <c r="BH83" s="1095"/>
      <c r="BI83" s="1095"/>
      <c r="BJ83" s="1095"/>
      <c r="BK83" s="1095"/>
      <c r="BL83" s="1095"/>
      <c r="BM83" s="1095"/>
      <c r="BN83" s="1095"/>
      <c r="BO83" s="1095"/>
      <c r="BP83" s="1095"/>
      <c r="BQ83" s="1095"/>
      <c r="BR83" s="1095"/>
      <c r="BS83" s="1095"/>
      <c r="BW83" s="105" t="s">
        <v>235</v>
      </c>
      <c r="BX83" s="105">
        <v>8</v>
      </c>
    </row>
    <row r="84" spans="1:76" ht="12.75">
      <c r="A84" s="102"/>
      <c r="B84" s="103">
        <v>2</v>
      </c>
      <c r="C84" s="1095"/>
      <c r="D84" s="1095"/>
      <c r="E84" s="1095"/>
      <c r="F84" s="1095"/>
      <c r="G84" s="1095"/>
      <c r="H84" s="1095"/>
      <c r="I84" s="1095"/>
      <c r="J84" s="1095"/>
      <c r="K84" s="1095"/>
      <c r="L84" s="1095"/>
      <c r="M84" s="1095"/>
      <c r="N84" s="1095"/>
      <c r="O84" s="1095"/>
      <c r="P84" s="1095"/>
      <c r="Q84" s="1095"/>
      <c r="R84" s="1095"/>
      <c r="S84" s="1095"/>
      <c r="T84" s="1095"/>
      <c r="U84" s="1095"/>
      <c r="V84" s="1095"/>
      <c r="W84" s="1095"/>
      <c r="X84" s="1095"/>
      <c r="Y84" s="1095"/>
      <c r="Z84" s="1095"/>
      <c r="AA84" s="1095"/>
      <c r="AB84" s="1095"/>
      <c r="AC84" s="1095"/>
      <c r="AD84" s="1095"/>
      <c r="AE84" s="1095"/>
      <c r="AF84" s="1095"/>
      <c r="AG84" s="1095"/>
      <c r="AH84" s="1095"/>
      <c r="AI84" s="1095"/>
      <c r="AJ84" s="1095"/>
      <c r="AK84" s="1095"/>
      <c r="AL84" s="1095"/>
      <c r="AM84" s="1095"/>
      <c r="AN84" s="1095"/>
      <c r="AO84" s="1095"/>
      <c r="AP84" s="1095"/>
      <c r="AQ84" s="1095"/>
      <c r="AR84" s="1095"/>
      <c r="AS84" s="1095"/>
      <c r="AT84" s="1095"/>
      <c r="AU84" s="1095"/>
      <c r="AV84" s="1095"/>
      <c r="AW84" s="1095"/>
      <c r="AX84" s="1095"/>
      <c r="AY84" s="1095"/>
      <c r="AZ84" s="1095"/>
      <c r="BA84" s="1095"/>
      <c r="BB84" s="1095"/>
      <c r="BC84" s="1095"/>
      <c r="BD84" s="1095"/>
      <c r="BE84" s="1095"/>
      <c r="BF84" s="1095"/>
      <c r="BG84" s="1095"/>
      <c r="BH84" s="1095"/>
      <c r="BI84" s="1095"/>
      <c r="BJ84" s="1095"/>
      <c r="BK84" s="1095"/>
      <c r="BL84" s="1095"/>
      <c r="BM84" s="1095"/>
      <c r="BN84" s="1095"/>
      <c r="BO84" s="1095"/>
      <c r="BP84" s="1095"/>
      <c r="BQ84" s="1095"/>
      <c r="BR84" s="1095"/>
      <c r="BS84" s="1095"/>
      <c r="BW84" s="105" t="s">
        <v>236</v>
      </c>
      <c r="BX84" s="105">
        <v>6</v>
      </c>
    </row>
    <row r="85" spans="1:76" ht="12.75">
      <c r="A85" s="102"/>
      <c r="C85" s="1095"/>
      <c r="D85" s="1095"/>
      <c r="E85" s="1095"/>
      <c r="F85" s="1095"/>
      <c r="G85" s="1095"/>
      <c r="H85" s="1095"/>
      <c r="I85" s="1095"/>
      <c r="J85" s="1095"/>
      <c r="K85" s="1095"/>
      <c r="L85" s="1095"/>
      <c r="M85" s="1095"/>
      <c r="N85" s="1095"/>
      <c r="O85" s="1095"/>
      <c r="P85" s="1095"/>
      <c r="Q85" s="1095"/>
      <c r="R85" s="1095"/>
      <c r="S85" s="1095"/>
      <c r="T85" s="1095"/>
      <c r="U85" s="1095"/>
      <c r="V85" s="1095"/>
      <c r="W85" s="1095"/>
      <c r="X85" s="1095"/>
      <c r="Y85" s="1095"/>
      <c r="Z85" s="1095"/>
      <c r="AA85" s="1095"/>
      <c r="AB85" s="1095"/>
      <c r="AC85" s="1095"/>
      <c r="AD85" s="1095"/>
      <c r="AE85" s="1095"/>
      <c r="AF85" s="1095"/>
      <c r="AG85" s="1095"/>
      <c r="AH85" s="1095"/>
      <c r="AI85" s="1095"/>
      <c r="AJ85" s="1095"/>
      <c r="AK85" s="1095"/>
      <c r="AL85" s="1095"/>
      <c r="AM85" s="1095"/>
      <c r="AN85" s="1095"/>
      <c r="AO85" s="1095"/>
      <c r="AP85" s="1095"/>
      <c r="AQ85" s="1095"/>
      <c r="AR85" s="1095"/>
      <c r="AS85" s="1095"/>
      <c r="AT85" s="1095"/>
      <c r="AU85" s="1095"/>
      <c r="AV85" s="1095"/>
      <c r="AW85" s="1095"/>
      <c r="AX85" s="1095"/>
      <c r="AY85" s="1095"/>
      <c r="AZ85" s="1095"/>
      <c r="BA85" s="1095"/>
      <c r="BB85" s="1095"/>
      <c r="BC85" s="1095"/>
      <c r="BD85" s="1095"/>
      <c r="BE85" s="1095"/>
      <c r="BF85" s="1095"/>
      <c r="BG85" s="1095"/>
      <c r="BH85" s="1095"/>
      <c r="BI85" s="1095"/>
      <c r="BJ85" s="1095"/>
      <c r="BK85" s="1095"/>
      <c r="BL85" s="1095"/>
      <c r="BM85" s="1095"/>
      <c r="BN85" s="1095"/>
      <c r="BO85" s="1095"/>
      <c r="BP85" s="1095"/>
      <c r="BQ85" s="1095"/>
      <c r="BR85" s="1095"/>
      <c r="BS85" s="1095"/>
      <c r="BW85" s="105" t="s">
        <v>237</v>
      </c>
      <c r="BX85" s="105">
        <v>4</v>
      </c>
    </row>
    <row r="86" spans="1:76" ht="12.75">
      <c r="A86" s="102"/>
      <c r="C86" s="1095"/>
      <c r="D86" s="1095"/>
      <c r="E86" s="1095"/>
      <c r="F86" s="1095"/>
      <c r="G86" s="1095"/>
      <c r="H86" s="1095"/>
      <c r="I86" s="1095"/>
      <c r="J86" s="1095"/>
      <c r="K86" s="1095"/>
      <c r="L86" s="1095"/>
      <c r="M86" s="1095"/>
      <c r="N86" s="1095"/>
      <c r="O86" s="1095"/>
      <c r="P86" s="1095"/>
      <c r="Q86" s="1095"/>
      <c r="R86" s="1095"/>
      <c r="S86" s="1095"/>
      <c r="T86" s="1095"/>
      <c r="U86" s="1095"/>
      <c r="V86" s="1095"/>
      <c r="W86" s="1095"/>
      <c r="X86" s="1095"/>
      <c r="Y86" s="1095"/>
      <c r="Z86" s="1095"/>
      <c r="AA86" s="1095"/>
      <c r="AB86" s="1095"/>
      <c r="AC86" s="1095"/>
      <c r="AD86" s="1095"/>
      <c r="AE86" s="1095"/>
      <c r="AF86" s="1095"/>
      <c r="AG86" s="1095"/>
      <c r="AH86" s="1095"/>
      <c r="AI86" s="1095"/>
      <c r="AJ86" s="1095"/>
      <c r="AK86" s="1095"/>
      <c r="AL86" s="1095"/>
      <c r="AM86" s="1095"/>
      <c r="AN86" s="1095"/>
      <c r="AO86" s="1095"/>
      <c r="AP86" s="1095"/>
      <c r="AQ86" s="1095"/>
      <c r="AR86" s="1095"/>
      <c r="AS86" s="1095"/>
      <c r="AT86" s="1095"/>
      <c r="AU86" s="1095"/>
      <c r="AV86" s="1095"/>
      <c r="AW86" s="1095"/>
      <c r="AX86" s="1095"/>
      <c r="AY86" s="1095"/>
      <c r="AZ86" s="1095"/>
      <c r="BA86" s="1095"/>
      <c r="BB86" s="1095"/>
      <c r="BC86" s="1095"/>
      <c r="BD86" s="1095"/>
      <c r="BE86" s="1095"/>
      <c r="BF86" s="1095"/>
      <c r="BG86" s="1095"/>
      <c r="BH86" s="1095"/>
      <c r="BI86" s="1095"/>
      <c r="BJ86" s="1095"/>
      <c r="BK86" s="1095"/>
      <c r="BL86" s="1095"/>
      <c r="BM86" s="1095"/>
      <c r="BN86" s="1095"/>
      <c r="BO86" s="1095"/>
      <c r="BP86" s="1095"/>
      <c r="BQ86" s="1095"/>
      <c r="BR86" s="1095"/>
      <c r="BS86" s="1095"/>
      <c r="BW86" s="105"/>
      <c r="BX86" s="105"/>
    </row>
    <row r="87" spans="1:71" ht="12.75">
      <c r="A87" s="102"/>
      <c r="B87" s="102" t="s">
        <v>435</v>
      </c>
      <c r="C87" s="1095"/>
      <c r="D87" s="1095"/>
      <c r="E87" s="1095"/>
      <c r="F87" s="1095"/>
      <c r="G87" s="1095"/>
      <c r="H87" s="1095"/>
      <c r="I87" s="1095"/>
      <c r="J87" s="1095"/>
      <c r="K87" s="1095"/>
      <c r="L87" s="1095"/>
      <c r="M87" s="1095"/>
      <c r="N87" s="1095"/>
      <c r="O87" s="1095"/>
      <c r="P87" s="1095"/>
      <c r="Q87" s="1095"/>
      <c r="R87" s="1095"/>
      <c r="S87" s="1095"/>
      <c r="T87" s="1095"/>
      <c r="U87" s="1095"/>
      <c r="V87" s="1095"/>
      <c r="W87" s="1095"/>
      <c r="X87" s="1095"/>
      <c r="Y87" s="1095"/>
      <c r="Z87" s="1095"/>
      <c r="AA87" s="1095"/>
      <c r="AB87" s="1095"/>
      <c r="AC87" s="1095"/>
      <c r="AD87" s="1095"/>
      <c r="AE87" s="1095"/>
      <c r="AF87" s="1095"/>
      <c r="AG87" s="1095"/>
      <c r="AH87" s="1095"/>
      <c r="AI87" s="1095"/>
      <c r="AJ87" s="1095"/>
      <c r="AK87" s="1095"/>
      <c r="AL87" s="1095"/>
      <c r="AM87" s="1095"/>
      <c r="AN87" s="1095"/>
      <c r="AO87" s="1095"/>
      <c r="AP87" s="1095"/>
      <c r="AQ87" s="1095"/>
      <c r="AR87" s="1095"/>
      <c r="AS87" s="1095"/>
      <c r="AT87" s="1095"/>
      <c r="AU87" s="1095"/>
      <c r="AV87" s="1095"/>
      <c r="AW87" s="1095"/>
      <c r="AX87" s="1095"/>
      <c r="AY87" s="1095"/>
      <c r="AZ87" s="1095"/>
      <c r="BA87" s="1095"/>
      <c r="BB87" s="1095"/>
      <c r="BC87" s="1095"/>
      <c r="BD87" s="1095"/>
      <c r="BE87" s="1095"/>
      <c r="BF87" s="1095"/>
      <c r="BG87" s="1095"/>
      <c r="BH87" s="1095"/>
      <c r="BI87" s="1095"/>
      <c r="BJ87" s="1095"/>
      <c r="BK87" s="1095"/>
      <c r="BL87" s="1095"/>
      <c r="BM87" s="1095"/>
      <c r="BN87" s="1095"/>
      <c r="BO87" s="1095"/>
      <c r="BP87" s="1095"/>
      <c r="BQ87" s="1095"/>
      <c r="BR87" s="1095"/>
      <c r="BS87" s="1095"/>
    </row>
    <row r="88" spans="1:71" ht="12.75">
      <c r="A88" s="102"/>
      <c r="C88" s="1095"/>
      <c r="D88" s="1095"/>
      <c r="E88" s="1095"/>
      <c r="F88" s="1095"/>
      <c r="G88" s="1095"/>
      <c r="H88" s="1095"/>
      <c r="I88" s="1095"/>
      <c r="J88" s="1095"/>
      <c r="K88" s="1095"/>
      <c r="L88" s="1095"/>
      <c r="M88" s="1095"/>
      <c r="N88" s="1095"/>
      <c r="O88" s="1095"/>
      <c r="P88" s="1095"/>
      <c r="Q88" s="1095"/>
      <c r="R88" s="1095"/>
      <c r="S88" s="1095"/>
      <c r="T88" s="1095"/>
      <c r="U88" s="1095"/>
      <c r="V88" s="1095"/>
      <c r="W88" s="1095"/>
      <c r="X88" s="1095"/>
      <c r="Y88" s="1095"/>
      <c r="Z88" s="1095"/>
      <c r="AA88" s="1095"/>
      <c r="AB88" s="1095"/>
      <c r="AC88" s="1095"/>
      <c r="AD88" s="1095"/>
      <c r="AE88" s="1095"/>
      <c r="AF88" s="1095"/>
      <c r="AG88" s="1095"/>
      <c r="AH88" s="1095"/>
      <c r="AI88" s="1095"/>
      <c r="AJ88" s="1095"/>
      <c r="AK88" s="1095"/>
      <c r="AL88" s="1095"/>
      <c r="AM88" s="1095"/>
      <c r="AN88" s="1095"/>
      <c r="AO88" s="1095"/>
      <c r="AP88" s="1095"/>
      <c r="AQ88" s="1095"/>
      <c r="AR88" s="1095"/>
      <c r="AS88" s="1095"/>
      <c r="AT88" s="1095"/>
      <c r="AU88" s="1095"/>
      <c r="AV88" s="1095"/>
      <c r="AW88" s="1095"/>
      <c r="AX88" s="1095"/>
      <c r="AY88" s="1095"/>
      <c r="AZ88" s="1095"/>
      <c r="BA88" s="1095"/>
      <c r="BB88" s="1095"/>
      <c r="BC88" s="1095"/>
      <c r="BD88" s="1095"/>
      <c r="BE88" s="1095"/>
      <c r="BF88" s="1095"/>
      <c r="BG88" s="1095"/>
      <c r="BH88" s="1095"/>
      <c r="BI88" s="1095"/>
      <c r="BJ88" s="1095"/>
      <c r="BK88" s="1095"/>
      <c r="BL88" s="1095"/>
      <c r="BM88" s="1095"/>
      <c r="BN88" s="1095"/>
      <c r="BO88" s="1095"/>
      <c r="BP88" s="1095"/>
      <c r="BQ88" s="1095"/>
      <c r="BR88" s="1095"/>
      <c r="BS88" s="1095"/>
    </row>
    <row r="89" spans="1:71" ht="12.75">
      <c r="A89" s="102"/>
      <c r="B89" s="102"/>
      <c r="C89" s="1095"/>
      <c r="D89" s="1095"/>
      <c r="E89" s="1095"/>
      <c r="F89" s="1095"/>
      <c r="G89" s="1095"/>
      <c r="H89" s="1095"/>
      <c r="I89" s="1095"/>
      <c r="J89" s="1095"/>
      <c r="K89" s="1095"/>
      <c r="L89" s="1095"/>
      <c r="M89" s="1095"/>
      <c r="N89" s="1095"/>
      <c r="O89" s="1095"/>
      <c r="P89" s="1095"/>
      <c r="Q89" s="1095"/>
      <c r="R89" s="1095"/>
      <c r="S89" s="1095"/>
      <c r="T89" s="1095"/>
      <c r="U89" s="1095"/>
      <c r="V89" s="1095"/>
      <c r="W89" s="1095"/>
      <c r="X89" s="1095"/>
      <c r="Y89" s="1095"/>
      <c r="Z89" s="1095"/>
      <c r="AA89" s="1095"/>
      <c r="AB89" s="1095"/>
      <c r="AC89" s="1095"/>
      <c r="AD89" s="1095"/>
      <c r="AE89" s="1095"/>
      <c r="AF89" s="1095"/>
      <c r="AG89" s="1095"/>
      <c r="AH89" s="1095"/>
      <c r="AI89" s="1095"/>
      <c r="AJ89" s="1095"/>
      <c r="AK89" s="1095"/>
      <c r="AL89" s="1095"/>
      <c r="AM89" s="1095"/>
      <c r="AN89" s="1095"/>
      <c r="AO89" s="1095"/>
      <c r="AP89" s="1095"/>
      <c r="AQ89" s="1095"/>
      <c r="AR89" s="1095"/>
      <c r="AS89" s="1095"/>
      <c r="AT89" s="1095"/>
      <c r="AU89" s="1095"/>
      <c r="AV89" s="1095"/>
      <c r="AW89" s="1095"/>
      <c r="AX89" s="1095"/>
      <c r="AY89" s="1095"/>
      <c r="AZ89" s="1095"/>
      <c r="BA89" s="1095"/>
      <c r="BB89" s="1095"/>
      <c r="BC89" s="1095"/>
      <c r="BD89" s="1095"/>
      <c r="BE89" s="1095"/>
      <c r="BF89" s="1095"/>
      <c r="BG89" s="1095"/>
      <c r="BH89" s="1095"/>
      <c r="BI89" s="1095"/>
      <c r="BJ89" s="1095"/>
      <c r="BK89" s="1095"/>
      <c r="BL89" s="1095"/>
      <c r="BM89" s="1095"/>
      <c r="BN89" s="1095"/>
      <c r="BO89" s="1095"/>
      <c r="BP89" s="1095"/>
      <c r="BQ89" s="1095"/>
      <c r="BR89" s="1095"/>
      <c r="BS89" s="1095"/>
    </row>
    <row r="90" spans="1:71" ht="12.75">
      <c r="A90" s="102"/>
      <c r="C90" s="1095"/>
      <c r="D90" s="1095"/>
      <c r="E90" s="1095"/>
      <c r="F90" s="1095"/>
      <c r="G90" s="1095"/>
      <c r="H90" s="1095"/>
      <c r="I90" s="1095"/>
      <c r="J90" s="1095"/>
      <c r="K90" s="1095"/>
      <c r="L90" s="1095"/>
      <c r="M90" s="1095"/>
      <c r="N90" s="1095"/>
      <c r="O90" s="1095"/>
      <c r="P90" s="1095"/>
      <c r="Q90" s="1095"/>
      <c r="R90" s="1095"/>
      <c r="S90" s="1095"/>
      <c r="T90" s="1095"/>
      <c r="U90" s="1095"/>
      <c r="V90" s="1095"/>
      <c r="W90" s="1095"/>
      <c r="X90" s="1095"/>
      <c r="Y90" s="1095"/>
      <c r="Z90" s="1095"/>
      <c r="AA90" s="1095"/>
      <c r="AB90" s="1095"/>
      <c r="AC90" s="1095"/>
      <c r="AD90" s="1095"/>
      <c r="AE90" s="1095"/>
      <c r="AF90" s="1095"/>
      <c r="AG90" s="1095"/>
      <c r="AH90" s="1095"/>
      <c r="AI90" s="1095"/>
      <c r="AJ90" s="1095"/>
      <c r="AK90" s="1095"/>
      <c r="AL90" s="1095"/>
      <c r="AM90" s="1095"/>
      <c r="AN90" s="1095"/>
      <c r="AO90" s="1095"/>
      <c r="AP90" s="1095"/>
      <c r="AQ90" s="1095"/>
      <c r="AR90" s="1095"/>
      <c r="AS90" s="1095"/>
      <c r="AT90" s="1095"/>
      <c r="AU90" s="1095"/>
      <c r="AV90" s="1095"/>
      <c r="AW90" s="1095"/>
      <c r="AX90" s="1095"/>
      <c r="AY90" s="1095"/>
      <c r="AZ90" s="1095"/>
      <c r="BA90" s="1095"/>
      <c r="BB90" s="1095"/>
      <c r="BC90" s="1095"/>
      <c r="BD90" s="1095"/>
      <c r="BE90" s="1095"/>
      <c r="BF90" s="1095"/>
      <c r="BG90" s="1095"/>
      <c r="BH90" s="1095"/>
      <c r="BI90" s="1095"/>
      <c r="BJ90" s="1095"/>
      <c r="BK90" s="1095"/>
      <c r="BL90" s="1095"/>
      <c r="BM90" s="1095"/>
      <c r="BN90" s="1095"/>
      <c r="BO90" s="1095"/>
      <c r="BP90" s="1095"/>
      <c r="BQ90" s="1095"/>
      <c r="BR90" s="1095"/>
      <c r="BS90" s="1095"/>
    </row>
  </sheetData>
  <sheetProtection/>
  <mergeCells count="400">
    <mergeCell ref="BZ62:CB64"/>
    <mergeCell ref="BZ65:CB67"/>
    <mergeCell ref="BZ68:CB70"/>
    <mergeCell ref="BZ71:CB73"/>
    <mergeCell ref="BN65:BS67"/>
    <mergeCell ref="BN71:BS73"/>
    <mergeCell ref="BW68:BY70"/>
    <mergeCell ref="BW71:BY73"/>
    <mergeCell ref="BW62:BY64"/>
    <mergeCell ref="BW65:BY67"/>
    <mergeCell ref="BZ53:CB55"/>
    <mergeCell ref="BZ56:CB58"/>
    <mergeCell ref="BZ59:CB61"/>
    <mergeCell ref="BZ38:CB40"/>
    <mergeCell ref="BZ41:CB43"/>
    <mergeCell ref="BZ44:CB46"/>
    <mergeCell ref="BZ47:CB49"/>
    <mergeCell ref="C81:BS90"/>
    <mergeCell ref="BG1:BS2"/>
    <mergeCell ref="BN75:BS77"/>
    <mergeCell ref="BN68:BS70"/>
    <mergeCell ref="BD69:BE70"/>
    <mergeCell ref="AV71:BC73"/>
    <mergeCell ref="BI74:BM74"/>
    <mergeCell ref="BN74:BS74"/>
    <mergeCell ref="C79:AA80"/>
    <mergeCell ref="BD72:BE73"/>
    <mergeCell ref="BI75:BM77"/>
    <mergeCell ref="AF68:AG70"/>
    <mergeCell ref="AH68:AH70"/>
    <mergeCell ref="BZ26:CB28"/>
    <mergeCell ref="BZ29:CB31"/>
    <mergeCell ref="BZ32:CB34"/>
    <mergeCell ref="BZ35:CB37"/>
    <mergeCell ref="BZ50:CB52"/>
    <mergeCell ref="AT69:AU70"/>
    <mergeCell ref="AK68:AK70"/>
    <mergeCell ref="BF71:BH73"/>
    <mergeCell ref="BI71:BM73"/>
    <mergeCell ref="AV68:BC70"/>
    <mergeCell ref="BF68:BH70"/>
    <mergeCell ref="BI68:BM70"/>
    <mergeCell ref="BN62:BS64"/>
    <mergeCell ref="BD66:BE67"/>
    <mergeCell ref="BF62:BH64"/>
    <mergeCell ref="BI62:BM64"/>
    <mergeCell ref="BD63:BE64"/>
    <mergeCell ref="BF65:BH67"/>
    <mergeCell ref="BI65:BM67"/>
    <mergeCell ref="AV59:BC61"/>
    <mergeCell ref="BF59:BH61"/>
    <mergeCell ref="BI59:BM61"/>
    <mergeCell ref="BF56:BH58"/>
    <mergeCell ref="BI56:BM58"/>
    <mergeCell ref="AV65:BC67"/>
    <mergeCell ref="BN56:BS58"/>
    <mergeCell ref="AV56:BC58"/>
    <mergeCell ref="BN59:BS61"/>
    <mergeCell ref="BD60:BE61"/>
    <mergeCell ref="BN53:BS55"/>
    <mergeCell ref="BD57:BE58"/>
    <mergeCell ref="BF53:BH55"/>
    <mergeCell ref="BI53:BM55"/>
    <mergeCell ref="BD54:BE55"/>
    <mergeCell ref="AV50:BC52"/>
    <mergeCell ref="BF50:BH52"/>
    <mergeCell ref="BI50:BM52"/>
    <mergeCell ref="BF47:BH49"/>
    <mergeCell ref="BI47:BM49"/>
    <mergeCell ref="BN47:BS49"/>
    <mergeCell ref="BN50:BS52"/>
    <mergeCell ref="BD51:BE52"/>
    <mergeCell ref="BN38:BS40"/>
    <mergeCell ref="BN41:BS43"/>
    <mergeCell ref="BD42:BE43"/>
    <mergeCell ref="BN44:BS46"/>
    <mergeCell ref="BD48:BE49"/>
    <mergeCell ref="BF44:BH46"/>
    <mergeCell ref="BI44:BM46"/>
    <mergeCell ref="BD45:BE46"/>
    <mergeCell ref="BN35:BS37"/>
    <mergeCell ref="BD39:BE40"/>
    <mergeCell ref="BF35:BH37"/>
    <mergeCell ref="BI35:BM37"/>
    <mergeCell ref="BD36:BE37"/>
    <mergeCell ref="AV41:BC43"/>
    <mergeCell ref="BF41:BH43"/>
    <mergeCell ref="BI41:BM43"/>
    <mergeCell ref="BF38:BH40"/>
    <mergeCell ref="BI38:BM40"/>
    <mergeCell ref="AV32:BC34"/>
    <mergeCell ref="BF32:BH34"/>
    <mergeCell ref="BI32:BM34"/>
    <mergeCell ref="BF29:BH31"/>
    <mergeCell ref="BI29:BM31"/>
    <mergeCell ref="BN29:BS31"/>
    <mergeCell ref="AV29:BC31"/>
    <mergeCell ref="BN32:BS34"/>
    <mergeCell ref="BD33:BE34"/>
    <mergeCell ref="BN26:BS28"/>
    <mergeCell ref="BD30:BE31"/>
    <mergeCell ref="BF26:BH28"/>
    <mergeCell ref="BI26:BM28"/>
    <mergeCell ref="BD27:BE28"/>
    <mergeCell ref="AV23:BC25"/>
    <mergeCell ref="BF23:BH25"/>
    <mergeCell ref="BI23:BM25"/>
    <mergeCell ref="BD24:BE25"/>
    <mergeCell ref="BN14:BS16"/>
    <mergeCell ref="BD15:BE16"/>
    <mergeCell ref="BN17:BS19"/>
    <mergeCell ref="BD21:BE22"/>
    <mergeCell ref="BF17:BH19"/>
    <mergeCell ref="BI17:BM19"/>
    <mergeCell ref="BD18:BE19"/>
    <mergeCell ref="BI14:BM16"/>
    <mergeCell ref="BQ7:BR8"/>
    <mergeCell ref="BS7:BS8"/>
    <mergeCell ref="AV12:BE13"/>
    <mergeCell ref="BF12:BH13"/>
    <mergeCell ref="BI12:BM13"/>
    <mergeCell ref="BN12:BS13"/>
    <mergeCell ref="BI7:BJ8"/>
    <mergeCell ref="BK7:BL8"/>
    <mergeCell ref="BN7:BO8"/>
    <mergeCell ref="BM7:BM8"/>
    <mergeCell ref="K2:BD4"/>
    <mergeCell ref="AW5:AY8"/>
    <mergeCell ref="AZ5:BS6"/>
    <mergeCell ref="AZ7:BA8"/>
    <mergeCell ref="BB7:BB8"/>
    <mergeCell ref="BC7:BD8"/>
    <mergeCell ref="BE7:BE8"/>
    <mergeCell ref="BF7:BG8"/>
    <mergeCell ref="BP7:BP8"/>
    <mergeCell ref="BH7:BH8"/>
    <mergeCell ref="AE71:AE73"/>
    <mergeCell ref="AF71:AG73"/>
    <mergeCell ref="AH71:AH73"/>
    <mergeCell ref="AI71:AJ73"/>
    <mergeCell ref="AT72:AU73"/>
    <mergeCell ref="AK71:AK73"/>
    <mergeCell ref="AL71:AS73"/>
    <mergeCell ref="A68:B70"/>
    <mergeCell ref="A71:B73"/>
    <mergeCell ref="C71:J73"/>
    <mergeCell ref="K71:AB73"/>
    <mergeCell ref="AC71:AD73"/>
    <mergeCell ref="C68:J70"/>
    <mergeCell ref="K68:AB70"/>
    <mergeCell ref="AC68:AD70"/>
    <mergeCell ref="AE65:AE67"/>
    <mergeCell ref="AF65:AG67"/>
    <mergeCell ref="AH65:AH67"/>
    <mergeCell ref="AI65:AJ67"/>
    <mergeCell ref="AL68:AS70"/>
    <mergeCell ref="AE68:AE70"/>
    <mergeCell ref="AI68:AJ70"/>
    <mergeCell ref="AT63:AU64"/>
    <mergeCell ref="AK62:AK64"/>
    <mergeCell ref="AL62:AS64"/>
    <mergeCell ref="AV62:BC64"/>
    <mergeCell ref="AT66:AU67"/>
    <mergeCell ref="AK65:AK67"/>
    <mergeCell ref="AL65:AS67"/>
    <mergeCell ref="A65:B67"/>
    <mergeCell ref="C65:J67"/>
    <mergeCell ref="K65:AB67"/>
    <mergeCell ref="AC65:AD67"/>
    <mergeCell ref="AT60:AU61"/>
    <mergeCell ref="A62:B64"/>
    <mergeCell ref="C62:J64"/>
    <mergeCell ref="K62:AB64"/>
    <mergeCell ref="AC62:AD64"/>
    <mergeCell ref="AE62:AE64"/>
    <mergeCell ref="AF62:AG64"/>
    <mergeCell ref="AH62:AH64"/>
    <mergeCell ref="AI62:AJ64"/>
    <mergeCell ref="AK59:AK61"/>
    <mergeCell ref="AL59:AS61"/>
    <mergeCell ref="AT57:AU58"/>
    <mergeCell ref="AH59:AH61"/>
    <mergeCell ref="AI59:AJ61"/>
    <mergeCell ref="AK56:AK58"/>
    <mergeCell ref="AL56:AS58"/>
    <mergeCell ref="A59:B61"/>
    <mergeCell ref="C59:J61"/>
    <mergeCell ref="K59:AB61"/>
    <mergeCell ref="AC59:AD61"/>
    <mergeCell ref="AE59:AE61"/>
    <mergeCell ref="AF59:AG61"/>
    <mergeCell ref="AT54:AU55"/>
    <mergeCell ref="AK53:AK55"/>
    <mergeCell ref="AL53:AS55"/>
    <mergeCell ref="AV53:BC55"/>
    <mergeCell ref="A56:B58"/>
    <mergeCell ref="C56:J58"/>
    <mergeCell ref="K56:AB58"/>
    <mergeCell ref="AC56:AD58"/>
    <mergeCell ref="AE56:AE58"/>
    <mergeCell ref="AF56:AG58"/>
    <mergeCell ref="AH56:AH58"/>
    <mergeCell ref="AI56:AJ58"/>
    <mergeCell ref="AT51:AU52"/>
    <mergeCell ref="A53:B55"/>
    <mergeCell ref="C53:J55"/>
    <mergeCell ref="K53:AB55"/>
    <mergeCell ref="AC53:AD55"/>
    <mergeCell ref="AE53:AE55"/>
    <mergeCell ref="AF53:AG55"/>
    <mergeCell ref="AH53:AH55"/>
    <mergeCell ref="AI53:AJ55"/>
    <mergeCell ref="AK50:AK52"/>
    <mergeCell ref="AL50:AS52"/>
    <mergeCell ref="AT48:AU49"/>
    <mergeCell ref="A50:B52"/>
    <mergeCell ref="C50:J52"/>
    <mergeCell ref="K50:AB52"/>
    <mergeCell ref="AC50:AD52"/>
    <mergeCell ref="AE50:AE52"/>
    <mergeCell ref="AF50:AG52"/>
    <mergeCell ref="AH50:AH52"/>
    <mergeCell ref="AI50:AJ52"/>
    <mergeCell ref="AK47:AK49"/>
    <mergeCell ref="AL47:AS49"/>
    <mergeCell ref="AV47:BC49"/>
    <mergeCell ref="AT45:AU46"/>
    <mergeCell ref="AK44:AK46"/>
    <mergeCell ref="AL44:AS46"/>
    <mergeCell ref="AV44:BC46"/>
    <mergeCell ref="AH47:AH49"/>
    <mergeCell ref="A47:B49"/>
    <mergeCell ref="C47:J49"/>
    <mergeCell ref="K47:AB49"/>
    <mergeCell ref="AC47:AD49"/>
    <mergeCell ref="AE47:AE49"/>
    <mergeCell ref="AF47:AG49"/>
    <mergeCell ref="AI47:AJ49"/>
    <mergeCell ref="AT42:AU43"/>
    <mergeCell ref="A44:B46"/>
    <mergeCell ref="C44:J46"/>
    <mergeCell ref="K44:AB46"/>
    <mergeCell ref="AC44:AD46"/>
    <mergeCell ref="AE44:AE46"/>
    <mergeCell ref="AF44:AG46"/>
    <mergeCell ref="AH44:AH46"/>
    <mergeCell ref="AI44:AJ46"/>
    <mergeCell ref="AH35:AH37"/>
    <mergeCell ref="AL41:AS43"/>
    <mergeCell ref="AT39:AU40"/>
    <mergeCell ref="A41:B43"/>
    <mergeCell ref="C41:J43"/>
    <mergeCell ref="K41:AB43"/>
    <mergeCell ref="AC41:AD43"/>
    <mergeCell ref="AE41:AE43"/>
    <mergeCell ref="AF41:AG43"/>
    <mergeCell ref="AH41:AH43"/>
    <mergeCell ref="AH32:AH34"/>
    <mergeCell ref="AH38:AH40"/>
    <mergeCell ref="AI38:AJ40"/>
    <mergeCell ref="AK38:AK40"/>
    <mergeCell ref="AL38:AS40"/>
    <mergeCell ref="AV38:BC40"/>
    <mergeCell ref="AT36:AU37"/>
    <mergeCell ref="AK35:AK37"/>
    <mergeCell ref="AL35:AS37"/>
    <mergeCell ref="AV35:BC37"/>
    <mergeCell ref="AK41:AK43"/>
    <mergeCell ref="A38:B40"/>
    <mergeCell ref="C38:J40"/>
    <mergeCell ref="K38:AB40"/>
    <mergeCell ref="AC38:AD40"/>
    <mergeCell ref="AE38:AE40"/>
    <mergeCell ref="AF38:AG40"/>
    <mergeCell ref="AI41:AJ43"/>
    <mergeCell ref="AT33:AU34"/>
    <mergeCell ref="A35:B37"/>
    <mergeCell ref="C35:J37"/>
    <mergeCell ref="K35:AB37"/>
    <mergeCell ref="AC35:AD37"/>
    <mergeCell ref="AE35:AE37"/>
    <mergeCell ref="AF35:AG37"/>
    <mergeCell ref="A32:B34"/>
    <mergeCell ref="AL32:AS34"/>
    <mergeCell ref="AI35:AJ37"/>
    <mergeCell ref="C32:J34"/>
    <mergeCell ref="K32:AB34"/>
    <mergeCell ref="AC32:AD34"/>
    <mergeCell ref="AE32:AE34"/>
    <mergeCell ref="AF32:AG34"/>
    <mergeCell ref="AL29:AS31"/>
    <mergeCell ref="AK32:AK34"/>
    <mergeCell ref="AH29:AH31"/>
    <mergeCell ref="AI32:AJ34"/>
    <mergeCell ref="AK29:AK31"/>
    <mergeCell ref="A26:B28"/>
    <mergeCell ref="AT27:AU28"/>
    <mergeCell ref="AK26:AK28"/>
    <mergeCell ref="AL26:AS28"/>
    <mergeCell ref="AV26:BC28"/>
    <mergeCell ref="AT30:AU31"/>
    <mergeCell ref="AI26:AJ28"/>
    <mergeCell ref="AI29:AJ31"/>
    <mergeCell ref="A29:B31"/>
    <mergeCell ref="C29:J31"/>
    <mergeCell ref="K29:AB31"/>
    <mergeCell ref="AC29:AD31"/>
    <mergeCell ref="AE29:AE31"/>
    <mergeCell ref="AF29:AG31"/>
    <mergeCell ref="AT21:AU22"/>
    <mergeCell ref="AH23:AH25"/>
    <mergeCell ref="AI23:AJ25"/>
    <mergeCell ref="AT24:AU25"/>
    <mergeCell ref="AE20:AE22"/>
    <mergeCell ref="AH26:AH28"/>
    <mergeCell ref="AK23:AK25"/>
    <mergeCell ref="AL23:AS25"/>
    <mergeCell ref="AC17:AD19"/>
    <mergeCell ref="AF20:AG22"/>
    <mergeCell ref="C26:J28"/>
    <mergeCell ref="K26:AB28"/>
    <mergeCell ref="AC26:AD28"/>
    <mergeCell ref="AE26:AE28"/>
    <mergeCell ref="AF26:AG28"/>
    <mergeCell ref="AH20:AH22"/>
    <mergeCell ref="A23:B25"/>
    <mergeCell ref="C23:J25"/>
    <mergeCell ref="K23:AB25"/>
    <mergeCell ref="AC23:AD25"/>
    <mergeCell ref="AE23:AE25"/>
    <mergeCell ref="AF23:AG25"/>
    <mergeCell ref="AI20:AJ22"/>
    <mergeCell ref="AE17:AE19"/>
    <mergeCell ref="AL20:AS22"/>
    <mergeCell ref="AK17:AK19"/>
    <mergeCell ref="AL17:AS19"/>
    <mergeCell ref="AK20:AK22"/>
    <mergeCell ref="AH17:AH19"/>
    <mergeCell ref="AF17:AG19"/>
    <mergeCell ref="AI17:AJ19"/>
    <mergeCell ref="AF14:AG16"/>
    <mergeCell ref="AL14:AS16"/>
    <mergeCell ref="AK14:AK16"/>
    <mergeCell ref="A20:B22"/>
    <mergeCell ref="C20:J22"/>
    <mergeCell ref="K20:AB22"/>
    <mergeCell ref="AC20:AD22"/>
    <mergeCell ref="A17:B19"/>
    <mergeCell ref="C17:J19"/>
    <mergeCell ref="K17:AB19"/>
    <mergeCell ref="I6:N7"/>
    <mergeCell ref="K12:AB13"/>
    <mergeCell ref="AC12:AK13"/>
    <mergeCell ref="A14:B16"/>
    <mergeCell ref="AL12:AU13"/>
    <mergeCell ref="C14:J16"/>
    <mergeCell ref="K14:AB16"/>
    <mergeCell ref="AC14:AD16"/>
    <mergeCell ref="AH14:AH16"/>
    <mergeCell ref="AI14:AJ16"/>
    <mergeCell ref="R5:AK7"/>
    <mergeCell ref="BW20:BY22"/>
    <mergeCell ref="BW23:BY25"/>
    <mergeCell ref="BW14:BY16"/>
    <mergeCell ref="A5:C7"/>
    <mergeCell ref="D5:F5"/>
    <mergeCell ref="I5:N5"/>
    <mergeCell ref="O5:Q7"/>
    <mergeCell ref="D6:F7"/>
    <mergeCell ref="G6:H7"/>
    <mergeCell ref="BW38:BY40"/>
    <mergeCell ref="BW41:BY43"/>
    <mergeCell ref="BW56:BY58"/>
    <mergeCell ref="A12:B13"/>
    <mergeCell ref="C12:J13"/>
    <mergeCell ref="BF14:BH16"/>
    <mergeCell ref="AT15:AU16"/>
    <mergeCell ref="AV14:BC16"/>
    <mergeCell ref="AT18:AU19"/>
    <mergeCell ref="AE14:AE16"/>
    <mergeCell ref="AV17:BC19"/>
    <mergeCell ref="BW32:BY34"/>
    <mergeCell ref="BW35:BY37"/>
    <mergeCell ref="BW26:BY28"/>
    <mergeCell ref="BZ14:CB16"/>
    <mergeCell ref="BW17:BY19"/>
    <mergeCell ref="BZ17:CB19"/>
    <mergeCell ref="BZ20:CB22"/>
    <mergeCell ref="BZ23:CB25"/>
    <mergeCell ref="BW29:BY31"/>
    <mergeCell ref="BW59:BY61"/>
    <mergeCell ref="BW44:BY46"/>
    <mergeCell ref="BW50:BY52"/>
    <mergeCell ref="BW53:BY55"/>
    <mergeCell ref="AV20:BC22"/>
    <mergeCell ref="BF20:BH22"/>
    <mergeCell ref="BI20:BM22"/>
    <mergeCell ref="BN20:BS22"/>
    <mergeCell ref="BN23:BS25"/>
    <mergeCell ref="BW47:BY49"/>
  </mergeCells>
  <conditionalFormatting sqref="CG5:CG18 CE22:CE75">
    <cfRule type="cellIs" priority="23" dxfId="12" operator="equal" stopIfTrue="1">
      <formula>0</formula>
    </cfRule>
  </conditionalFormatting>
  <conditionalFormatting sqref="BN14 BN17 BN20 BN23 BN26 BN29 BN32 BN35 BN38 BN41 BN44 BN47 BN50 BN53 BN56 BN59 BN62 BN65 BN68 BN71">
    <cfRule type="expression" priority="26" dxfId="13" stopIfTrue="1">
      <formula>ISERROR(BN14)</formula>
    </cfRule>
  </conditionalFormatting>
  <dataValidations count="5">
    <dataValidation type="custom" allowBlank="1" showErrorMessage="1" errorTitle="対象期間の誤り" error="引渡年月日が工事成績の対象期間外です&#10;成績は入力しないでください&#10;（キャンセルを選択してください）&#10;" imeMode="off" sqref="BC75:BF75">
      <formula1>IF(CE76=1,BC75&gt;0)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I75 BN75">
      <formula1>IF(CA77=1,BI75&gt;0)</formula1>
    </dataValidation>
    <dataValidation allowBlank="1" showInputMessage="1" showErrorMessage="1" imeMode="off" sqref="BC76:BF78 I6 BD69 BN9:BO11 AW75:AX75 AZ75:BA75 BD36 BD42 BD39 BD27 BD33 BD30 BD18 BD24 BC9:BD11 BD45 BD51 BD21 BK9:BL11 BI12 BD48 AT15 AJ75:AU75 AZ9:BA11 BF9:BG11 BQ9:BR11 AT48 AT45 AT42 AT39 AT36 AT33 AT30 AT27 AT24 AT21 AT18 AT51 BD63 BD72 BD66 BD54 BD60 BD57 AT72 AT66 AT63 AT60 AT57 AT54 BI78:BO78 BD15 AT69 BK7 BN7 BQ7 BF7 BC7 AZ7"/>
    <dataValidation type="list" allowBlank="1" showInputMessage="1" showErrorMessage="1" sqref="AC74:AD74">
      <formula1>"18,19,20,21,22,23"</formula1>
    </dataValidation>
    <dataValidation type="list" allowBlank="1" showInputMessage="1" showErrorMessage="1" sqref="D6:F7">
      <formula1>"'００,'４５"</formula1>
    </dataValidation>
  </dataValidations>
  <printOptions/>
  <pageMargins left="0.7480314960629921" right="0.7480314960629921" top="0.5118110236220472" bottom="0.5118110236220472" header="0.5118110236220472" footer="0.5118110236220472"/>
  <pageSetup fitToHeight="1" fitToWidth="1"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sheetPr>
    <tabColor theme="8" tint="0.7999799847602844"/>
    <pageSetUpPr fitToPage="1"/>
  </sheetPr>
  <dimension ref="A1:EB90"/>
  <sheetViews>
    <sheetView view="pageBreakPreview" zoomScaleSheetLayoutView="100" zoomScalePageLayoutView="0" workbookViewId="0" topLeftCell="A1">
      <selection activeCell="BT32" sqref="BT32:BY34"/>
    </sheetView>
  </sheetViews>
  <sheetFormatPr defaultColWidth="1.625" defaultRowHeight="9.75" customHeight="1"/>
  <cols>
    <col min="1" max="1" width="1.625" style="49" customWidth="1"/>
    <col min="2" max="2" width="2.875" style="49" bestFit="1" customWidth="1"/>
    <col min="3" max="10" width="2.50390625" style="49" customWidth="1"/>
    <col min="11" max="28" width="2.00390625" style="49" customWidth="1"/>
    <col min="29" max="65" width="1.625" style="49" customWidth="1"/>
    <col min="66" max="71" width="1.625" style="49" hidden="1" customWidth="1"/>
    <col min="72" max="76" width="1.625" style="49" customWidth="1"/>
    <col min="77" max="77" width="2.125" style="49" customWidth="1"/>
    <col min="78" max="81" width="2.125" style="49" hidden="1" customWidth="1"/>
    <col min="82" max="85" width="2.125" style="50" hidden="1" customWidth="1"/>
    <col min="86" max="87" width="2.125" style="83" hidden="1" customWidth="1"/>
    <col min="88" max="88" width="2.125" style="9" hidden="1" customWidth="1"/>
    <col min="89" max="89" width="2.125" style="84" customWidth="1"/>
    <col min="90" max="97" width="1.625" style="84" customWidth="1"/>
    <col min="98" max="118" width="1.625" style="50" customWidth="1"/>
    <col min="119" max="16384" width="1.625" style="49" customWidth="1"/>
  </cols>
  <sheetData>
    <row r="1" spans="59:77" ht="9.75" customHeight="1">
      <c r="BG1" s="1097" t="s">
        <v>174</v>
      </c>
      <c r="BH1" s="1097"/>
      <c r="BI1" s="1097"/>
      <c r="BJ1" s="1097"/>
      <c r="BK1" s="1097"/>
      <c r="BL1" s="1097"/>
      <c r="BM1" s="1097"/>
      <c r="BN1" s="1097"/>
      <c r="BO1" s="1097"/>
      <c r="BP1" s="1097"/>
      <c r="BQ1" s="1097"/>
      <c r="BR1" s="1097"/>
      <c r="BS1" s="1097"/>
      <c r="BT1" s="1097"/>
      <c r="BU1" s="1097"/>
      <c r="BV1" s="1097"/>
      <c r="BW1" s="1097"/>
      <c r="BX1" s="1097"/>
      <c r="BY1" s="1097"/>
    </row>
    <row r="2" spans="2:77" ht="9.75" customHeight="1">
      <c r="B2" s="53"/>
      <c r="C2" s="53"/>
      <c r="D2" s="53"/>
      <c r="E2" s="53"/>
      <c r="F2" s="53"/>
      <c r="G2" s="53"/>
      <c r="H2" s="53"/>
      <c r="I2" s="53"/>
      <c r="J2" s="53"/>
      <c r="K2" s="994" t="s">
        <v>433</v>
      </c>
      <c r="L2" s="994"/>
      <c r="M2" s="994"/>
      <c r="N2" s="994"/>
      <c r="O2" s="994"/>
      <c r="P2" s="994"/>
      <c r="Q2" s="994"/>
      <c r="R2" s="994"/>
      <c r="S2" s="994"/>
      <c r="T2" s="994"/>
      <c r="U2" s="994"/>
      <c r="V2" s="994"/>
      <c r="W2" s="994"/>
      <c r="X2" s="994"/>
      <c r="Y2" s="994"/>
      <c r="Z2" s="994"/>
      <c r="AA2" s="994"/>
      <c r="AB2" s="994"/>
      <c r="AC2" s="994"/>
      <c r="AD2" s="994"/>
      <c r="AE2" s="994"/>
      <c r="AF2" s="994"/>
      <c r="AG2" s="994"/>
      <c r="AH2" s="994"/>
      <c r="AI2" s="994"/>
      <c r="AJ2" s="994"/>
      <c r="AK2" s="994"/>
      <c r="AL2" s="994"/>
      <c r="AM2" s="994"/>
      <c r="AN2" s="994"/>
      <c r="AO2" s="994"/>
      <c r="AP2" s="994"/>
      <c r="AQ2" s="994"/>
      <c r="AR2" s="994"/>
      <c r="AS2" s="994"/>
      <c r="AT2" s="994"/>
      <c r="AU2" s="994"/>
      <c r="AV2" s="994"/>
      <c r="AW2" s="994"/>
      <c r="AX2" s="994"/>
      <c r="AY2" s="994"/>
      <c r="AZ2" s="994"/>
      <c r="BA2" s="994"/>
      <c r="BB2" s="994"/>
      <c r="BC2" s="994"/>
      <c r="BD2" s="994"/>
      <c r="BG2" s="1097"/>
      <c r="BH2" s="1097"/>
      <c r="BI2" s="1097"/>
      <c r="BJ2" s="1097"/>
      <c r="BK2" s="1097"/>
      <c r="BL2" s="1097"/>
      <c r="BM2" s="1097"/>
      <c r="BN2" s="1097"/>
      <c r="BO2" s="1097"/>
      <c r="BP2" s="1097"/>
      <c r="BQ2" s="1097"/>
      <c r="BR2" s="1097"/>
      <c r="BS2" s="1097"/>
      <c r="BT2" s="1097"/>
      <c r="BU2" s="1097"/>
      <c r="BV2" s="1097"/>
      <c r="BW2" s="1097"/>
      <c r="BX2" s="1097"/>
      <c r="BY2" s="1097"/>
    </row>
    <row r="3" spans="1:118" ht="9.75" customHeight="1">
      <c r="A3" s="53"/>
      <c r="B3" s="53"/>
      <c r="C3" s="53"/>
      <c r="D3" s="53"/>
      <c r="E3" s="53"/>
      <c r="F3" s="53"/>
      <c r="G3" s="53"/>
      <c r="H3" s="53"/>
      <c r="I3" s="53"/>
      <c r="J3" s="53"/>
      <c r="K3" s="994"/>
      <c r="L3" s="994"/>
      <c r="M3" s="994"/>
      <c r="N3" s="994"/>
      <c r="O3" s="994"/>
      <c r="P3" s="994"/>
      <c r="Q3" s="994"/>
      <c r="R3" s="994"/>
      <c r="S3" s="994"/>
      <c r="T3" s="994"/>
      <c r="U3" s="994"/>
      <c r="V3" s="994"/>
      <c r="W3" s="994"/>
      <c r="X3" s="994"/>
      <c r="Y3" s="994"/>
      <c r="Z3" s="994"/>
      <c r="AA3" s="994"/>
      <c r="AB3" s="994"/>
      <c r="AC3" s="994"/>
      <c r="AD3" s="994"/>
      <c r="AE3" s="994"/>
      <c r="AF3" s="994"/>
      <c r="AG3" s="994"/>
      <c r="AH3" s="994"/>
      <c r="AI3" s="994"/>
      <c r="AJ3" s="994"/>
      <c r="AK3" s="994"/>
      <c r="AL3" s="994"/>
      <c r="AM3" s="994"/>
      <c r="AN3" s="994"/>
      <c r="AO3" s="994"/>
      <c r="AP3" s="994"/>
      <c r="AQ3" s="994"/>
      <c r="AR3" s="994"/>
      <c r="AS3" s="994"/>
      <c r="AT3" s="994"/>
      <c r="AU3" s="994"/>
      <c r="AV3" s="994"/>
      <c r="AW3" s="994"/>
      <c r="AX3" s="994"/>
      <c r="AY3" s="994"/>
      <c r="AZ3" s="994"/>
      <c r="BA3" s="994"/>
      <c r="BB3" s="994"/>
      <c r="BC3" s="994"/>
      <c r="BD3" s="994"/>
      <c r="BE3" s="53"/>
      <c r="BF3" s="53"/>
      <c r="BG3" s="53"/>
      <c r="BH3" s="53"/>
      <c r="BI3" s="53"/>
      <c r="BJ3" s="53"/>
      <c r="BK3" s="53"/>
      <c r="BL3" s="53"/>
      <c r="BM3" s="53"/>
      <c r="BN3" s="53"/>
      <c r="BO3" s="53"/>
      <c r="BP3" s="53"/>
      <c r="BQ3" s="53"/>
      <c r="BR3" s="53"/>
      <c r="BS3" s="53"/>
      <c r="BT3" s="53"/>
      <c r="CC3" s="85"/>
      <c r="CD3" s="15"/>
      <c r="CE3" s="15"/>
      <c r="CF3" s="15"/>
      <c r="CG3" s="15"/>
      <c r="CH3" s="86"/>
      <c r="CI3" s="86"/>
      <c r="CT3" s="15"/>
      <c r="CU3" s="15"/>
      <c r="CV3" s="15"/>
      <c r="CW3" s="15"/>
      <c r="CX3" s="15"/>
      <c r="CY3" s="15"/>
      <c r="CZ3" s="15"/>
      <c r="DA3" s="15"/>
      <c r="DB3" s="15"/>
      <c r="DC3" s="15"/>
      <c r="DD3" s="15"/>
      <c r="DE3" s="15"/>
      <c r="DF3" s="15"/>
      <c r="DG3" s="15"/>
      <c r="DH3" s="15"/>
      <c r="DI3" s="15"/>
      <c r="DJ3" s="15"/>
      <c r="DK3" s="15"/>
      <c r="DL3" s="15"/>
      <c r="DM3" s="15"/>
      <c r="DN3" s="15"/>
    </row>
    <row r="4" spans="1:118" ht="9.75" customHeight="1" thickBot="1">
      <c r="A4" s="53"/>
      <c r="B4" s="53"/>
      <c r="C4" s="53"/>
      <c r="D4" s="53"/>
      <c r="E4" s="53"/>
      <c r="F4" s="53"/>
      <c r="G4" s="53"/>
      <c r="H4" s="53"/>
      <c r="I4" s="53"/>
      <c r="J4" s="53"/>
      <c r="K4" s="994"/>
      <c r="L4" s="994"/>
      <c r="M4" s="994"/>
      <c r="N4" s="994"/>
      <c r="O4" s="994"/>
      <c r="P4" s="994"/>
      <c r="Q4" s="994"/>
      <c r="R4" s="994"/>
      <c r="S4" s="994"/>
      <c r="T4" s="994"/>
      <c r="U4" s="994"/>
      <c r="V4" s="994"/>
      <c r="W4" s="994"/>
      <c r="X4" s="994"/>
      <c r="Y4" s="994"/>
      <c r="Z4" s="994"/>
      <c r="AA4" s="994"/>
      <c r="AB4" s="994"/>
      <c r="AC4" s="994"/>
      <c r="AD4" s="994"/>
      <c r="AE4" s="994"/>
      <c r="AF4" s="994"/>
      <c r="AG4" s="994"/>
      <c r="AH4" s="994"/>
      <c r="AI4" s="994"/>
      <c r="AJ4" s="994"/>
      <c r="AK4" s="994"/>
      <c r="AL4" s="994"/>
      <c r="AM4" s="994"/>
      <c r="AN4" s="994"/>
      <c r="AO4" s="994"/>
      <c r="AP4" s="994"/>
      <c r="AQ4" s="994"/>
      <c r="AR4" s="994"/>
      <c r="AS4" s="994"/>
      <c r="AT4" s="994"/>
      <c r="AU4" s="994"/>
      <c r="AV4" s="994"/>
      <c r="AW4" s="994"/>
      <c r="AX4" s="994"/>
      <c r="AY4" s="994"/>
      <c r="AZ4" s="994"/>
      <c r="BA4" s="994"/>
      <c r="BB4" s="994"/>
      <c r="BC4" s="994"/>
      <c r="BD4" s="994"/>
      <c r="BE4" s="53"/>
      <c r="BF4" s="53"/>
      <c r="BG4" s="53"/>
      <c r="BH4" s="53"/>
      <c r="BI4" s="53"/>
      <c r="BJ4" s="53"/>
      <c r="BK4" s="53"/>
      <c r="BL4" s="53"/>
      <c r="BM4" s="53"/>
      <c r="BN4" s="53"/>
      <c r="BO4" s="53"/>
      <c r="BP4" s="53"/>
      <c r="BQ4" s="53"/>
      <c r="BR4" s="53"/>
      <c r="BS4" s="53"/>
      <c r="BT4" s="53"/>
      <c r="CC4" s="85"/>
      <c r="CD4" s="15"/>
      <c r="CE4" s="15"/>
      <c r="CF4" s="15"/>
      <c r="CG4" s="15"/>
      <c r="CH4" s="86"/>
      <c r="CI4" s="86"/>
      <c r="CT4" s="15"/>
      <c r="CU4" s="15"/>
      <c r="CV4" s="15"/>
      <c r="CW4" s="15"/>
      <c r="CX4" s="15"/>
      <c r="CY4" s="15"/>
      <c r="CZ4" s="15"/>
      <c r="DA4" s="15"/>
      <c r="DB4" s="15"/>
      <c r="DC4" s="15"/>
      <c r="DD4" s="15"/>
      <c r="DE4" s="15"/>
      <c r="DF4" s="15"/>
      <c r="DG4" s="15"/>
      <c r="DH4" s="15"/>
      <c r="DI4" s="15"/>
      <c r="DJ4" s="15"/>
      <c r="DK4" s="15"/>
      <c r="DL4" s="15"/>
      <c r="DM4" s="15"/>
      <c r="DN4" s="15"/>
    </row>
    <row r="5" spans="1:118" ht="9.75" customHeight="1">
      <c r="A5" s="971" t="s">
        <v>145</v>
      </c>
      <c r="B5" s="972"/>
      <c r="C5" s="973"/>
      <c r="D5" s="980" t="s">
        <v>219</v>
      </c>
      <c r="E5" s="981"/>
      <c r="F5" s="981"/>
      <c r="G5" s="87"/>
      <c r="H5" s="88"/>
      <c r="I5" s="1010" t="s">
        <v>81</v>
      </c>
      <c r="J5" s="1010"/>
      <c r="K5" s="1010"/>
      <c r="L5" s="1010"/>
      <c r="M5" s="1010"/>
      <c r="N5" s="1011"/>
      <c r="O5" s="995" t="s">
        <v>146</v>
      </c>
      <c r="P5" s="996"/>
      <c r="Q5" s="997"/>
      <c r="R5" s="1038">
        <f>IF(ISBLANK('①申請書'!AE58),"",'①申請書'!AE58)</f>
      </c>
      <c r="S5" s="1039"/>
      <c r="T5" s="1039"/>
      <c r="U5" s="1039"/>
      <c r="V5" s="1039"/>
      <c r="W5" s="1039"/>
      <c r="X5" s="1039"/>
      <c r="Y5" s="1039"/>
      <c r="Z5" s="1039"/>
      <c r="AA5" s="1039"/>
      <c r="AB5" s="1039"/>
      <c r="AC5" s="1039"/>
      <c r="AD5" s="1039"/>
      <c r="AE5" s="1039"/>
      <c r="AF5" s="1039"/>
      <c r="AG5" s="1039"/>
      <c r="AH5" s="1039"/>
      <c r="AI5" s="1039"/>
      <c r="AJ5" s="1039"/>
      <c r="AK5" s="1040"/>
      <c r="AL5" s="3"/>
      <c r="AM5" s="3"/>
      <c r="AN5" s="3"/>
      <c r="AO5" s="3"/>
      <c r="AP5" s="3"/>
      <c r="AQ5" s="3"/>
      <c r="AR5" s="3"/>
      <c r="AS5" s="3"/>
      <c r="AT5" s="3"/>
      <c r="AU5" s="3"/>
      <c r="AV5" s="15"/>
      <c r="AW5" s="1051" t="s">
        <v>166</v>
      </c>
      <c r="AX5" s="1146"/>
      <c r="AY5" s="1147"/>
      <c r="AZ5" s="960" t="s">
        <v>96</v>
      </c>
      <c r="BA5" s="1154"/>
      <c r="BB5" s="1154"/>
      <c r="BC5" s="1154"/>
      <c r="BD5" s="1154"/>
      <c r="BE5" s="1154"/>
      <c r="BF5" s="1154"/>
      <c r="BG5" s="1154"/>
      <c r="BH5" s="1154"/>
      <c r="BI5" s="1154"/>
      <c r="BJ5" s="1154"/>
      <c r="BK5" s="1154"/>
      <c r="BL5" s="1154"/>
      <c r="BM5" s="1154"/>
      <c r="BN5" s="1154"/>
      <c r="BO5" s="1154"/>
      <c r="BP5" s="1154"/>
      <c r="BQ5" s="1154"/>
      <c r="BR5" s="1154"/>
      <c r="BS5" s="1154"/>
      <c r="BT5" s="1154"/>
      <c r="BU5" s="1154"/>
      <c r="BV5" s="1154"/>
      <c r="BW5" s="1154"/>
      <c r="BX5" s="1154"/>
      <c r="BY5" s="1155"/>
      <c r="CK5" s="89"/>
      <c r="CL5" s="9"/>
      <c r="CQ5" s="90"/>
      <c r="DN5" s="54"/>
    </row>
    <row r="6" spans="1:118" ht="9.75" customHeight="1">
      <c r="A6" s="974"/>
      <c r="B6" s="975"/>
      <c r="C6" s="976"/>
      <c r="D6" s="988"/>
      <c r="E6" s="989"/>
      <c r="F6" s="989"/>
      <c r="G6" s="992" t="s">
        <v>228</v>
      </c>
      <c r="H6" s="992"/>
      <c r="I6" s="1034">
        <f>IF(ISBLANK('①申請書'!AN31),"",'①申請書'!AN31)</f>
      </c>
      <c r="J6" s="1034"/>
      <c r="K6" s="1034"/>
      <c r="L6" s="1034"/>
      <c r="M6" s="1034"/>
      <c r="N6" s="1035"/>
      <c r="O6" s="998"/>
      <c r="P6" s="999"/>
      <c r="Q6" s="1000"/>
      <c r="R6" s="1041"/>
      <c r="S6" s="1042"/>
      <c r="T6" s="1042"/>
      <c r="U6" s="1042"/>
      <c r="V6" s="1042"/>
      <c r="W6" s="1042"/>
      <c r="X6" s="1042"/>
      <c r="Y6" s="1042"/>
      <c r="Z6" s="1042"/>
      <c r="AA6" s="1042"/>
      <c r="AB6" s="1042"/>
      <c r="AC6" s="1042"/>
      <c r="AD6" s="1042"/>
      <c r="AE6" s="1042"/>
      <c r="AF6" s="1042"/>
      <c r="AG6" s="1042"/>
      <c r="AH6" s="1042"/>
      <c r="AI6" s="1042"/>
      <c r="AJ6" s="1042"/>
      <c r="AK6" s="1043"/>
      <c r="AL6" s="3"/>
      <c r="AM6" s="3"/>
      <c r="AN6" s="3"/>
      <c r="AO6" s="3"/>
      <c r="AP6" s="3"/>
      <c r="AQ6" s="3"/>
      <c r="AR6" s="3"/>
      <c r="AS6" s="3"/>
      <c r="AT6" s="3"/>
      <c r="AU6" s="3"/>
      <c r="AV6" s="15"/>
      <c r="AW6" s="1148"/>
      <c r="AX6" s="1149"/>
      <c r="AY6" s="1150"/>
      <c r="AZ6" s="1156"/>
      <c r="BA6" s="1157"/>
      <c r="BB6" s="1157"/>
      <c r="BC6" s="1157"/>
      <c r="BD6" s="1157"/>
      <c r="BE6" s="1157"/>
      <c r="BF6" s="1157"/>
      <c r="BG6" s="1157"/>
      <c r="BH6" s="1157"/>
      <c r="BI6" s="1157"/>
      <c r="BJ6" s="1157"/>
      <c r="BK6" s="1157"/>
      <c r="BL6" s="1157"/>
      <c r="BM6" s="1157"/>
      <c r="BN6" s="1157"/>
      <c r="BO6" s="1157"/>
      <c r="BP6" s="1157"/>
      <c r="BQ6" s="1157"/>
      <c r="BR6" s="1157"/>
      <c r="BS6" s="1157"/>
      <c r="BT6" s="1157"/>
      <c r="BU6" s="1157"/>
      <c r="BV6" s="1157"/>
      <c r="BW6" s="1157"/>
      <c r="BX6" s="1157"/>
      <c r="BY6" s="1158"/>
      <c r="CK6" s="89"/>
      <c r="CL6" s="9"/>
      <c r="CM6" s="86"/>
      <c r="CQ6" s="90"/>
      <c r="DN6" s="54"/>
    </row>
    <row r="7" spans="1:118" ht="9.75" customHeight="1" thickBot="1">
      <c r="A7" s="977"/>
      <c r="B7" s="978"/>
      <c r="C7" s="979"/>
      <c r="D7" s="990"/>
      <c r="E7" s="991"/>
      <c r="F7" s="991"/>
      <c r="G7" s="993"/>
      <c r="H7" s="993"/>
      <c r="I7" s="1036"/>
      <c r="J7" s="1036"/>
      <c r="K7" s="1036"/>
      <c r="L7" s="1036"/>
      <c r="M7" s="1036"/>
      <c r="N7" s="1037"/>
      <c r="O7" s="1001"/>
      <c r="P7" s="1002"/>
      <c r="Q7" s="1003"/>
      <c r="R7" s="1044"/>
      <c r="S7" s="1045"/>
      <c r="T7" s="1045"/>
      <c r="U7" s="1045"/>
      <c r="V7" s="1045"/>
      <c r="W7" s="1045"/>
      <c r="X7" s="1045"/>
      <c r="Y7" s="1045"/>
      <c r="Z7" s="1045"/>
      <c r="AA7" s="1045"/>
      <c r="AB7" s="1045"/>
      <c r="AC7" s="1045"/>
      <c r="AD7" s="1045"/>
      <c r="AE7" s="1045"/>
      <c r="AF7" s="1045"/>
      <c r="AG7" s="1045"/>
      <c r="AH7" s="1045"/>
      <c r="AI7" s="1045"/>
      <c r="AJ7" s="1045"/>
      <c r="AK7" s="1046"/>
      <c r="AL7" s="3"/>
      <c r="AM7" s="3"/>
      <c r="AN7" s="3"/>
      <c r="AO7" s="3"/>
      <c r="AP7" s="3"/>
      <c r="AQ7" s="3"/>
      <c r="AR7" s="3"/>
      <c r="AS7" s="3"/>
      <c r="AT7" s="3"/>
      <c r="AU7" s="3"/>
      <c r="AV7" s="15"/>
      <c r="AW7" s="1148"/>
      <c r="AX7" s="1149"/>
      <c r="AY7" s="1150"/>
      <c r="AZ7" s="1032" t="s">
        <v>421</v>
      </c>
      <c r="BA7" s="954"/>
      <c r="BB7" s="952" t="s">
        <v>159</v>
      </c>
      <c r="BC7" s="954">
        <v>4</v>
      </c>
      <c r="BD7" s="954"/>
      <c r="BE7" s="952" t="s">
        <v>108</v>
      </c>
      <c r="BF7" s="954">
        <v>1</v>
      </c>
      <c r="BG7" s="954"/>
      <c r="BH7" s="952" t="s">
        <v>93</v>
      </c>
      <c r="BI7" s="1049" t="s">
        <v>161</v>
      </c>
      <c r="BJ7" s="1049"/>
      <c r="BK7" s="954" t="s">
        <v>420</v>
      </c>
      <c r="BL7" s="954"/>
      <c r="BM7" s="952" t="s">
        <v>92</v>
      </c>
      <c r="BN7" s="954">
        <v>3</v>
      </c>
      <c r="BO7" s="954"/>
      <c r="BP7" s="952" t="s">
        <v>95</v>
      </c>
      <c r="BQ7" s="954">
        <v>31</v>
      </c>
      <c r="BR7" s="954"/>
      <c r="BS7" s="956" t="s">
        <v>93</v>
      </c>
      <c r="BT7" s="954">
        <v>3</v>
      </c>
      <c r="BU7" s="954"/>
      <c r="BV7" s="952" t="s">
        <v>95</v>
      </c>
      <c r="BW7" s="954">
        <v>31</v>
      </c>
      <c r="BX7" s="954"/>
      <c r="BY7" s="956" t="s">
        <v>93</v>
      </c>
      <c r="CK7" s="89"/>
      <c r="CL7" s="9"/>
      <c r="CQ7" s="90"/>
      <c r="DN7" s="54"/>
    </row>
    <row r="8" spans="49:132" ht="9.75" customHeight="1" thickBot="1">
      <c r="AW8" s="1151"/>
      <c r="AX8" s="1152"/>
      <c r="AY8" s="1153"/>
      <c r="AZ8" s="1159"/>
      <c r="BA8" s="1112"/>
      <c r="BB8" s="1111"/>
      <c r="BC8" s="1112"/>
      <c r="BD8" s="1112"/>
      <c r="BE8" s="1111"/>
      <c r="BF8" s="1112"/>
      <c r="BG8" s="1112"/>
      <c r="BH8" s="1111"/>
      <c r="BI8" s="953"/>
      <c r="BJ8" s="953"/>
      <c r="BK8" s="1112"/>
      <c r="BL8" s="1112"/>
      <c r="BM8" s="1111"/>
      <c r="BN8" s="1112"/>
      <c r="BO8" s="1112"/>
      <c r="BP8" s="1111"/>
      <c r="BQ8" s="1112"/>
      <c r="BR8" s="1112"/>
      <c r="BS8" s="1113"/>
      <c r="BT8" s="1112"/>
      <c r="BU8" s="1112"/>
      <c r="BV8" s="1111"/>
      <c r="BW8" s="1112"/>
      <c r="BX8" s="1112"/>
      <c r="BY8" s="1113"/>
      <c r="CK8" s="89"/>
      <c r="CL8" s="9"/>
      <c r="CM8" s="86"/>
      <c r="CQ8" s="90"/>
      <c r="DO8" s="50"/>
      <c r="DP8" s="50"/>
      <c r="DQ8" s="50"/>
      <c r="DR8" s="50"/>
      <c r="DS8" s="15"/>
      <c r="DT8" s="15"/>
      <c r="DU8" s="15"/>
      <c r="DV8" s="15"/>
      <c r="DW8" s="55"/>
      <c r="DX8" s="50"/>
      <c r="DY8" s="50"/>
      <c r="DZ8" s="50"/>
      <c r="EA8" s="50"/>
      <c r="EB8" s="50"/>
    </row>
    <row r="9" spans="1:132" ht="9.75" customHeight="1">
      <c r="A9" s="15"/>
      <c r="B9" s="15"/>
      <c r="C9" s="15"/>
      <c r="D9" s="4"/>
      <c r="E9" s="4"/>
      <c r="F9" s="4"/>
      <c r="G9" s="4"/>
      <c r="H9" s="4"/>
      <c r="I9" s="4"/>
      <c r="J9" s="4"/>
      <c r="K9" s="4"/>
      <c r="L9" s="4"/>
      <c r="N9" s="55"/>
      <c r="O9" s="55"/>
      <c r="P9" s="55"/>
      <c r="Q9" s="15"/>
      <c r="R9" s="15"/>
      <c r="S9" s="15"/>
      <c r="T9" s="15"/>
      <c r="U9" s="15"/>
      <c r="V9" s="15"/>
      <c r="W9" s="15"/>
      <c r="X9" s="15"/>
      <c r="Y9" s="15"/>
      <c r="Z9" s="15"/>
      <c r="AA9" s="15"/>
      <c r="AB9" s="15"/>
      <c r="AC9" s="15"/>
      <c r="AD9" s="15"/>
      <c r="AE9" s="15"/>
      <c r="AF9" s="15"/>
      <c r="AG9" s="15"/>
      <c r="AH9" s="15"/>
      <c r="AI9" s="15"/>
      <c r="AJ9" s="15"/>
      <c r="AW9" s="91"/>
      <c r="AX9" s="91"/>
      <c r="AY9" s="91"/>
      <c r="AZ9" s="5"/>
      <c r="BA9" s="5"/>
      <c r="BB9" s="92"/>
      <c r="BC9" s="5"/>
      <c r="BD9" s="5"/>
      <c r="BE9" s="92"/>
      <c r="BF9" s="5"/>
      <c r="BG9" s="5"/>
      <c r="BH9" s="92"/>
      <c r="BI9" s="55"/>
      <c r="BJ9" s="55"/>
      <c r="BK9" s="6"/>
      <c r="BL9" s="6"/>
      <c r="BM9" s="92"/>
      <c r="BN9" s="92"/>
      <c r="BO9" s="92"/>
      <c r="BP9" s="92"/>
      <c r="BQ9" s="92"/>
      <c r="BR9" s="92"/>
      <c r="BS9" s="92"/>
      <c r="BT9" s="6"/>
      <c r="BU9" s="6"/>
      <c r="BV9" s="92"/>
      <c r="BW9" s="7"/>
      <c r="BX9" s="7"/>
      <c r="BY9" s="92"/>
      <c r="CK9" s="89"/>
      <c r="CL9" s="9"/>
      <c r="CQ9" s="90"/>
      <c r="DO9" s="50"/>
      <c r="DP9" s="50"/>
      <c r="DQ9" s="50"/>
      <c r="DR9" s="50"/>
      <c r="DS9" s="15"/>
      <c r="DT9" s="15"/>
      <c r="DU9" s="15"/>
      <c r="DV9" s="15"/>
      <c r="DW9" s="55"/>
      <c r="DX9" s="50"/>
      <c r="DY9" s="50"/>
      <c r="DZ9" s="50"/>
      <c r="EA9" s="50"/>
      <c r="EB9" s="50"/>
    </row>
    <row r="10" spans="1:132" ht="9.75" customHeight="1">
      <c r="A10" s="15"/>
      <c r="B10" s="15"/>
      <c r="C10" s="15"/>
      <c r="D10" s="4"/>
      <c r="E10" s="4"/>
      <c r="F10" s="4"/>
      <c r="G10" s="4"/>
      <c r="H10" s="4"/>
      <c r="I10" s="4"/>
      <c r="J10" s="4"/>
      <c r="K10" s="4"/>
      <c r="L10" s="4"/>
      <c r="N10" s="55"/>
      <c r="O10" s="55"/>
      <c r="P10" s="55"/>
      <c r="Q10" s="15"/>
      <c r="R10" s="15"/>
      <c r="S10" s="15"/>
      <c r="T10" s="15"/>
      <c r="U10" s="15"/>
      <c r="V10" s="15"/>
      <c r="W10" s="15"/>
      <c r="X10" s="15"/>
      <c r="Y10" s="15"/>
      <c r="Z10" s="15"/>
      <c r="AA10" s="15"/>
      <c r="AB10" s="15"/>
      <c r="AC10" s="15"/>
      <c r="AD10" s="15"/>
      <c r="AE10" s="15"/>
      <c r="AF10" s="15"/>
      <c r="AG10" s="15"/>
      <c r="AH10" s="15"/>
      <c r="AI10" s="15"/>
      <c r="AJ10" s="15"/>
      <c r="AW10" s="91"/>
      <c r="AX10" s="91"/>
      <c r="AY10" s="91"/>
      <c r="AZ10" s="5"/>
      <c r="BA10" s="5"/>
      <c r="BB10" s="92"/>
      <c r="BC10" s="5"/>
      <c r="BD10" s="5"/>
      <c r="BE10" s="92"/>
      <c r="BF10" s="5"/>
      <c r="BG10" s="5"/>
      <c r="BH10" s="92"/>
      <c r="BI10" s="55"/>
      <c r="BJ10" s="55"/>
      <c r="BK10" s="6"/>
      <c r="BL10" s="6"/>
      <c r="BM10" s="92"/>
      <c r="BN10" s="92"/>
      <c r="BO10" s="92"/>
      <c r="BP10" s="92"/>
      <c r="BQ10" s="92"/>
      <c r="BR10" s="92"/>
      <c r="BS10" s="92"/>
      <c r="BT10" s="6"/>
      <c r="BU10" s="6"/>
      <c r="BV10" s="92"/>
      <c r="BW10" s="7"/>
      <c r="BX10" s="7"/>
      <c r="BY10" s="92"/>
      <c r="CK10" s="89"/>
      <c r="CL10" s="9"/>
      <c r="CM10" s="86"/>
      <c r="CQ10" s="90"/>
      <c r="DO10" s="50"/>
      <c r="DP10" s="50"/>
      <c r="DQ10" s="50"/>
      <c r="DR10" s="50"/>
      <c r="DS10" s="15"/>
      <c r="DT10" s="15"/>
      <c r="DU10" s="15"/>
      <c r="DV10" s="15"/>
      <c r="DW10" s="55"/>
      <c r="DX10" s="50"/>
      <c r="DY10" s="50"/>
      <c r="DZ10" s="50"/>
      <c r="EA10" s="50"/>
      <c r="EB10" s="50"/>
    </row>
    <row r="11" spans="1:132" ht="9.75" customHeight="1" thickBot="1">
      <c r="A11" s="15"/>
      <c r="B11" s="15"/>
      <c r="C11" s="15"/>
      <c r="D11" s="4"/>
      <c r="E11" s="4"/>
      <c r="F11" s="4"/>
      <c r="G11" s="4"/>
      <c r="H11" s="4"/>
      <c r="I11" s="4"/>
      <c r="J11" s="4"/>
      <c r="K11" s="4"/>
      <c r="L11" s="4"/>
      <c r="N11" s="55"/>
      <c r="O11" s="55"/>
      <c r="P11" s="55"/>
      <c r="Q11" s="15"/>
      <c r="R11" s="15"/>
      <c r="S11" s="15"/>
      <c r="T11" s="15"/>
      <c r="U11" s="15"/>
      <c r="V11" s="15"/>
      <c r="W11" s="15"/>
      <c r="X11" s="15"/>
      <c r="Y11" s="15"/>
      <c r="Z11" s="15"/>
      <c r="AA11" s="15"/>
      <c r="AB11" s="15"/>
      <c r="AC11" s="15"/>
      <c r="AD11" s="15"/>
      <c r="AE11" s="15"/>
      <c r="AF11" s="15"/>
      <c r="AG11" s="15"/>
      <c r="AH11" s="15"/>
      <c r="AI11" s="15"/>
      <c r="AJ11" s="15"/>
      <c r="AW11" s="91"/>
      <c r="AX11" s="91"/>
      <c r="AY11" s="91"/>
      <c r="AZ11" s="5"/>
      <c r="BA11" s="5"/>
      <c r="BB11" s="92"/>
      <c r="BC11" s="5"/>
      <c r="BD11" s="5"/>
      <c r="BE11" s="92"/>
      <c r="BF11" s="5"/>
      <c r="BG11" s="5"/>
      <c r="BH11" s="92"/>
      <c r="BI11" s="55"/>
      <c r="BJ11" s="55"/>
      <c r="BK11" s="6"/>
      <c r="BL11" s="6"/>
      <c r="BM11" s="92"/>
      <c r="BN11" s="92"/>
      <c r="BO11" s="92"/>
      <c r="BP11" s="92"/>
      <c r="BQ11" s="92"/>
      <c r="BR11" s="92"/>
      <c r="BS11" s="92"/>
      <c r="BT11" s="6"/>
      <c r="BU11" s="6"/>
      <c r="BV11" s="92"/>
      <c r="BW11" s="7"/>
      <c r="BX11" s="7"/>
      <c r="BY11" s="92"/>
      <c r="CK11" s="89"/>
      <c r="CL11" s="9"/>
      <c r="CQ11" s="90"/>
      <c r="DO11" s="50"/>
      <c r="DP11" s="50"/>
      <c r="DQ11" s="50"/>
      <c r="DR11" s="50"/>
      <c r="DS11" s="15"/>
      <c r="DT11" s="15"/>
      <c r="DU11" s="15"/>
      <c r="DV11" s="15"/>
      <c r="DW11" s="55"/>
      <c r="DX11" s="50"/>
      <c r="DY11" s="50"/>
      <c r="DZ11" s="50"/>
      <c r="EA11" s="50"/>
      <c r="EB11" s="50"/>
    </row>
    <row r="12" spans="1:132" ht="13.5" customHeight="1">
      <c r="A12" s="971" t="s">
        <v>229</v>
      </c>
      <c r="B12" s="973"/>
      <c r="C12" s="1059" t="s">
        <v>94</v>
      </c>
      <c r="D12" s="961"/>
      <c r="E12" s="961"/>
      <c r="F12" s="961"/>
      <c r="G12" s="961"/>
      <c r="H12" s="961"/>
      <c r="I12" s="961"/>
      <c r="J12" s="1048"/>
      <c r="K12" s="1059" t="s">
        <v>167</v>
      </c>
      <c r="L12" s="961"/>
      <c r="M12" s="961"/>
      <c r="N12" s="961"/>
      <c r="O12" s="961"/>
      <c r="P12" s="961"/>
      <c r="Q12" s="961"/>
      <c r="R12" s="961"/>
      <c r="S12" s="961"/>
      <c r="T12" s="961"/>
      <c r="U12" s="961"/>
      <c r="V12" s="961"/>
      <c r="W12" s="961"/>
      <c r="X12" s="961"/>
      <c r="Y12" s="961"/>
      <c r="Z12" s="961"/>
      <c r="AA12" s="961"/>
      <c r="AB12" s="961"/>
      <c r="AC12" s="1121" t="s">
        <v>168</v>
      </c>
      <c r="AD12" s="961"/>
      <c r="AE12" s="961"/>
      <c r="AF12" s="961"/>
      <c r="AG12" s="961"/>
      <c r="AH12" s="961"/>
      <c r="AI12" s="961"/>
      <c r="AJ12" s="961"/>
      <c r="AK12" s="1048"/>
      <c r="AL12" s="1050" t="s">
        <v>288</v>
      </c>
      <c r="AM12" s="961"/>
      <c r="AN12" s="961"/>
      <c r="AO12" s="961"/>
      <c r="AP12" s="961"/>
      <c r="AQ12" s="961"/>
      <c r="AR12" s="961"/>
      <c r="AS12" s="961"/>
      <c r="AT12" s="961"/>
      <c r="AU12" s="962"/>
      <c r="AV12" s="971" t="s">
        <v>287</v>
      </c>
      <c r="AW12" s="961"/>
      <c r="AX12" s="961"/>
      <c r="AY12" s="961"/>
      <c r="AZ12" s="961"/>
      <c r="BA12" s="961"/>
      <c r="BB12" s="961"/>
      <c r="BC12" s="961"/>
      <c r="BD12" s="961"/>
      <c r="BE12" s="1048"/>
      <c r="BF12" s="1059" t="s">
        <v>169</v>
      </c>
      <c r="BG12" s="961"/>
      <c r="BH12" s="962"/>
      <c r="BI12" s="1138" t="s">
        <v>170</v>
      </c>
      <c r="BJ12" s="1047"/>
      <c r="BK12" s="1047"/>
      <c r="BL12" s="1047"/>
      <c r="BM12" s="1139"/>
      <c r="BN12" s="966" t="s">
        <v>171</v>
      </c>
      <c r="BO12" s="1114"/>
      <c r="BP12" s="1114"/>
      <c r="BQ12" s="1114"/>
      <c r="BR12" s="1114"/>
      <c r="BS12" s="1115"/>
      <c r="BT12" s="966" t="s">
        <v>171</v>
      </c>
      <c r="BU12" s="1114"/>
      <c r="BV12" s="1114"/>
      <c r="BW12" s="1114"/>
      <c r="BX12" s="1114"/>
      <c r="BY12" s="1115"/>
      <c r="CK12" s="89"/>
      <c r="CL12" s="9"/>
      <c r="CM12" s="86"/>
      <c r="DO12" s="50"/>
      <c r="DP12" s="50"/>
      <c r="DQ12" s="50"/>
      <c r="DR12" s="50"/>
      <c r="DS12" s="15"/>
      <c r="DT12" s="15"/>
      <c r="DU12" s="15"/>
      <c r="DV12" s="15"/>
      <c r="DW12" s="55"/>
      <c r="DX12" s="50"/>
      <c r="DY12" s="50"/>
      <c r="DZ12" s="50"/>
      <c r="EA12" s="50"/>
      <c r="EB12" s="50"/>
    </row>
    <row r="13" spans="1:132" ht="13.5" customHeight="1">
      <c r="A13" s="1119"/>
      <c r="B13" s="1120"/>
      <c r="C13" s="967"/>
      <c r="D13" s="968"/>
      <c r="E13" s="968"/>
      <c r="F13" s="968"/>
      <c r="G13" s="968"/>
      <c r="H13" s="968"/>
      <c r="I13" s="968"/>
      <c r="J13" s="987"/>
      <c r="K13" s="967"/>
      <c r="L13" s="968"/>
      <c r="M13" s="968"/>
      <c r="N13" s="968"/>
      <c r="O13" s="968"/>
      <c r="P13" s="968"/>
      <c r="Q13" s="968"/>
      <c r="R13" s="968"/>
      <c r="S13" s="968"/>
      <c r="T13" s="968"/>
      <c r="U13" s="968"/>
      <c r="V13" s="968"/>
      <c r="W13" s="968"/>
      <c r="X13" s="968"/>
      <c r="Y13" s="968"/>
      <c r="Z13" s="968"/>
      <c r="AA13" s="968"/>
      <c r="AB13" s="968"/>
      <c r="AC13" s="986"/>
      <c r="AD13" s="968"/>
      <c r="AE13" s="968"/>
      <c r="AF13" s="968"/>
      <c r="AG13" s="968"/>
      <c r="AH13" s="968"/>
      <c r="AI13" s="968"/>
      <c r="AJ13" s="968"/>
      <c r="AK13" s="987"/>
      <c r="AL13" s="967"/>
      <c r="AM13" s="968"/>
      <c r="AN13" s="968"/>
      <c r="AO13" s="968"/>
      <c r="AP13" s="968"/>
      <c r="AQ13" s="968"/>
      <c r="AR13" s="968"/>
      <c r="AS13" s="968"/>
      <c r="AT13" s="968"/>
      <c r="AU13" s="969"/>
      <c r="AV13" s="986"/>
      <c r="AW13" s="968"/>
      <c r="AX13" s="968"/>
      <c r="AY13" s="968"/>
      <c r="AZ13" s="968"/>
      <c r="BA13" s="968"/>
      <c r="BB13" s="968"/>
      <c r="BC13" s="968"/>
      <c r="BD13" s="968"/>
      <c r="BE13" s="987"/>
      <c r="BF13" s="967"/>
      <c r="BG13" s="968"/>
      <c r="BH13" s="969"/>
      <c r="BI13" s="1140"/>
      <c r="BJ13" s="1141"/>
      <c r="BK13" s="1141"/>
      <c r="BL13" s="1141"/>
      <c r="BM13" s="1142"/>
      <c r="BN13" s="1116"/>
      <c r="BO13" s="1117"/>
      <c r="BP13" s="1117"/>
      <c r="BQ13" s="1117"/>
      <c r="BR13" s="1117"/>
      <c r="BS13" s="1118"/>
      <c r="BT13" s="1116"/>
      <c r="BU13" s="1117"/>
      <c r="BV13" s="1117"/>
      <c r="BW13" s="1117"/>
      <c r="BX13" s="1117"/>
      <c r="BY13" s="1118"/>
      <c r="CC13" s="49" t="s">
        <v>16</v>
      </c>
      <c r="CF13" s="50" t="s">
        <v>17</v>
      </c>
      <c r="CK13" s="89"/>
      <c r="CL13" s="9"/>
      <c r="DO13" s="50"/>
      <c r="DP13" s="50"/>
      <c r="DQ13" s="50"/>
      <c r="DR13" s="50"/>
      <c r="DS13" s="15"/>
      <c r="DT13" s="15"/>
      <c r="DU13" s="15"/>
      <c r="DV13" s="15"/>
      <c r="DW13" s="55"/>
      <c r="DX13" s="50"/>
      <c r="DY13" s="50"/>
      <c r="DZ13" s="50"/>
      <c r="EA13" s="50"/>
      <c r="EB13" s="50"/>
    </row>
    <row r="14" spans="1:132" ht="13.5" customHeight="1">
      <c r="A14" s="982">
        <v>1</v>
      </c>
      <c r="B14" s="983"/>
      <c r="C14" s="1015"/>
      <c r="D14" s="1016"/>
      <c r="E14" s="1016"/>
      <c r="F14" s="1016"/>
      <c r="G14" s="1016"/>
      <c r="H14" s="1016"/>
      <c r="I14" s="1016"/>
      <c r="J14" s="1017"/>
      <c r="K14" s="1015"/>
      <c r="L14" s="1016"/>
      <c r="M14" s="1016"/>
      <c r="N14" s="1016"/>
      <c r="O14" s="1016"/>
      <c r="P14" s="1016"/>
      <c r="Q14" s="1016"/>
      <c r="R14" s="1016"/>
      <c r="S14" s="1016"/>
      <c r="T14" s="1016"/>
      <c r="U14" s="1016"/>
      <c r="V14" s="1016"/>
      <c r="W14" s="1016"/>
      <c r="X14" s="1016"/>
      <c r="Y14" s="1016"/>
      <c r="Z14" s="1016"/>
      <c r="AA14" s="1016"/>
      <c r="AB14" s="1016"/>
      <c r="AC14" s="1122"/>
      <c r="AD14" s="1123"/>
      <c r="AE14" s="1133" t="s">
        <v>92</v>
      </c>
      <c r="AF14" s="1123"/>
      <c r="AG14" s="1123"/>
      <c r="AH14" s="1133" t="s">
        <v>134</v>
      </c>
      <c r="AI14" s="1123"/>
      <c r="AJ14" s="1123"/>
      <c r="AK14" s="1190" t="s">
        <v>172</v>
      </c>
      <c r="AL14" s="1026"/>
      <c r="AM14" s="1005"/>
      <c r="AN14" s="1005"/>
      <c r="AO14" s="1005"/>
      <c r="AP14" s="1005"/>
      <c r="AQ14" s="1005"/>
      <c r="AR14" s="1005"/>
      <c r="AS14" s="1005"/>
      <c r="AT14" s="93"/>
      <c r="AU14" s="126"/>
      <c r="AV14" s="1004"/>
      <c r="AW14" s="1005"/>
      <c r="AX14" s="1005"/>
      <c r="AY14" s="1005"/>
      <c r="AZ14" s="1005"/>
      <c r="BA14" s="1005"/>
      <c r="BB14" s="1005"/>
      <c r="BC14" s="1005"/>
      <c r="BD14" s="94"/>
      <c r="BE14" s="94"/>
      <c r="BF14" s="1181">
        <f>IF(AV14&gt;=12000,$CC$83,IF(AND(AV14&lt;12000,AV14&gt;=5000),$CC$84,IF(AND(AV14&gt;=2500,AV14&lt;5000),$CC$85,"")))</f>
      </c>
      <c r="BG14" s="1182"/>
      <c r="BH14" s="1183"/>
      <c r="BI14" s="1143"/>
      <c r="BJ14" s="937"/>
      <c r="BK14" s="937"/>
      <c r="BL14" s="937"/>
      <c r="BM14" s="938"/>
      <c r="BN14" s="943">
        <f>IF(AV14&gt;=12000,$BX$83,IF(AND(AV14&lt;12000,AV14&gt;=5000),$BX$84,IF(AND(AV14&gt;=2500,AV14&lt;5000),$BX$85,"")))</f>
      </c>
      <c r="BO14" s="944"/>
      <c r="BP14" s="944"/>
      <c r="BQ14" s="944"/>
      <c r="BR14" s="944"/>
      <c r="BS14" s="945"/>
      <c r="BT14" s="943">
        <f>IF(AV14&gt;=12000,$CD$83,IF(AND(AV14&lt;12000,AV14&gt;=5000),$CD$84,IF(AND(AV14&gt;=2500,AV14&lt;5000),$CD$85,"")))</f>
      </c>
      <c r="BU14" s="944"/>
      <c r="BV14" s="944"/>
      <c r="BW14" s="944"/>
      <c r="BX14" s="944"/>
      <c r="BY14" s="945"/>
      <c r="CC14" s="1181">
        <f>IF(AV14&gt;=12000,$CC$83,IF(AND(AV14&lt;12000,AV14&gt;=5000),$CC$84,IF(AND(AV14&gt;=1000,AV14&lt;5000),$CC$86,"")))</f>
      </c>
      <c r="CD14" s="1182"/>
      <c r="CE14" s="1183"/>
      <c r="CF14" s="1181">
        <f>IF(AV14&gt;=12000,$CC$83,IF(AND(AV14&lt;12000,AV14&gt;=5000),$CC$84,IF(AND(AV14&gt;=2500,AV14&lt;5000),$CC$85,IF(AND(AV14&gt;=1000,AV14&lt;2500),$CC$86,""))))</f>
      </c>
      <c r="CG14" s="1182"/>
      <c r="CH14" s="1183"/>
      <c r="CK14" s="89"/>
      <c r="CL14" s="9"/>
      <c r="CM14" s="86"/>
      <c r="DO14" s="50"/>
      <c r="DP14" s="50"/>
      <c r="DQ14" s="50"/>
      <c r="DR14" s="50"/>
      <c r="DS14" s="15"/>
      <c r="DT14" s="15"/>
      <c r="DU14" s="15"/>
      <c r="DV14" s="15"/>
      <c r="DW14" s="55"/>
      <c r="DX14" s="50"/>
      <c r="DY14" s="50"/>
      <c r="DZ14" s="50"/>
      <c r="EA14" s="50"/>
      <c r="EB14" s="50"/>
    </row>
    <row r="15" spans="1:132" ht="13.5" customHeight="1">
      <c r="A15" s="984"/>
      <c r="B15" s="985"/>
      <c r="C15" s="1018"/>
      <c r="D15" s="1019"/>
      <c r="E15" s="1019"/>
      <c r="F15" s="1019"/>
      <c r="G15" s="1019"/>
      <c r="H15" s="1019"/>
      <c r="I15" s="1019"/>
      <c r="J15" s="1020"/>
      <c r="K15" s="1018"/>
      <c r="L15" s="1019"/>
      <c r="M15" s="1019"/>
      <c r="N15" s="1019"/>
      <c r="O15" s="1019"/>
      <c r="P15" s="1019"/>
      <c r="Q15" s="1019"/>
      <c r="R15" s="1019"/>
      <c r="S15" s="1019"/>
      <c r="T15" s="1019"/>
      <c r="U15" s="1019"/>
      <c r="V15" s="1019"/>
      <c r="W15" s="1019"/>
      <c r="X15" s="1019"/>
      <c r="Y15" s="1019"/>
      <c r="Z15" s="1019"/>
      <c r="AA15" s="1019"/>
      <c r="AB15" s="1019"/>
      <c r="AC15" s="1124"/>
      <c r="AD15" s="1125"/>
      <c r="AE15" s="1134"/>
      <c r="AF15" s="1125"/>
      <c r="AG15" s="1125"/>
      <c r="AH15" s="1134"/>
      <c r="AI15" s="1125"/>
      <c r="AJ15" s="1125"/>
      <c r="AK15" s="1191"/>
      <c r="AL15" s="1027"/>
      <c r="AM15" s="1007"/>
      <c r="AN15" s="1007"/>
      <c r="AO15" s="1007"/>
      <c r="AP15" s="1007"/>
      <c r="AQ15" s="1007"/>
      <c r="AR15" s="1007"/>
      <c r="AS15" s="1007"/>
      <c r="AT15" s="1029" t="s">
        <v>82</v>
      </c>
      <c r="AU15" s="1128"/>
      <c r="AV15" s="1006"/>
      <c r="AW15" s="1007"/>
      <c r="AX15" s="1007"/>
      <c r="AY15" s="1007"/>
      <c r="AZ15" s="1007"/>
      <c r="BA15" s="1007"/>
      <c r="BB15" s="1007"/>
      <c r="BC15" s="1007"/>
      <c r="BD15" s="1024" t="s">
        <v>82</v>
      </c>
      <c r="BE15" s="1160"/>
      <c r="BF15" s="1184"/>
      <c r="BG15" s="1185"/>
      <c r="BH15" s="1186"/>
      <c r="BI15" s="1144"/>
      <c r="BJ15" s="939"/>
      <c r="BK15" s="939"/>
      <c r="BL15" s="939"/>
      <c r="BM15" s="940"/>
      <c r="BN15" s="946"/>
      <c r="BO15" s="947"/>
      <c r="BP15" s="947"/>
      <c r="BQ15" s="947"/>
      <c r="BR15" s="947"/>
      <c r="BS15" s="948"/>
      <c r="BT15" s="946"/>
      <c r="BU15" s="947"/>
      <c r="BV15" s="947"/>
      <c r="BW15" s="947"/>
      <c r="BX15" s="947"/>
      <c r="BY15" s="948"/>
      <c r="CC15" s="1184"/>
      <c r="CD15" s="1185"/>
      <c r="CE15" s="1186"/>
      <c r="CF15" s="1184"/>
      <c r="CG15" s="1185"/>
      <c r="CH15" s="1186"/>
      <c r="CK15" s="89"/>
      <c r="CL15" s="9"/>
      <c r="DS15" s="15"/>
      <c r="DT15" s="15"/>
      <c r="DU15" s="15"/>
      <c r="DV15" s="15"/>
      <c r="DW15" s="55"/>
      <c r="DX15" s="50"/>
      <c r="DY15" s="50"/>
      <c r="DZ15" s="50"/>
      <c r="EA15" s="50"/>
      <c r="EB15" s="50"/>
    </row>
    <row r="16" spans="1:132" ht="13.5" customHeight="1">
      <c r="A16" s="986"/>
      <c r="B16" s="987"/>
      <c r="C16" s="1021"/>
      <c r="D16" s="1022"/>
      <c r="E16" s="1022"/>
      <c r="F16" s="1022"/>
      <c r="G16" s="1022"/>
      <c r="H16" s="1022"/>
      <c r="I16" s="1022"/>
      <c r="J16" s="1023"/>
      <c r="K16" s="1021"/>
      <c r="L16" s="1022"/>
      <c r="M16" s="1022"/>
      <c r="N16" s="1022"/>
      <c r="O16" s="1022"/>
      <c r="P16" s="1022"/>
      <c r="Q16" s="1022"/>
      <c r="R16" s="1022"/>
      <c r="S16" s="1022"/>
      <c r="T16" s="1022"/>
      <c r="U16" s="1022"/>
      <c r="V16" s="1022"/>
      <c r="W16" s="1022"/>
      <c r="X16" s="1022"/>
      <c r="Y16" s="1022"/>
      <c r="Z16" s="1022"/>
      <c r="AA16" s="1022"/>
      <c r="AB16" s="1022"/>
      <c r="AC16" s="1126"/>
      <c r="AD16" s="1127"/>
      <c r="AE16" s="1135"/>
      <c r="AF16" s="1127"/>
      <c r="AG16" s="1127"/>
      <c r="AH16" s="1135"/>
      <c r="AI16" s="1127"/>
      <c r="AJ16" s="1127"/>
      <c r="AK16" s="1192"/>
      <c r="AL16" s="1028"/>
      <c r="AM16" s="1009"/>
      <c r="AN16" s="1009"/>
      <c r="AO16" s="1009"/>
      <c r="AP16" s="1009"/>
      <c r="AQ16" s="1009"/>
      <c r="AR16" s="1009"/>
      <c r="AS16" s="1009"/>
      <c r="AT16" s="1030"/>
      <c r="AU16" s="1129"/>
      <c r="AV16" s="1008"/>
      <c r="AW16" s="1009"/>
      <c r="AX16" s="1009"/>
      <c r="AY16" s="1009"/>
      <c r="AZ16" s="1009"/>
      <c r="BA16" s="1009"/>
      <c r="BB16" s="1009"/>
      <c r="BC16" s="1009"/>
      <c r="BD16" s="1025"/>
      <c r="BE16" s="1161"/>
      <c r="BF16" s="1187"/>
      <c r="BG16" s="1188"/>
      <c r="BH16" s="1189"/>
      <c r="BI16" s="1145"/>
      <c r="BJ16" s="941"/>
      <c r="BK16" s="941"/>
      <c r="BL16" s="941"/>
      <c r="BM16" s="942"/>
      <c r="BN16" s="949"/>
      <c r="BO16" s="950"/>
      <c r="BP16" s="950"/>
      <c r="BQ16" s="950"/>
      <c r="BR16" s="950"/>
      <c r="BS16" s="951"/>
      <c r="BT16" s="949"/>
      <c r="BU16" s="950"/>
      <c r="BV16" s="950"/>
      <c r="BW16" s="950"/>
      <c r="BX16" s="950"/>
      <c r="BY16" s="951"/>
      <c r="CC16" s="1187"/>
      <c r="CD16" s="1188"/>
      <c r="CE16" s="1189"/>
      <c r="CF16" s="1187"/>
      <c r="CG16" s="1188"/>
      <c r="CH16" s="1189"/>
      <c r="CK16" s="89"/>
      <c r="CL16" s="9"/>
      <c r="CM16" s="86"/>
      <c r="DS16" s="15"/>
      <c r="DT16" s="15"/>
      <c r="DU16" s="15"/>
      <c r="DV16" s="15"/>
      <c r="DW16" s="55"/>
      <c r="DX16" s="50"/>
      <c r="DY16" s="50"/>
      <c r="DZ16" s="50"/>
      <c r="EA16" s="50"/>
      <c r="EB16" s="50"/>
    </row>
    <row r="17" spans="1:132" ht="13.5" customHeight="1">
      <c r="A17" s="982">
        <v>2</v>
      </c>
      <c r="B17" s="983"/>
      <c r="C17" s="1015"/>
      <c r="D17" s="1016"/>
      <c r="E17" s="1016"/>
      <c r="F17" s="1016"/>
      <c r="G17" s="1016"/>
      <c r="H17" s="1016"/>
      <c r="I17" s="1016"/>
      <c r="J17" s="1017"/>
      <c r="K17" s="1015"/>
      <c r="L17" s="1016"/>
      <c r="M17" s="1016"/>
      <c r="N17" s="1016"/>
      <c r="O17" s="1016"/>
      <c r="P17" s="1016"/>
      <c r="Q17" s="1016"/>
      <c r="R17" s="1016"/>
      <c r="S17" s="1016"/>
      <c r="T17" s="1016"/>
      <c r="U17" s="1016"/>
      <c r="V17" s="1016"/>
      <c r="W17" s="1016"/>
      <c r="X17" s="1016"/>
      <c r="Y17" s="1016"/>
      <c r="Z17" s="1016"/>
      <c r="AA17" s="1016"/>
      <c r="AB17" s="1016"/>
      <c r="AC17" s="1122"/>
      <c r="AD17" s="1123"/>
      <c r="AE17" s="1133" t="s">
        <v>92</v>
      </c>
      <c r="AF17" s="1123"/>
      <c r="AG17" s="1123"/>
      <c r="AH17" s="1133" t="s">
        <v>134</v>
      </c>
      <c r="AI17" s="1123"/>
      <c r="AJ17" s="1123"/>
      <c r="AK17" s="1190" t="s">
        <v>172</v>
      </c>
      <c r="AL17" s="1026"/>
      <c r="AM17" s="1005"/>
      <c r="AN17" s="1005"/>
      <c r="AO17" s="1005"/>
      <c r="AP17" s="1005"/>
      <c r="AQ17" s="1005"/>
      <c r="AR17" s="1005"/>
      <c r="AS17" s="1005"/>
      <c r="AT17" s="93"/>
      <c r="AU17" s="126"/>
      <c r="AV17" s="1004"/>
      <c r="AW17" s="1005"/>
      <c r="AX17" s="1005"/>
      <c r="AY17" s="1005"/>
      <c r="AZ17" s="1005"/>
      <c r="BA17" s="1005"/>
      <c r="BB17" s="1005"/>
      <c r="BC17" s="1005"/>
      <c r="BD17" s="94"/>
      <c r="BE17" s="94"/>
      <c r="BF17" s="1181">
        <f>IF(AV17&gt;=12000,$CC$83,IF(AND(AV17&lt;12000,AV17&gt;=5000),$CC$84,IF(AND(AV17&gt;=2500,AV17&lt;5000),$CC$85,"")))</f>
      </c>
      <c r="BG17" s="1182"/>
      <c r="BH17" s="1183"/>
      <c r="BI17" s="1143"/>
      <c r="BJ17" s="937"/>
      <c r="BK17" s="937"/>
      <c r="BL17" s="937"/>
      <c r="BM17" s="938"/>
      <c r="BN17" s="943">
        <f>IF(AV17&gt;=12000,$BX$83,IF(AND(AV17&lt;12000,AV17&gt;=5000),$BX$84,IF(AND(AV17&gt;=2500,AV17&lt;5000),$BX$85,"")))</f>
      </c>
      <c r="BO17" s="944"/>
      <c r="BP17" s="944"/>
      <c r="BQ17" s="944"/>
      <c r="BR17" s="944"/>
      <c r="BS17" s="945"/>
      <c r="BT17" s="943">
        <f>IF(AV17&gt;=12000,$CD$83,IF(AND(AV17&lt;12000,AV17&gt;=5000),$CD$84,IF(AND(AV17&gt;=2500,AV17&lt;5000),$CD$85,"")))</f>
      </c>
      <c r="BU17" s="944"/>
      <c r="BV17" s="944"/>
      <c r="BW17" s="944"/>
      <c r="BX17" s="944"/>
      <c r="BY17" s="945"/>
      <c r="CC17" s="1181">
        <f>IF(AV17&gt;=12000,$CC$83,IF(AND(AV17&lt;12000,AV17&gt;=5000),$CC$84,IF(AND(AV17&gt;=1000,AV17&lt;5000),$CC$86,"")))</f>
      </c>
      <c r="CD17" s="1182"/>
      <c r="CE17" s="1183"/>
      <c r="CF17" s="1181">
        <f>IF(AV17&gt;=12000,$CC$83,IF(AND(AV17&lt;12000,AV17&gt;=5000),$CC$84,IF(AND(AV17&gt;=2500,AV17&lt;5000),$CC$85,IF(AND(AV17&gt;=1000,AV17&lt;2500),$CC$86,""))))</f>
      </c>
      <c r="CG17" s="1182"/>
      <c r="CH17" s="1183"/>
      <c r="CK17" s="89"/>
      <c r="CL17" s="9"/>
      <c r="DS17" s="15"/>
      <c r="DT17" s="15"/>
      <c r="DU17" s="15"/>
      <c r="DV17" s="15"/>
      <c r="DW17" s="55"/>
      <c r="DX17" s="50"/>
      <c r="DY17" s="50"/>
      <c r="DZ17" s="50"/>
      <c r="EA17" s="50"/>
      <c r="EB17" s="50"/>
    </row>
    <row r="18" spans="1:132" ht="13.5" customHeight="1">
      <c r="A18" s="984"/>
      <c r="B18" s="985"/>
      <c r="C18" s="1018"/>
      <c r="D18" s="1019"/>
      <c r="E18" s="1019"/>
      <c r="F18" s="1019"/>
      <c r="G18" s="1019"/>
      <c r="H18" s="1019"/>
      <c r="I18" s="1019"/>
      <c r="J18" s="1020"/>
      <c r="K18" s="1018"/>
      <c r="L18" s="1019"/>
      <c r="M18" s="1019"/>
      <c r="N18" s="1019"/>
      <c r="O18" s="1019"/>
      <c r="P18" s="1019"/>
      <c r="Q18" s="1019"/>
      <c r="R18" s="1019"/>
      <c r="S18" s="1019"/>
      <c r="T18" s="1019"/>
      <c r="U18" s="1019"/>
      <c r="V18" s="1019"/>
      <c r="W18" s="1019"/>
      <c r="X18" s="1019"/>
      <c r="Y18" s="1019"/>
      <c r="Z18" s="1019"/>
      <c r="AA18" s="1019"/>
      <c r="AB18" s="1019"/>
      <c r="AC18" s="1124"/>
      <c r="AD18" s="1125"/>
      <c r="AE18" s="1134"/>
      <c r="AF18" s="1125"/>
      <c r="AG18" s="1125"/>
      <c r="AH18" s="1134"/>
      <c r="AI18" s="1125"/>
      <c r="AJ18" s="1125"/>
      <c r="AK18" s="1191"/>
      <c r="AL18" s="1027"/>
      <c r="AM18" s="1007"/>
      <c r="AN18" s="1007"/>
      <c r="AO18" s="1007"/>
      <c r="AP18" s="1007"/>
      <c r="AQ18" s="1007"/>
      <c r="AR18" s="1007"/>
      <c r="AS18" s="1007"/>
      <c r="AT18" s="1029" t="s">
        <v>82</v>
      </c>
      <c r="AU18" s="1128"/>
      <c r="AV18" s="1006"/>
      <c r="AW18" s="1007"/>
      <c r="AX18" s="1007"/>
      <c r="AY18" s="1007"/>
      <c r="AZ18" s="1007"/>
      <c r="BA18" s="1007"/>
      <c r="BB18" s="1007"/>
      <c r="BC18" s="1007"/>
      <c r="BD18" s="1024" t="s">
        <v>82</v>
      </c>
      <c r="BE18" s="1160"/>
      <c r="BF18" s="1184"/>
      <c r="BG18" s="1185"/>
      <c r="BH18" s="1186"/>
      <c r="BI18" s="1144"/>
      <c r="BJ18" s="939"/>
      <c r="BK18" s="939"/>
      <c r="BL18" s="939"/>
      <c r="BM18" s="940"/>
      <c r="BN18" s="946"/>
      <c r="BO18" s="947"/>
      <c r="BP18" s="947"/>
      <c r="BQ18" s="947"/>
      <c r="BR18" s="947"/>
      <c r="BS18" s="948"/>
      <c r="BT18" s="946"/>
      <c r="BU18" s="947"/>
      <c r="BV18" s="947"/>
      <c r="BW18" s="947"/>
      <c r="BX18" s="947"/>
      <c r="BY18" s="948"/>
      <c r="CC18" s="1184"/>
      <c r="CD18" s="1185"/>
      <c r="CE18" s="1186"/>
      <c r="CF18" s="1184"/>
      <c r="CG18" s="1185"/>
      <c r="CH18" s="1186"/>
      <c r="CK18" s="89"/>
      <c r="CL18" s="9"/>
      <c r="CM18" s="86"/>
      <c r="DS18" s="15"/>
      <c r="DT18" s="15"/>
      <c r="DU18" s="15"/>
      <c r="DV18" s="15"/>
      <c r="DW18" s="55"/>
      <c r="DX18" s="50"/>
      <c r="DY18" s="50"/>
      <c r="DZ18" s="50"/>
      <c r="EA18" s="50"/>
      <c r="EB18" s="50"/>
    </row>
    <row r="19" spans="1:132" ht="13.5" customHeight="1">
      <c r="A19" s="986"/>
      <c r="B19" s="987"/>
      <c r="C19" s="1021"/>
      <c r="D19" s="1022"/>
      <c r="E19" s="1022"/>
      <c r="F19" s="1022"/>
      <c r="G19" s="1022"/>
      <c r="H19" s="1022"/>
      <c r="I19" s="1022"/>
      <c r="J19" s="1023"/>
      <c r="K19" s="1021"/>
      <c r="L19" s="1022"/>
      <c r="M19" s="1022"/>
      <c r="N19" s="1022"/>
      <c r="O19" s="1022"/>
      <c r="P19" s="1022"/>
      <c r="Q19" s="1022"/>
      <c r="R19" s="1022"/>
      <c r="S19" s="1022"/>
      <c r="T19" s="1022"/>
      <c r="U19" s="1022"/>
      <c r="V19" s="1022"/>
      <c r="W19" s="1022"/>
      <c r="X19" s="1022"/>
      <c r="Y19" s="1022"/>
      <c r="Z19" s="1022"/>
      <c r="AA19" s="1022"/>
      <c r="AB19" s="1022"/>
      <c r="AC19" s="1126"/>
      <c r="AD19" s="1127"/>
      <c r="AE19" s="1135"/>
      <c r="AF19" s="1127"/>
      <c r="AG19" s="1127"/>
      <c r="AH19" s="1135"/>
      <c r="AI19" s="1127"/>
      <c r="AJ19" s="1127"/>
      <c r="AK19" s="1192"/>
      <c r="AL19" s="1028"/>
      <c r="AM19" s="1009"/>
      <c r="AN19" s="1009"/>
      <c r="AO19" s="1009"/>
      <c r="AP19" s="1009"/>
      <c r="AQ19" s="1009"/>
      <c r="AR19" s="1009"/>
      <c r="AS19" s="1009"/>
      <c r="AT19" s="1030"/>
      <c r="AU19" s="1129"/>
      <c r="AV19" s="1008"/>
      <c r="AW19" s="1009"/>
      <c r="AX19" s="1009"/>
      <c r="AY19" s="1009"/>
      <c r="AZ19" s="1009"/>
      <c r="BA19" s="1009"/>
      <c r="BB19" s="1009"/>
      <c r="BC19" s="1009"/>
      <c r="BD19" s="1025"/>
      <c r="BE19" s="1161"/>
      <c r="BF19" s="1187"/>
      <c r="BG19" s="1188"/>
      <c r="BH19" s="1189"/>
      <c r="BI19" s="1145"/>
      <c r="BJ19" s="941"/>
      <c r="BK19" s="941"/>
      <c r="BL19" s="941"/>
      <c r="BM19" s="942"/>
      <c r="BN19" s="949"/>
      <c r="BO19" s="950"/>
      <c r="BP19" s="950"/>
      <c r="BQ19" s="950"/>
      <c r="BR19" s="950"/>
      <c r="BS19" s="951"/>
      <c r="BT19" s="949"/>
      <c r="BU19" s="950"/>
      <c r="BV19" s="950"/>
      <c r="BW19" s="950"/>
      <c r="BX19" s="950"/>
      <c r="BY19" s="951"/>
      <c r="CB19" s="4"/>
      <c r="CC19" s="1187"/>
      <c r="CD19" s="1188"/>
      <c r="CE19" s="1189"/>
      <c r="CF19" s="1187"/>
      <c r="CG19" s="1188"/>
      <c r="CH19" s="1189"/>
      <c r="CI19" s="91"/>
      <c r="CK19" s="89"/>
      <c r="CL19" s="95"/>
      <c r="CM19" s="96"/>
      <c r="CN19" s="97"/>
      <c r="CO19" s="9"/>
      <c r="CP19" s="9"/>
      <c r="CQ19" s="9"/>
      <c r="CR19" s="9"/>
      <c r="CS19" s="9"/>
      <c r="DO19" s="50"/>
      <c r="DP19" s="50"/>
      <c r="DQ19" s="50"/>
      <c r="DR19" s="50"/>
      <c r="DS19" s="15"/>
      <c r="DT19" s="15"/>
      <c r="DU19" s="15"/>
      <c r="DV19" s="15"/>
      <c r="DW19" s="55"/>
      <c r="DX19" s="50"/>
      <c r="DY19" s="50"/>
      <c r="DZ19" s="50"/>
      <c r="EA19" s="50"/>
      <c r="EB19" s="50"/>
    </row>
    <row r="20" spans="1:92" ht="13.5" customHeight="1">
      <c r="A20" s="982">
        <v>3</v>
      </c>
      <c r="B20" s="983"/>
      <c r="C20" s="1015"/>
      <c r="D20" s="1016"/>
      <c r="E20" s="1016"/>
      <c r="F20" s="1016"/>
      <c r="G20" s="1016"/>
      <c r="H20" s="1016"/>
      <c r="I20" s="1016"/>
      <c r="J20" s="1017"/>
      <c r="K20" s="1015"/>
      <c r="L20" s="1016"/>
      <c r="M20" s="1016"/>
      <c r="N20" s="1016"/>
      <c r="O20" s="1016"/>
      <c r="P20" s="1016"/>
      <c r="Q20" s="1016"/>
      <c r="R20" s="1016"/>
      <c r="S20" s="1016"/>
      <c r="T20" s="1016"/>
      <c r="U20" s="1016"/>
      <c r="V20" s="1016"/>
      <c r="W20" s="1016"/>
      <c r="X20" s="1016"/>
      <c r="Y20" s="1016"/>
      <c r="Z20" s="1016"/>
      <c r="AA20" s="1016"/>
      <c r="AB20" s="1016"/>
      <c r="AC20" s="1122"/>
      <c r="AD20" s="1123"/>
      <c r="AE20" s="1133" t="s">
        <v>92</v>
      </c>
      <c r="AF20" s="1123"/>
      <c r="AG20" s="1123"/>
      <c r="AH20" s="1133" t="s">
        <v>134</v>
      </c>
      <c r="AI20" s="1123"/>
      <c r="AJ20" s="1123"/>
      <c r="AK20" s="1190" t="s">
        <v>172</v>
      </c>
      <c r="AL20" s="1026"/>
      <c r="AM20" s="1005"/>
      <c r="AN20" s="1005"/>
      <c r="AO20" s="1005"/>
      <c r="AP20" s="1005"/>
      <c r="AQ20" s="1005"/>
      <c r="AR20" s="1005"/>
      <c r="AS20" s="1005"/>
      <c r="AT20" s="93"/>
      <c r="AU20" s="126"/>
      <c r="AV20" s="1004"/>
      <c r="AW20" s="1005"/>
      <c r="AX20" s="1005"/>
      <c r="AY20" s="1005"/>
      <c r="AZ20" s="1005"/>
      <c r="BA20" s="1005"/>
      <c r="BB20" s="1005"/>
      <c r="BC20" s="1005"/>
      <c r="BD20" s="94"/>
      <c r="BE20" s="94"/>
      <c r="BF20" s="1181">
        <f>IF(AV20&gt;=12000,$CC$83,IF(AND(AV20&lt;12000,AV20&gt;=5000),$CC$84,IF(AND(AV20&gt;=2500,AV20&lt;5000),$CC$85,"")))</f>
      </c>
      <c r="BG20" s="1182"/>
      <c r="BH20" s="1183"/>
      <c r="BI20" s="1143"/>
      <c r="BJ20" s="937"/>
      <c r="BK20" s="937"/>
      <c r="BL20" s="937"/>
      <c r="BM20" s="938"/>
      <c r="BN20" s="943">
        <f>IF(AV20&gt;=12000,$BX$83,IF(AND(AV20&lt;12000,AV20&gt;=5000),$BX$84,IF(AND(AV20&gt;=2500,AV20&lt;5000),$BX$85,"")))</f>
      </c>
      <c r="BO20" s="944"/>
      <c r="BP20" s="944"/>
      <c r="BQ20" s="944"/>
      <c r="BR20" s="944"/>
      <c r="BS20" s="945"/>
      <c r="BT20" s="943">
        <f>IF(AV20&gt;=12000,$CD$83,IF(AND(AV20&lt;12000,AV20&gt;=5000),$CD$84,IF(AND(AV20&gt;=2500,AV20&lt;5000),$CD$85,"")))</f>
      </c>
      <c r="BU20" s="944"/>
      <c r="BV20" s="944"/>
      <c r="BW20" s="944"/>
      <c r="BX20" s="944"/>
      <c r="BY20" s="945"/>
      <c r="CC20" s="1181">
        <f>IF(AV20&gt;=12000,$CC$83,IF(AND(AV20&lt;12000,AV20&gt;=5000),$CC$84,IF(AND(AV20&gt;=1000,AV20&lt;5000),$CC$86,"")))</f>
      </c>
      <c r="CD20" s="1182"/>
      <c r="CE20" s="1183"/>
      <c r="CF20" s="1181">
        <f>IF(AV20&gt;=12000,$CC$83,IF(AND(AV20&lt;12000,AV20&gt;=5000),$CC$84,IF(AND(AV20&gt;=2500,AV20&lt;5000),$CC$85,IF(AND(AV20&gt;=1000,AV20&lt;2500),$CC$86,""))))</f>
      </c>
      <c r="CG20" s="1182"/>
      <c r="CH20" s="1183"/>
      <c r="CK20" s="89"/>
      <c r="CL20" s="95"/>
      <c r="CM20" s="98"/>
      <c r="CN20" s="98"/>
    </row>
    <row r="21" spans="1:92" ht="13.5" customHeight="1">
      <c r="A21" s="984"/>
      <c r="B21" s="985"/>
      <c r="C21" s="1018"/>
      <c r="D21" s="1019"/>
      <c r="E21" s="1019"/>
      <c r="F21" s="1019"/>
      <c r="G21" s="1019"/>
      <c r="H21" s="1019"/>
      <c r="I21" s="1019"/>
      <c r="J21" s="1020"/>
      <c r="K21" s="1018"/>
      <c r="L21" s="1019"/>
      <c r="M21" s="1019"/>
      <c r="N21" s="1019"/>
      <c r="O21" s="1019"/>
      <c r="P21" s="1019"/>
      <c r="Q21" s="1019"/>
      <c r="R21" s="1019"/>
      <c r="S21" s="1019"/>
      <c r="T21" s="1019"/>
      <c r="U21" s="1019"/>
      <c r="V21" s="1019"/>
      <c r="W21" s="1019"/>
      <c r="X21" s="1019"/>
      <c r="Y21" s="1019"/>
      <c r="Z21" s="1019"/>
      <c r="AA21" s="1019"/>
      <c r="AB21" s="1019"/>
      <c r="AC21" s="1124"/>
      <c r="AD21" s="1125"/>
      <c r="AE21" s="1134"/>
      <c r="AF21" s="1125"/>
      <c r="AG21" s="1125"/>
      <c r="AH21" s="1134"/>
      <c r="AI21" s="1125"/>
      <c r="AJ21" s="1125"/>
      <c r="AK21" s="1191"/>
      <c r="AL21" s="1027"/>
      <c r="AM21" s="1007"/>
      <c r="AN21" s="1007"/>
      <c r="AO21" s="1007"/>
      <c r="AP21" s="1007"/>
      <c r="AQ21" s="1007"/>
      <c r="AR21" s="1007"/>
      <c r="AS21" s="1007"/>
      <c r="AT21" s="1029" t="s">
        <v>82</v>
      </c>
      <c r="AU21" s="1128"/>
      <c r="AV21" s="1006"/>
      <c r="AW21" s="1007"/>
      <c r="AX21" s="1007"/>
      <c r="AY21" s="1007"/>
      <c r="AZ21" s="1007"/>
      <c r="BA21" s="1007"/>
      <c r="BB21" s="1007"/>
      <c r="BC21" s="1007"/>
      <c r="BD21" s="1024" t="s">
        <v>82</v>
      </c>
      <c r="BE21" s="1160"/>
      <c r="BF21" s="1184"/>
      <c r="BG21" s="1185"/>
      <c r="BH21" s="1186"/>
      <c r="BI21" s="1144"/>
      <c r="BJ21" s="939"/>
      <c r="BK21" s="939"/>
      <c r="BL21" s="939"/>
      <c r="BM21" s="940"/>
      <c r="BN21" s="946"/>
      <c r="BO21" s="947"/>
      <c r="BP21" s="947"/>
      <c r="BQ21" s="947"/>
      <c r="BR21" s="947"/>
      <c r="BS21" s="948"/>
      <c r="BT21" s="946"/>
      <c r="BU21" s="947"/>
      <c r="BV21" s="947"/>
      <c r="BW21" s="947"/>
      <c r="BX21" s="947"/>
      <c r="BY21" s="948"/>
      <c r="CC21" s="1184"/>
      <c r="CD21" s="1185"/>
      <c r="CE21" s="1186"/>
      <c r="CF21" s="1184"/>
      <c r="CG21" s="1185"/>
      <c r="CH21" s="1186"/>
      <c r="CK21" s="89"/>
      <c r="CL21" s="95"/>
      <c r="CM21" s="98"/>
      <c r="CN21" s="98"/>
    </row>
    <row r="22" spans="1:91" ht="13.5" customHeight="1">
      <c r="A22" s="986"/>
      <c r="B22" s="987"/>
      <c r="C22" s="1021"/>
      <c r="D22" s="1022"/>
      <c r="E22" s="1022"/>
      <c r="F22" s="1022"/>
      <c r="G22" s="1022"/>
      <c r="H22" s="1022"/>
      <c r="I22" s="1022"/>
      <c r="J22" s="1023"/>
      <c r="K22" s="1021"/>
      <c r="L22" s="1022"/>
      <c r="M22" s="1022"/>
      <c r="N22" s="1022"/>
      <c r="O22" s="1022"/>
      <c r="P22" s="1022"/>
      <c r="Q22" s="1022"/>
      <c r="R22" s="1022"/>
      <c r="S22" s="1022"/>
      <c r="T22" s="1022"/>
      <c r="U22" s="1022"/>
      <c r="V22" s="1022"/>
      <c r="W22" s="1022"/>
      <c r="X22" s="1022"/>
      <c r="Y22" s="1022"/>
      <c r="Z22" s="1022"/>
      <c r="AA22" s="1022"/>
      <c r="AB22" s="1022"/>
      <c r="AC22" s="1126"/>
      <c r="AD22" s="1127"/>
      <c r="AE22" s="1135"/>
      <c r="AF22" s="1127"/>
      <c r="AG22" s="1127"/>
      <c r="AH22" s="1135"/>
      <c r="AI22" s="1127"/>
      <c r="AJ22" s="1127"/>
      <c r="AK22" s="1192"/>
      <c r="AL22" s="1028"/>
      <c r="AM22" s="1009"/>
      <c r="AN22" s="1009"/>
      <c r="AO22" s="1009"/>
      <c r="AP22" s="1009"/>
      <c r="AQ22" s="1009"/>
      <c r="AR22" s="1009"/>
      <c r="AS22" s="1009"/>
      <c r="AT22" s="1030"/>
      <c r="AU22" s="1129"/>
      <c r="AV22" s="1008"/>
      <c r="AW22" s="1009"/>
      <c r="AX22" s="1009"/>
      <c r="AY22" s="1009"/>
      <c r="AZ22" s="1009"/>
      <c r="BA22" s="1009"/>
      <c r="BB22" s="1009"/>
      <c r="BC22" s="1009"/>
      <c r="BD22" s="1025"/>
      <c r="BE22" s="1161"/>
      <c r="BF22" s="1187"/>
      <c r="BG22" s="1188"/>
      <c r="BH22" s="1189"/>
      <c r="BI22" s="1145"/>
      <c r="BJ22" s="941"/>
      <c r="BK22" s="941"/>
      <c r="BL22" s="941"/>
      <c r="BM22" s="942"/>
      <c r="BN22" s="949"/>
      <c r="BO22" s="950"/>
      <c r="BP22" s="950"/>
      <c r="BQ22" s="950"/>
      <c r="BR22" s="950"/>
      <c r="BS22" s="951"/>
      <c r="BT22" s="949"/>
      <c r="BU22" s="950"/>
      <c r="BV22" s="950"/>
      <c r="BW22" s="950"/>
      <c r="BX22" s="950"/>
      <c r="BY22" s="951"/>
      <c r="CC22" s="1187"/>
      <c r="CD22" s="1188"/>
      <c r="CE22" s="1189"/>
      <c r="CF22" s="1187"/>
      <c r="CG22" s="1188"/>
      <c r="CH22" s="1189"/>
      <c r="CK22" s="89"/>
      <c r="CM22" s="9"/>
    </row>
    <row r="23" spans="1:86" ht="13.5" customHeight="1">
      <c r="A23" s="982">
        <v>4</v>
      </c>
      <c r="B23" s="983"/>
      <c r="C23" s="1015"/>
      <c r="D23" s="1016"/>
      <c r="E23" s="1016"/>
      <c r="F23" s="1016"/>
      <c r="G23" s="1016"/>
      <c r="H23" s="1016"/>
      <c r="I23" s="1016"/>
      <c r="J23" s="1017"/>
      <c r="K23" s="1015"/>
      <c r="L23" s="1016"/>
      <c r="M23" s="1016"/>
      <c r="N23" s="1016"/>
      <c r="O23" s="1016"/>
      <c r="P23" s="1016"/>
      <c r="Q23" s="1016"/>
      <c r="R23" s="1016"/>
      <c r="S23" s="1016"/>
      <c r="T23" s="1016"/>
      <c r="U23" s="1016"/>
      <c r="V23" s="1016"/>
      <c r="W23" s="1016"/>
      <c r="X23" s="1016"/>
      <c r="Y23" s="1016"/>
      <c r="Z23" s="1016"/>
      <c r="AA23" s="1016"/>
      <c r="AB23" s="1016"/>
      <c r="AC23" s="1122"/>
      <c r="AD23" s="1123"/>
      <c r="AE23" s="1133" t="s">
        <v>92</v>
      </c>
      <c r="AF23" s="1123"/>
      <c r="AG23" s="1123"/>
      <c r="AH23" s="1133" t="s">
        <v>134</v>
      </c>
      <c r="AI23" s="1123"/>
      <c r="AJ23" s="1123"/>
      <c r="AK23" s="1190" t="s">
        <v>172</v>
      </c>
      <c r="AL23" s="1026"/>
      <c r="AM23" s="1005"/>
      <c r="AN23" s="1005"/>
      <c r="AO23" s="1005"/>
      <c r="AP23" s="1005"/>
      <c r="AQ23" s="1005"/>
      <c r="AR23" s="1005"/>
      <c r="AS23" s="1005"/>
      <c r="AT23" s="93"/>
      <c r="AU23" s="126"/>
      <c r="AV23" s="1004"/>
      <c r="AW23" s="1005"/>
      <c r="AX23" s="1005"/>
      <c r="AY23" s="1005"/>
      <c r="AZ23" s="1005"/>
      <c r="BA23" s="1005"/>
      <c r="BB23" s="1005"/>
      <c r="BC23" s="1005"/>
      <c r="BD23" s="94"/>
      <c r="BE23" s="94"/>
      <c r="BF23" s="1181">
        <f>IF(AV23&gt;=12000,$CC$83,IF(AND(AV23&lt;12000,AV23&gt;=5000),$CC$84,IF(AND(AV23&gt;=2500,AV23&lt;5000),$CC$85,"")))</f>
      </c>
      <c r="BG23" s="1182"/>
      <c r="BH23" s="1183"/>
      <c r="BI23" s="1143"/>
      <c r="BJ23" s="937"/>
      <c r="BK23" s="937"/>
      <c r="BL23" s="937"/>
      <c r="BM23" s="938"/>
      <c r="BN23" s="943">
        <f>IF(AV23&gt;=12000,$BX$83,IF(AND(AV23&lt;12000,AV23&gt;=5000),$BX$84,IF(AND(AV23&gt;=2500,AV23&lt;5000),$BX$85,"")))</f>
      </c>
      <c r="BO23" s="944"/>
      <c r="BP23" s="944"/>
      <c r="BQ23" s="944"/>
      <c r="BR23" s="944"/>
      <c r="BS23" s="945"/>
      <c r="BT23" s="943">
        <f>IF(AV23&gt;=12000,$CD$83,IF(AND(AV23&lt;12000,AV23&gt;=5000),$CD$84,IF(AND(AV23&gt;=2500,AV23&lt;5000),$CD$85,"")))</f>
      </c>
      <c r="BU23" s="944"/>
      <c r="BV23" s="944"/>
      <c r="BW23" s="944"/>
      <c r="BX23" s="944"/>
      <c r="BY23" s="945"/>
      <c r="CC23" s="1181">
        <f>IF(AV23&gt;=12000,$CC$83,IF(AND(AV23&lt;12000,AV23&gt;=5000),$CC$84,IF(AND(AV23&gt;=1000,AV23&lt;5000),$CC$86,"")))</f>
      </c>
      <c r="CD23" s="1182"/>
      <c r="CE23" s="1183"/>
      <c r="CF23" s="1181">
        <f>IF(AV23&gt;=12000,$CC$83,IF(AND(AV23&lt;12000,AV23&gt;=5000),$CC$84,IF(AND(AV23&gt;=2500,AV23&lt;5000),$CC$85,IF(AND(AV23&gt;=1000,AV23&lt;2500),$CC$86,""))))</f>
      </c>
      <c r="CG23" s="1182"/>
      <c r="CH23" s="1183"/>
    </row>
    <row r="24" spans="1:86" ht="13.5" customHeight="1">
      <c r="A24" s="984"/>
      <c r="B24" s="985"/>
      <c r="C24" s="1018"/>
      <c r="D24" s="1019"/>
      <c r="E24" s="1019"/>
      <c r="F24" s="1019"/>
      <c r="G24" s="1019"/>
      <c r="H24" s="1019"/>
      <c r="I24" s="1019"/>
      <c r="J24" s="1020"/>
      <c r="K24" s="1018"/>
      <c r="L24" s="1019"/>
      <c r="M24" s="1019"/>
      <c r="N24" s="1019"/>
      <c r="O24" s="1019"/>
      <c r="P24" s="1019"/>
      <c r="Q24" s="1019"/>
      <c r="R24" s="1019"/>
      <c r="S24" s="1019"/>
      <c r="T24" s="1019"/>
      <c r="U24" s="1019"/>
      <c r="V24" s="1019"/>
      <c r="W24" s="1019"/>
      <c r="X24" s="1019"/>
      <c r="Y24" s="1019"/>
      <c r="Z24" s="1019"/>
      <c r="AA24" s="1019"/>
      <c r="AB24" s="1019"/>
      <c r="AC24" s="1124"/>
      <c r="AD24" s="1125"/>
      <c r="AE24" s="1134"/>
      <c r="AF24" s="1125"/>
      <c r="AG24" s="1125"/>
      <c r="AH24" s="1134"/>
      <c r="AI24" s="1125"/>
      <c r="AJ24" s="1125"/>
      <c r="AK24" s="1191"/>
      <c r="AL24" s="1027"/>
      <c r="AM24" s="1007"/>
      <c r="AN24" s="1007"/>
      <c r="AO24" s="1007"/>
      <c r="AP24" s="1007"/>
      <c r="AQ24" s="1007"/>
      <c r="AR24" s="1007"/>
      <c r="AS24" s="1007"/>
      <c r="AT24" s="1029" t="s">
        <v>82</v>
      </c>
      <c r="AU24" s="1128"/>
      <c r="AV24" s="1006"/>
      <c r="AW24" s="1007"/>
      <c r="AX24" s="1007"/>
      <c r="AY24" s="1007"/>
      <c r="AZ24" s="1007"/>
      <c r="BA24" s="1007"/>
      <c r="BB24" s="1007"/>
      <c r="BC24" s="1007"/>
      <c r="BD24" s="1024" t="s">
        <v>82</v>
      </c>
      <c r="BE24" s="1160"/>
      <c r="BF24" s="1184"/>
      <c r="BG24" s="1185"/>
      <c r="BH24" s="1186"/>
      <c r="BI24" s="1144"/>
      <c r="BJ24" s="939"/>
      <c r="BK24" s="939"/>
      <c r="BL24" s="939"/>
      <c r="BM24" s="940"/>
      <c r="BN24" s="946"/>
      <c r="BO24" s="947"/>
      <c r="BP24" s="947"/>
      <c r="BQ24" s="947"/>
      <c r="BR24" s="947"/>
      <c r="BS24" s="948"/>
      <c r="BT24" s="946"/>
      <c r="BU24" s="947"/>
      <c r="BV24" s="947"/>
      <c r="BW24" s="947"/>
      <c r="BX24" s="947"/>
      <c r="BY24" s="948"/>
      <c r="CC24" s="1184"/>
      <c r="CD24" s="1185"/>
      <c r="CE24" s="1186"/>
      <c r="CF24" s="1184"/>
      <c r="CG24" s="1185"/>
      <c r="CH24" s="1186"/>
    </row>
    <row r="25" spans="1:91" ht="13.5" customHeight="1">
      <c r="A25" s="986"/>
      <c r="B25" s="987"/>
      <c r="C25" s="1021"/>
      <c r="D25" s="1022"/>
      <c r="E25" s="1022"/>
      <c r="F25" s="1022"/>
      <c r="G25" s="1022"/>
      <c r="H25" s="1022"/>
      <c r="I25" s="1022"/>
      <c r="J25" s="1023"/>
      <c r="K25" s="1021"/>
      <c r="L25" s="1022"/>
      <c r="M25" s="1022"/>
      <c r="N25" s="1022"/>
      <c r="O25" s="1022"/>
      <c r="P25" s="1022"/>
      <c r="Q25" s="1022"/>
      <c r="R25" s="1022"/>
      <c r="S25" s="1022"/>
      <c r="T25" s="1022"/>
      <c r="U25" s="1022"/>
      <c r="V25" s="1022"/>
      <c r="W25" s="1022"/>
      <c r="X25" s="1022"/>
      <c r="Y25" s="1022"/>
      <c r="Z25" s="1022"/>
      <c r="AA25" s="1022"/>
      <c r="AB25" s="1022"/>
      <c r="AC25" s="1126"/>
      <c r="AD25" s="1127"/>
      <c r="AE25" s="1135"/>
      <c r="AF25" s="1127"/>
      <c r="AG25" s="1127"/>
      <c r="AH25" s="1135"/>
      <c r="AI25" s="1127"/>
      <c r="AJ25" s="1127"/>
      <c r="AK25" s="1192"/>
      <c r="AL25" s="1028"/>
      <c r="AM25" s="1009"/>
      <c r="AN25" s="1009"/>
      <c r="AO25" s="1009"/>
      <c r="AP25" s="1009"/>
      <c r="AQ25" s="1009"/>
      <c r="AR25" s="1009"/>
      <c r="AS25" s="1009"/>
      <c r="AT25" s="1030"/>
      <c r="AU25" s="1129"/>
      <c r="AV25" s="1008"/>
      <c r="AW25" s="1009"/>
      <c r="AX25" s="1009"/>
      <c r="AY25" s="1009"/>
      <c r="AZ25" s="1009"/>
      <c r="BA25" s="1009"/>
      <c r="BB25" s="1009"/>
      <c r="BC25" s="1009"/>
      <c r="BD25" s="1025"/>
      <c r="BE25" s="1161"/>
      <c r="BF25" s="1187"/>
      <c r="BG25" s="1188"/>
      <c r="BH25" s="1189"/>
      <c r="BI25" s="1145"/>
      <c r="BJ25" s="941"/>
      <c r="BK25" s="941"/>
      <c r="BL25" s="941"/>
      <c r="BM25" s="942"/>
      <c r="BN25" s="949"/>
      <c r="BO25" s="950"/>
      <c r="BP25" s="950"/>
      <c r="BQ25" s="950"/>
      <c r="BR25" s="950"/>
      <c r="BS25" s="951"/>
      <c r="BT25" s="949"/>
      <c r="BU25" s="950"/>
      <c r="BV25" s="950"/>
      <c r="BW25" s="950"/>
      <c r="BX25" s="950"/>
      <c r="BY25" s="951"/>
      <c r="CC25" s="1187"/>
      <c r="CD25" s="1188"/>
      <c r="CE25" s="1189"/>
      <c r="CF25" s="1187"/>
      <c r="CG25" s="1188"/>
      <c r="CH25" s="1189"/>
      <c r="CK25" s="89"/>
      <c r="CM25" s="9"/>
    </row>
    <row r="26" spans="1:86" ht="13.5" customHeight="1">
      <c r="A26" s="982">
        <v>5</v>
      </c>
      <c r="B26" s="983"/>
      <c r="C26" s="1015"/>
      <c r="D26" s="1016"/>
      <c r="E26" s="1016"/>
      <c r="F26" s="1016"/>
      <c r="G26" s="1016"/>
      <c r="H26" s="1016"/>
      <c r="I26" s="1016"/>
      <c r="J26" s="1017"/>
      <c r="K26" s="1015"/>
      <c r="L26" s="1016"/>
      <c r="M26" s="1016"/>
      <c r="N26" s="1016"/>
      <c r="O26" s="1016"/>
      <c r="P26" s="1016"/>
      <c r="Q26" s="1016"/>
      <c r="R26" s="1016"/>
      <c r="S26" s="1016"/>
      <c r="T26" s="1016"/>
      <c r="U26" s="1016"/>
      <c r="V26" s="1016"/>
      <c r="W26" s="1016"/>
      <c r="X26" s="1016"/>
      <c r="Y26" s="1016"/>
      <c r="Z26" s="1016"/>
      <c r="AA26" s="1016"/>
      <c r="AB26" s="1016"/>
      <c r="AC26" s="1122"/>
      <c r="AD26" s="1123"/>
      <c r="AE26" s="1133" t="s">
        <v>92</v>
      </c>
      <c r="AF26" s="1123"/>
      <c r="AG26" s="1123"/>
      <c r="AH26" s="1133" t="s">
        <v>134</v>
      </c>
      <c r="AI26" s="1123"/>
      <c r="AJ26" s="1123"/>
      <c r="AK26" s="1190" t="s">
        <v>172</v>
      </c>
      <c r="AL26" s="1026"/>
      <c r="AM26" s="1005"/>
      <c r="AN26" s="1005"/>
      <c r="AO26" s="1005"/>
      <c r="AP26" s="1005"/>
      <c r="AQ26" s="1005"/>
      <c r="AR26" s="1005"/>
      <c r="AS26" s="1005"/>
      <c r="AT26" s="93"/>
      <c r="AU26" s="126"/>
      <c r="AV26" s="1004"/>
      <c r="AW26" s="1005"/>
      <c r="AX26" s="1005"/>
      <c r="AY26" s="1005"/>
      <c r="AZ26" s="1005"/>
      <c r="BA26" s="1005"/>
      <c r="BB26" s="1005"/>
      <c r="BC26" s="1005"/>
      <c r="BD26" s="94"/>
      <c r="BE26" s="94"/>
      <c r="BF26" s="1181">
        <f>IF(AV26&gt;=12000,$CC$83,IF(AND(AV26&lt;12000,AV26&gt;=5000),$CC$84,IF(AND(AV26&gt;=2500,AV26&lt;5000),$CC$85,"")))</f>
      </c>
      <c r="BG26" s="1182"/>
      <c r="BH26" s="1183"/>
      <c r="BI26" s="1143"/>
      <c r="BJ26" s="937"/>
      <c r="BK26" s="937"/>
      <c r="BL26" s="937"/>
      <c r="BM26" s="938"/>
      <c r="BN26" s="943">
        <f>IF(AV26&gt;=12000,$BX$83,IF(AND(AV26&lt;12000,AV26&gt;=5000),$BX$84,IF(AND(AV26&gt;=2500,AV26&lt;5000),$BX$85,"")))</f>
      </c>
      <c r="BO26" s="944"/>
      <c r="BP26" s="944"/>
      <c r="BQ26" s="944"/>
      <c r="BR26" s="944"/>
      <c r="BS26" s="945"/>
      <c r="BT26" s="943">
        <f>IF(AV26&gt;=12000,$CD$83,IF(AND(AV26&lt;12000,AV26&gt;=5000),$CD$84,IF(AND(AV26&gt;=2500,AV26&lt;5000),$CD$85,"")))</f>
      </c>
      <c r="BU26" s="944"/>
      <c r="BV26" s="944"/>
      <c r="BW26" s="944"/>
      <c r="BX26" s="944"/>
      <c r="BY26" s="945"/>
      <c r="CC26" s="1181">
        <f>IF(AV26&gt;=12000,$CC$83,IF(AND(AV26&lt;12000,AV26&gt;=5000),$CC$84,IF(AND(AV26&gt;=1000,AV26&lt;5000),$CC$86,"")))</f>
      </c>
      <c r="CD26" s="1182"/>
      <c r="CE26" s="1183"/>
      <c r="CF26" s="1181">
        <f>IF(AV26&gt;=12000,$CC$83,IF(AND(AV26&lt;12000,AV26&gt;=5000),$CC$84,IF(AND(AV26&gt;=2500,AV26&lt;5000),$CC$85,IF(AND(AV26&gt;=1000,AV26&lt;2500),$CC$86,""))))</f>
      </c>
      <c r="CG26" s="1182"/>
      <c r="CH26" s="1183"/>
    </row>
    <row r="27" spans="1:86" ht="13.5" customHeight="1">
      <c r="A27" s="984"/>
      <c r="B27" s="985"/>
      <c r="C27" s="1018"/>
      <c r="D27" s="1019"/>
      <c r="E27" s="1019"/>
      <c r="F27" s="1019"/>
      <c r="G27" s="1019"/>
      <c r="H27" s="1019"/>
      <c r="I27" s="1019"/>
      <c r="J27" s="1020"/>
      <c r="K27" s="1018"/>
      <c r="L27" s="1019"/>
      <c r="M27" s="1019"/>
      <c r="N27" s="1019"/>
      <c r="O27" s="1019"/>
      <c r="P27" s="1019"/>
      <c r="Q27" s="1019"/>
      <c r="R27" s="1019"/>
      <c r="S27" s="1019"/>
      <c r="T27" s="1019"/>
      <c r="U27" s="1019"/>
      <c r="V27" s="1019"/>
      <c r="W27" s="1019"/>
      <c r="X27" s="1019"/>
      <c r="Y27" s="1019"/>
      <c r="Z27" s="1019"/>
      <c r="AA27" s="1019"/>
      <c r="AB27" s="1019"/>
      <c r="AC27" s="1124"/>
      <c r="AD27" s="1125"/>
      <c r="AE27" s="1134"/>
      <c r="AF27" s="1125"/>
      <c r="AG27" s="1125"/>
      <c r="AH27" s="1134"/>
      <c r="AI27" s="1125"/>
      <c r="AJ27" s="1125"/>
      <c r="AK27" s="1191"/>
      <c r="AL27" s="1027"/>
      <c r="AM27" s="1007"/>
      <c r="AN27" s="1007"/>
      <c r="AO27" s="1007"/>
      <c r="AP27" s="1007"/>
      <c r="AQ27" s="1007"/>
      <c r="AR27" s="1007"/>
      <c r="AS27" s="1007"/>
      <c r="AT27" s="1029" t="s">
        <v>82</v>
      </c>
      <c r="AU27" s="1128"/>
      <c r="AV27" s="1006"/>
      <c r="AW27" s="1007"/>
      <c r="AX27" s="1007"/>
      <c r="AY27" s="1007"/>
      <c r="AZ27" s="1007"/>
      <c r="BA27" s="1007"/>
      <c r="BB27" s="1007"/>
      <c r="BC27" s="1007"/>
      <c r="BD27" s="1024" t="s">
        <v>82</v>
      </c>
      <c r="BE27" s="1160"/>
      <c r="BF27" s="1184"/>
      <c r="BG27" s="1185"/>
      <c r="BH27" s="1186"/>
      <c r="BI27" s="1144"/>
      <c r="BJ27" s="939"/>
      <c r="BK27" s="939"/>
      <c r="BL27" s="939"/>
      <c r="BM27" s="940"/>
      <c r="BN27" s="946"/>
      <c r="BO27" s="947"/>
      <c r="BP27" s="947"/>
      <c r="BQ27" s="947"/>
      <c r="BR27" s="947"/>
      <c r="BS27" s="948"/>
      <c r="BT27" s="946"/>
      <c r="BU27" s="947"/>
      <c r="BV27" s="947"/>
      <c r="BW27" s="947"/>
      <c r="BX27" s="947"/>
      <c r="BY27" s="948"/>
      <c r="CC27" s="1184"/>
      <c r="CD27" s="1185"/>
      <c r="CE27" s="1186"/>
      <c r="CF27" s="1184"/>
      <c r="CG27" s="1185"/>
      <c r="CH27" s="1186"/>
    </row>
    <row r="28" spans="1:91" ht="13.5" customHeight="1">
      <c r="A28" s="986"/>
      <c r="B28" s="987"/>
      <c r="C28" s="1021"/>
      <c r="D28" s="1022"/>
      <c r="E28" s="1022"/>
      <c r="F28" s="1022"/>
      <c r="G28" s="1022"/>
      <c r="H28" s="1022"/>
      <c r="I28" s="1022"/>
      <c r="J28" s="1023"/>
      <c r="K28" s="1021"/>
      <c r="L28" s="1022"/>
      <c r="M28" s="1022"/>
      <c r="N28" s="1022"/>
      <c r="O28" s="1022"/>
      <c r="P28" s="1022"/>
      <c r="Q28" s="1022"/>
      <c r="R28" s="1022"/>
      <c r="S28" s="1022"/>
      <c r="T28" s="1022"/>
      <c r="U28" s="1022"/>
      <c r="V28" s="1022"/>
      <c r="W28" s="1022"/>
      <c r="X28" s="1022"/>
      <c r="Y28" s="1022"/>
      <c r="Z28" s="1022"/>
      <c r="AA28" s="1022"/>
      <c r="AB28" s="1022"/>
      <c r="AC28" s="1126"/>
      <c r="AD28" s="1127"/>
      <c r="AE28" s="1135"/>
      <c r="AF28" s="1127"/>
      <c r="AG28" s="1127"/>
      <c r="AH28" s="1135"/>
      <c r="AI28" s="1127"/>
      <c r="AJ28" s="1127"/>
      <c r="AK28" s="1192"/>
      <c r="AL28" s="1028"/>
      <c r="AM28" s="1009"/>
      <c r="AN28" s="1009"/>
      <c r="AO28" s="1009"/>
      <c r="AP28" s="1009"/>
      <c r="AQ28" s="1009"/>
      <c r="AR28" s="1009"/>
      <c r="AS28" s="1009"/>
      <c r="AT28" s="1030"/>
      <c r="AU28" s="1129"/>
      <c r="AV28" s="1008"/>
      <c r="AW28" s="1009"/>
      <c r="AX28" s="1009"/>
      <c r="AY28" s="1009"/>
      <c r="AZ28" s="1009"/>
      <c r="BA28" s="1009"/>
      <c r="BB28" s="1009"/>
      <c r="BC28" s="1009"/>
      <c r="BD28" s="1025"/>
      <c r="BE28" s="1161"/>
      <c r="BF28" s="1187"/>
      <c r="BG28" s="1188"/>
      <c r="BH28" s="1189"/>
      <c r="BI28" s="1145"/>
      <c r="BJ28" s="941"/>
      <c r="BK28" s="941"/>
      <c r="BL28" s="941"/>
      <c r="BM28" s="942"/>
      <c r="BN28" s="949"/>
      <c r="BO28" s="950"/>
      <c r="BP28" s="950"/>
      <c r="BQ28" s="950"/>
      <c r="BR28" s="950"/>
      <c r="BS28" s="951"/>
      <c r="BT28" s="949"/>
      <c r="BU28" s="950"/>
      <c r="BV28" s="950"/>
      <c r="BW28" s="950"/>
      <c r="BX28" s="950"/>
      <c r="BY28" s="951"/>
      <c r="CC28" s="1187"/>
      <c r="CD28" s="1188"/>
      <c r="CE28" s="1189"/>
      <c r="CF28" s="1187"/>
      <c r="CG28" s="1188"/>
      <c r="CH28" s="1189"/>
      <c r="CK28" s="89"/>
      <c r="CM28" s="9"/>
    </row>
    <row r="29" spans="1:86" ht="13.5" customHeight="1">
      <c r="A29" s="982">
        <v>6</v>
      </c>
      <c r="B29" s="983"/>
      <c r="C29" s="1015"/>
      <c r="D29" s="1016"/>
      <c r="E29" s="1016"/>
      <c r="F29" s="1016"/>
      <c r="G29" s="1016"/>
      <c r="H29" s="1016"/>
      <c r="I29" s="1016"/>
      <c r="J29" s="1017"/>
      <c r="K29" s="1015"/>
      <c r="L29" s="1016"/>
      <c r="M29" s="1016"/>
      <c r="N29" s="1016"/>
      <c r="O29" s="1016"/>
      <c r="P29" s="1016"/>
      <c r="Q29" s="1016"/>
      <c r="R29" s="1016"/>
      <c r="S29" s="1016"/>
      <c r="T29" s="1016"/>
      <c r="U29" s="1016"/>
      <c r="V29" s="1016"/>
      <c r="W29" s="1016"/>
      <c r="X29" s="1016"/>
      <c r="Y29" s="1016"/>
      <c r="Z29" s="1016"/>
      <c r="AA29" s="1016"/>
      <c r="AB29" s="1016"/>
      <c r="AC29" s="1122"/>
      <c r="AD29" s="1123"/>
      <c r="AE29" s="1133" t="s">
        <v>92</v>
      </c>
      <c r="AF29" s="1123"/>
      <c r="AG29" s="1123"/>
      <c r="AH29" s="1133" t="s">
        <v>134</v>
      </c>
      <c r="AI29" s="1123"/>
      <c r="AJ29" s="1123"/>
      <c r="AK29" s="1190" t="s">
        <v>172</v>
      </c>
      <c r="AL29" s="1026"/>
      <c r="AM29" s="1005"/>
      <c r="AN29" s="1005"/>
      <c r="AO29" s="1005"/>
      <c r="AP29" s="1005"/>
      <c r="AQ29" s="1005"/>
      <c r="AR29" s="1005"/>
      <c r="AS29" s="1005"/>
      <c r="AT29" s="93"/>
      <c r="AU29" s="126"/>
      <c r="AV29" s="1004"/>
      <c r="AW29" s="1005"/>
      <c r="AX29" s="1005"/>
      <c r="AY29" s="1005"/>
      <c r="AZ29" s="1005"/>
      <c r="BA29" s="1005"/>
      <c r="BB29" s="1005"/>
      <c r="BC29" s="1005"/>
      <c r="BD29" s="94"/>
      <c r="BE29" s="94"/>
      <c r="BF29" s="1181">
        <f>IF(AV29&gt;=12000,$CC$83,IF(AND(AV29&lt;12000,AV29&gt;=5000),$CC$84,IF(AND(AV29&gt;=2500,AV29&lt;5000),$CC$85,"")))</f>
      </c>
      <c r="BG29" s="1182"/>
      <c r="BH29" s="1183"/>
      <c r="BI29" s="1143"/>
      <c r="BJ29" s="937"/>
      <c r="BK29" s="937"/>
      <c r="BL29" s="937"/>
      <c r="BM29" s="938"/>
      <c r="BN29" s="943">
        <f>IF(AV29&gt;=12000,$BX$83,IF(AND(AV29&lt;12000,AV29&gt;=5000),$BX$84,IF(AND(AV29&gt;=2500,AV29&lt;5000),$BX$85,"")))</f>
      </c>
      <c r="BO29" s="944"/>
      <c r="BP29" s="944"/>
      <c r="BQ29" s="944"/>
      <c r="BR29" s="944"/>
      <c r="BS29" s="945"/>
      <c r="BT29" s="943">
        <f>IF(AV29&gt;=12000,$CD$83,IF(AND(AV29&lt;12000,AV29&gt;=5000),$CD$84,IF(AND(AV29&gt;=2500,AV29&lt;5000),$CD$85,"")))</f>
      </c>
      <c r="BU29" s="944"/>
      <c r="BV29" s="944"/>
      <c r="BW29" s="944"/>
      <c r="BX29" s="944"/>
      <c r="BY29" s="945"/>
      <c r="CC29" s="1181">
        <f>IF(AV29&gt;=12000,$CC$83,IF(AND(AV29&lt;12000,AV29&gt;=5000),$CC$84,IF(AND(AV29&gt;=1000,AV29&lt;5000),$CC$86,"")))</f>
      </c>
      <c r="CD29" s="1182"/>
      <c r="CE29" s="1183"/>
      <c r="CF29" s="1181">
        <f>IF(AV29&gt;=12000,$CC$83,IF(AND(AV29&lt;12000,AV29&gt;=5000),$CC$84,IF(AND(AV29&gt;=2500,AV29&lt;5000),$CC$85,IF(AND(AV29&gt;=1000,AV29&lt;2500),$CC$86,""))))</f>
      </c>
      <c r="CG29" s="1182"/>
      <c r="CH29" s="1183"/>
    </row>
    <row r="30" spans="1:86" ht="13.5" customHeight="1">
      <c r="A30" s="984"/>
      <c r="B30" s="985"/>
      <c r="C30" s="1018"/>
      <c r="D30" s="1019"/>
      <c r="E30" s="1019"/>
      <c r="F30" s="1019"/>
      <c r="G30" s="1019"/>
      <c r="H30" s="1019"/>
      <c r="I30" s="1019"/>
      <c r="J30" s="1020"/>
      <c r="K30" s="1018"/>
      <c r="L30" s="1019"/>
      <c r="M30" s="1019"/>
      <c r="N30" s="1019"/>
      <c r="O30" s="1019"/>
      <c r="P30" s="1019"/>
      <c r="Q30" s="1019"/>
      <c r="R30" s="1019"/>
      <c r="S30" s="1019"/>
      <c r="T30" s="1019"/>
      <c r="U30" s="1019"/>
      <c r="V30" s="1019"/>
      <c r="W30" s="1019"/>
      <c r="X30" s="1019"/>
      <c r="Y30" s="1019"/>
      <c r="Z30" s="1019"/>
      <c r="AA30" s="1019"/>
      <c r="AB30" s="1019"/>
      <c r="AC30" s="1124"/>
      <c r="AD30" s="1125"/>
      <c r="AE30" s="1134"/>
      <c r="AF30" s="1125"/>
      <c r="AG30" s="1125"/>
      <c r="AH30" s="1134"/>
      <c r="AI30" s="1125"/>
      <c r="AJ30" s="1125"/>
      <c r="AK30" s="1191"/>
      <c r="AL30" s="1027"/>
      <c r="AM30" s="1007"/>
      <c r="AN30" s="1007"/>
      <c r="AO30" s="1007"/>
      <c r="AP30" s="1007"/>
      <c r="AQ30" s="1007"/>
      <c r="AR30" s="1007"/>
      <c r="AS30" s="1007"/>
      <c r="AT30" s="1029" t="s">
        <v>82</v>
      </c>
      <c r="AU30" s="1128"/>
      <c r="AV30" s="1006"/>
      <c r="AW30" s="1007"/>
      <c r="AX30" s="1007"/>
      <c r="AY30" s="1007"/>
      <c r="AZ30" s="1007"/>
      <c r="BA30" s="1007"/>
      <c r="BB30" s="1007"/>
      <c r="BC30" s="1007"/>
      <c r="BD30" s="1024" t="s">
        <v>82</v>
      </c>
      <c r="BE30" s="1160"/>
      <c r="BF30" s="1184"/>
      <c r="BG30" s="1185"/>
      <c r="BH30" s="1186"/>
      <c r="BI30" s="1144"/>
      <c r="BJ30" s="939"/>
      <c r="BK30" s="939"/>
      <c r="BL30" s="939"/>
      <c r="BM30" s="940"/>
      <c r="BN30" s="946"/>
      <c r="BO30" s="947"/>
      <c r="BP30" s="947"/>
      <c r="BQ30" s="947"/>
      <c r="BR30" s="947"/>
      <c r="BS30" s="948"/>
      <c r="BT30" s="946"/>
      <c r="BU30" s="947"/>
      <c r="BV30" s="947"/>
      <c r="BW30" s="947"/>
      <c r="BX30" s="947"/>
      <c r="BY30" s="948"/>
      <c r="CC30" s="1184"/>
      <c r="CD30" s="1185"/>
      <c r="CE30" s="1186"/>
      <c r="CF30" s="1184"/>
      <c r="CG30" s="1185"/>
      <c r="CH30" s="1186"/>
    </row>
    <row r="31" spans="1:91" ht="13.5" customHeight="1">
      <c r="A31" s="986"/>
      <c r="B31" s="987"/>
      <c r="C31" s="1021"/>
      <c r="D31" s="1022"/>
      <c r="E31" s="1022"/>
      <c r="F31" s="1022"/>
      <c r="G31" s="1022"/>
      <c r="H31" s="1022"/>
      <c r="I31" s="1022"/>
      <c r="J31" s="1023"/>
      <c r="K31" s="1021"/>
      <c r="L31" s="1022"/>
      <c r="M31" s="1022"/>
      <c r="N31" s="1022"/>
      <c r="O31" s="1022"/>
      <c r="P31" s="1022"/>
      <c r="Q31" s="1022"/>
      <c r="R31" s="1022"/>
      <c r="S31" s="1022"/>
      <c r="T31" s="1022"/>
      <c r="U31" s="1022"/>
      <c r="V31" s="1022"/>
      <c r="W31" s="1022"/>
      <c r="X31" s="1022"/>
      <c r="Y31" s="1022"/>
      <c r="Z31" s="1022"/>
      <c r="AA31" s="1022"/>
      <c r="AB31" s="1022"/>
      <c r="AC31" s="1126"/>
      <c r="AD31" s="1127"/>
      <c r="AE31" s="1135"/>
      <c r="AF31" s="1127"/>
      <c r="AG31" s="1127"/>
      <c r="AH31" s="1135"/>
      <c r="AI31" s="1127"/>
      <c r="AJ31" s="1127"/>
      <c r="AK31" s="1192"/>
      <c r="AL31" s="1028"/>
      <c r="AM31" s="1009"/>
      <c r="AN31" s="1009"/>
      <c r="AO31" s="1009"/>
      <c r="AP31" s="1009"/>
      <c r="AQ31" s="1009"/>
      <c r="AR31" s="1009"/>
      <c r="AS31" s="1009"/>
      <c r="AT31" s="1030"/>
      <c r="AU31" s="1129"/>
      <c r="AV31" s="1008"/>
      <c r="AW31" s="1009"/>
      <c r="AX31" s="1009"/>
      <c r="AY31" s="1009"/>
      <c r="AZ31" s="1009"/>
      <c r="BA31" s="1009"/>
      <c r="BB31" s="1009"/>
      <c r="BC31" s="1009"/>
      <c r="BD31" s="1025"/>
      <c r="BE31" s="1161"/>
      <c r="BF31" s="1187"/>
      <c r="BG31" s="1188"/>
      <c r="BH31" s="1189"/>
      <c r="BI31" s="1145"/>
      <c r="BJ31" s="941"/>
      <c r="BK31" s="941"/>
      <c r="BL31" s="941"/>
      <c r="BM31" s="942"/>
      <c r="BN31" s="949"/>
      <c r="BO31" s="950"/>
      <c r="BP31" s="950"/>
      <c r="BQ31" s="950"/>
      <c r="BR31" s="950"/>
      <c r="BS31" s="951"/>
      <c r="BT31" s="949"/>
      <c r="BU31" s="950"/>
      <c r="BV31" s="950"/>
      <c r="BW31" s="950"/>
      <c r="BX31" s="950"/>
      <c r="BY31" s="951"/>
      <c r="CC31" s="1187"/>
      <c r="CD31" s="1188"/>
      <c r="CE31" s="1189"/>
      <c r="CF31" s="1187"/>
      <c r="CG31" s="1188"/>
      <c r="CH31" s="1189"/>
      <c r="CK31" s="89"/>
      <c r="CM31" s="9"/>
    </row>
    <row r="32" spans="1:86" ht="13.5" customHeight="1">
      <c r="A32" s="982">
        <v>7</v>
      </c>
      <c r="B32" s="983"/>
      <c r="C32" s="1015"/>
      <c r="D32" s="1016"/>
      <c r="E32" s="1016"/>
      <c r="F32" s="1016"/>
      <c r="G32" s="1016"/>
      <c r="H32" s="1016"/>
      <c r="I32" s="1016"/>
      <c r="J32" s="1017"/>
      <c r="K32" s="1015"/>
      <c r="L32" s="1016"/>
      <c r="M32" s="1016"/>
      <c r="N32" s="1016"/>
      <c r="O32" s="1016"/>
      <c r="P32" s="1016"/>
      <c r="Q32" s="1016"/>
      <c r="R32" s="1016"/>
      <c r="S32" s="1016"/>
      <c r="T32" s="1016"/>
      <c r="U32" s="1016"/>
      <c r="V32" s="1016"/>
      <c r="W32" s="1016"/>
      <c r="X32" s="1016"/>
      <c r="Y32" s="1016"/>
      <c r="Z32" s="1016"/>
      <c r="AA32" s="1016"/>
      <c r="AB32" s="1016"/>
      <c r="AC32" s="1122"/>
      <c r="AD32" s="1123"/>
      <c r="AE32" s="1133" t="s">
        <v>92</v>
      </c>
      <c r="AF32" s="1123"/>
      <c r="AG32" s="1123"/>
      <c r="AH32" s="1133" t="s">
        <v>134</v>
      </c>
      <c r="AI32" s="1123"/>
      <c r="AJ32" s="1123"/>
      <c r="AK32" s="1190" t="s">
        <v>172</v>
      </c>
      <c r="AL32" s="1026"/>
      <c r="AM32" s="1005"/>
      <c r="AN32" s="1005"/>
      <c r="AO32" s="1005"/>
      <c r="AP32" s="1005"/>
      <c r="AQ32" s="1005"/>
      <c r="AR32" s="1005"/>
      <c r="AS32" s="1005"/>
      <c r="AT32" s="93"/>
      <c r="AU32" s="126"/>
      <c r="AV32" s="1004"/>
      <c r="AW32" s="1005"/>
      <c r="AX32" s="1005"/>
      <c r="AY32" s="1005"/>
      <c r="AZ32" s="1005"/>
      <c r="BA32" s="1005"/>
      <c r="BB32" s="1005"/>
      <c r="BC32" s="1005"/>
      <c r="BD32" s="94"/>
      <c r="BE32" s="94"/>
      <c r="BF32" s="1181">
        <f>IF(AV32&gt;=12000,$CC$83,IF(AND(AV32&lt;12000,AV32&gt;=5000),$CC$84,IF(AND(AV32&gt;=2500,AV32&lt;5000),$CC$85,"")))</f>
      </c>
      <c r="BG32" s="1182"/>
      <c r="BH32" s="1183"/>
      <c r="BI32" s="1143"/>
      <c r="BJ32" s="937"/>
      <c r="BK32" s="937"/>
      <c r="BL32" s="937"/>
      <c r="BM32" s="938"/>
      <c r="BN32" s="943">
        <f>IF(AV32&gt;=12000,$BX$83,IF(AND(AV32&lt;12000,AV32&gt;=5000),$BX$84,IF(AND(AV32&gt;=2500,AV32&lt;5000),$BX$85,"")))</f>
      </c>
      <c r="BO32" s="944"/>
      <c r="BP32" s="944"/>
      <c r="BQ32" s="944"/>
      <c r="BR32" s="944"/>
      <c r="BS32" s="945"/>
      <c r="BT32" s="943">
        <f>IF(AV32&gt;=12000,$CD$83,IF(AND(AV32&lt;12000,AV32&gt;=5000),$CD$84,IF(AND(AV32&gt;=2500,AV32&lt;5000),$CD$85,"")))</f>
      </c>
      <c r="BU32" s="944"/>
      <c r="BV32" s="944"/>
      <c r="BW32" s="944"/>
      <c r="BX32" s="944"/>
      <c r="BY32" s="945"/>
      <c r="CC32" s="1181">
        <f>IF(AV32&gt;=12000,$CC$83,IF(AND(AV32&lt;12000,AV32&gt;=5000),$CC$84,IF(AND(AV32&gt;=1000,AV32&lt;5000),$CC$86,"")))</f>
      </c>
      <c r="CD32" s="1182"/>
      <c r="CE32" s="1183"/>
      <c r="CF32" s="1181">
        <f>IF(AV32&gt;=12000,$CC$83,IF(AND(AV32&lt;12000,AV32&gt;=5000),$CC$84,IF(AND(AV32&gt;=2500,AV32&lt;5000),$CC$85,IF(AND(AV32&gt;=1000,AV32&lt;2500),$CC$86,""))))</f>
      </c>
      <c r="CG32" s="1182"/>
      <c r="CH32" s="1183"/>
    </row>
    <row r="33" spans="1:86" ht="13.5" customHeight="1">
      <c r="A33" s="984"/>
      <c r="B33" s="985"/>
      <c r="C33" s="1018"/>
      <c r="D33" s="1019"/>
      <c r="E33" s="1019"/>
      <c r="F33" s="1019"/>
      <c r="G33" s="1019"/>
      <c r="H33" s="1019"/>
      <c r="I33" s="1019"/>
      <c r="J33" s="1020"/>
      <c r="K33" s="1018"/>
      <c r="L33" s="1019"/>
      <c r="M33" s="1019"/>
      <c r="N33" s="1019"/>
      <c r="O33" s="1019"/>
      <c r="P33" s="1019"/>
      <c r="Q33" s="1019"/>
      <c r="R33" s="1019"/>
      <c r="S33" s="1019"/>
      <c r="T33" s="1019"/>
      <c r="U33" s="1019"/>
      <c r="V33" s="1019"/>
      <c r="W33" s="1019"/>
      <c r="X33" s="1019"/>
      <c r="Y33" s="1019"/>
      <c r="Z33" s="1019"/>
      <c r="AA33" s="1019"/>
      <c r="AB33" s="1019"/>
      <c r="AC33" s="1124"/>
      <c r="AD33" s="1125"/>
      <c r="AE33" s="1134"/>
      <c r="AF33" s="1125"/>
      <c r="AG33" s="1125"/>
      <c r="AH33" s="1134"/>
      <c r="AI33" s="1125"/>
      <c r="AJ33" s="1125"/>
      <c r="AK33" s="1191"/>
      <c r="AL33" s="1027"/>
      <c r="AM33" s="1007"/>
      <c r="AN33" s="1007"/>
      <c r="AO33" s="1007"/>
      <c r="AP33" s="1007"/>
      <c r="AQ33" s="1007"/>
      <c r="AR33" s="1007"/>
      <c r="AS33" s="1007"/>
      <c r="AT33" s="1029" t="s">
        <v>82</v>
      </c>
      <c r="AU33" s="1128"/>
      <c r="AV33" s="1006"/>
      <c r="AW33" s="1007"/>
      <c r="AX33" s="1007"/>
      <c r="AY33" s="1007"/>
      <c r="AZ33" s="1007"/>
      <c r="BA33" s="1007"/>
      <c r="BB33" s="1007"/>
      <c r="BC33" s="1007"/>
      <c r="BD33" s="1024" t="s">
        <v>82</v>
      </c>
      <c r="BE33" s="1160"/>
      <c r="BF33" s="1184"/>
      <c r="BG33" s="1185"/>
      <c r="BH33" s="1186"/>
      <c r="BI33" s="1144"/>
      <c r="BJ33" s="939"/>
      <c r="BK33" s="939"/>
      <c r="BL33" s="939"/>
      <c r="BM33" s="940"/>
      <c r="BN33" s="946"/>
      <c r="BO33" s="947"/>
      <c r="BP33" s="947"/>
      <c r="BQ33" s="947"/>
      <c r="BR33" s="947"/>
      <c r="BS33" s="948"/>
      <c r="BT33" s="946"/>
      <c r="BU33" s="947"/>
      <c r="BV33" s="947"/>
      <c r="BW33" s="947"/>
      <c r="BX33" s="947"/>
      <c r="BY33" s="948"/>
      <c r="CC33" s="1184"/>
      <c r="CD33" s="1185"/>
      <c r="CE33" s="1186"/>
      <c r="CF33" s="1184"/>
      <c r="CG33" s="1185"/>
      <c r="CH33" s="1186"/>
    </row>
    <row r="34" spans="1:91" ht="13.5" customHeight="1">
      <c r="A34" s="986"/>
      <c r="B34" s="987"/>
      <c r="C34" s="1021"/>
      <c r="D34" s="1022"/>
      <c r="E34" s="1022"/>
      <c r="F34" s="1022"/>
      <c r="G34" s="1022"/>
      <c r="H34" s="1022"/>
      <c r="I34" s="1022"/>
      <c r="J34" s="1023"/>
      <c r="K34" s="1021"/>
      <c r="L34" s="1022"/>
      <c r="M34" s="1022"/>
      <c r="N34" s="1022"/>
      <c r="O34" s="1022"/>
      <c r="P34" s="1022"/>
      <c r="Q34" s="1022"/>
      <c r="R34" s="1022"/>
      <c r="S34" s="1022"/>
      <c r="T34" s="1022"/>
      <c r="U34" s="1022"/>
      <c r="V34" s="1022"/>
      <c r="W34" s="1022"/>
      <c r="X34" s="1022"/>
      <c r="Y34" s="1022"/>
      <c r="Z34" s="1022"/>
      <c r="AA34" s="1022"/>
      <c r="AB34" s="1022"/>
      <c r="AC34" s="1126"/>
      <c r="AD34" s="1127"/>
      <c r="AE34" s="1135"/>
      <c r="AF34" s="1127"/>
      <c r="AG34" s="1127"/>
      <c r="AH34" s="1135"/>
      <c r="AI34" s="1127"/>
      <c r="AJ34" s="1127"/>
      <c r="AK34" s="1192"/>
      <c r="AL34" s="1028"/>
      <c r="AM34" s="1009"/>
      <c r="AN34" s="1009"/>
      <c r="AO34" s="1009"/>
      <c r="AP34" s="1009"/>
      <c r="AQ34" s="1009"/>
      <c r="AR34" s="1009"/>
      <c r="AS34" s="1009"/>
      <c r="AT34" s="1030"/>
      <c r="AU34" s="1129"/>
      <c r="AV34" s="1008"/>
      <c r="AW34" s="1009"/>
      <c r="AX34" s="1009"/>
      <c r="AY34" s="1009"/>
      <c r="AZ34" s="1009"/>
      <c r="BA34" s="1009"/>
      <c r="BB34" s="1009"/>
      <c r="BC34" s="1009"/>
      <c r="BD34" s="1025"/>
      <c r="BE34" s="1161"/>
      <c r="BF34" s="1187"/>
      <c r="BG34" s="1188"/>
      <c r="BH34" s="1189"/>
      <c r="BI34" s="1145"/>
      <c r="BJ34" s="941"/>
      <c r="BK34" s="941"/>
      <c r="BL34" s="941"/>
      <c r="BM34" s="942"/>
      <c r="BN34" s="949"/>
      <c r="BO34" s="950"/>
      <c r="BP34" s="950"/>
      <c r="BQ34" s="950"/>
      <c r="BR34" s="950"/>
      <c r="BS34" s="951"/>
      <c r="BT34" s="949"/>
      <c r="BU34" s="950"/>
      <c r="BV34" s="950"/>
      <c r="BW34" s="950"/>
      <c r="BX34" s="950"/>
      <c r="BY34" s="951"/>
      <c r="CC34" s="1187"/>
      <c r="CD34" s="1188"/>
      <c r="CE34" s="1189"/>
      <c r="CF34" s="1187"/>
      <c r="CG34" s="1188"/>
      <c r="CH34" s="1189"/>
      <c r="CK34" s="89"/>
      <c r="CM34" s="9"/>
    </row>
    <row r="35" spans="1:86" ht="13.5" customHeight="1">
      <c r="A35" s="982">
        <v>8</v>
      </c>
      <c r="B35" s="983"/>
      <c r="C35" s="1015"/>
      <c r="D35" s="1016"/>
      <c r="E35" s="1016"/>
      <c r="F35" s="1016"/>
      <c r="G35" s="1016"/>
      <c r="H35" s="1016"/>
      <c r="I35" s="1016"/>
      <c r="J35" s="1017"/>
      <c r="K35" s="1015"/>
      <c r="L35" s="1016"/>
      <c r="M35" s="1016"/>
      <c r="N35" s="1016"/>
      <c r="O35" s="1016"/>
      <c r="P35" s="1016"/>
      <c r="Q35" s="1016"/>
      <c r="R35" s="1016"/>
      <c r="S35" s="1016"/>
      <c r="T35" s="1016"/>
      <c r="U35" s="1016"/>
      <c r="V35" s="1016"/>
      <c r="W35" s="1016"/>
      <c r="X35" s="1016"/>
      <c r="Y35" s="1016"/>
      <c r="Z35" s="1016"/>
      <c r="AA35" s="1016"/>
      <c r="AB35" s="1016"/>
      <c r="AC35" s="1122"/>
      <c r="AD35" s="1123"/>
      <c r="AE35" s="1133" t="s">
        <v>92</v>
      </c>
      <c r="AF35" s="1123"/>
      <c r="AG35" s="1123"/>
      <c r="AH35" s="1133" t="s">
        <v>134</v>
      </c>
      <c r="AI35" s="1123"/>
      <c r="AJ35" s="1123"/>
      <c r="AK35" s="1190" t="s">
        <v>172</v>
      </c>
      <c r="AL35" s="1026"/>
      <c r="AM35" s="1005"/>
      <c r="AN35" s="1005"/>
      <c r="AO35" s="1005"/>
      <c r="AP35" s="1005"/>
      <c r="AQ35" s="1005"/>
      <c r="AR35" s="1005"/>
      <c r="AS35" s="1005"/>
      <c r="AT35" s="93"/>
      <c r="AU35" s="126"/>
      <c r="AV35" s="1004"/>
      <c r="AW35" s="1005"/>
      <c r="AX35" s="1005"/>
      <c r="AY35" s="1005"/>
      <c r="AZ35" s="1005"/>
      <c r="BA35" s="1005"/>
      <c r="BB35" s="1005"/>
      <c r="BC35" s="1005"/>
      <c r="BD35" s="94"/>
      <c r="BE35" s="94"/>
      <c r="BF35" s="1181">
        <f>IF(AV35&gt;=12000,$CC$83,IF(AND(AV35&lt;12000,AV35&gt;=5000),$CC$84,IF(AND(AV35&gt;=2500,AV35&lt;5000),$CC$85,"")))</f>
      </c>
      <c r="BG35" s="1182"/>
      <c r="BH35" s="1183"/>
      <c r="BI35" s="1143"/>
      <c r="BJ35" s="937"/>
      <c r="BK35" s="937"/>
      <c r="BL35" s="937"/>
      <c r="BM35" s="938"/>
      <c r="BN35" s="943">
        <f>IF(AV35&gt;=12000,$BX$83,IF(AND(AV35&lt;12000,AV35&gt;=5000),$BX$84,IF(AND(AV35&gt;=2500,AV35&lt;5000),$BX$85,"")))</f>
      </c>
      <c r="BO35" s="944"/>
      <c r="BP35" s="944"/>
      <c r="BQ35" s="944"/>
      <c r="BR35" s="944"/>
      <c r="BS35" s="945"/>
      <c r="BT35" s="943">
        <f>IF(AV35&gt;=12000,$CD$83,IF(AND(AV35&lt;12000,AV35&gt;=5000),$CD$84,IF(AND(AV35&gt;=2500,AV35&lt;5000),$CD$85,"")))</f>
      </c>
      <c r="BU35" s="944"/>
      <c r="BV35" s="944"/>
      <c r="BW35" s="944"/>
      <c r="BX35" s="944"/>
      <c r="BY35" s="945"/>
      <c r="CC35" s="1181">
        <f>IF(AV35&gt;=12000,$CC$83,IF(AND(AV35&lt;12000,AV35&gt;=5000),$CC$84,IF(AND(AV35&gt;=1000,AV35&lt;5000),$CC$86,"")))</f>
      </c>
      <c r="CD35" s="1182"/>
      <c r="CE35" s="1183"/>
      <c r="CF35" s="1181">
        <f>IF(AV35&gt;=12000,$CC$83,IF(AND(AV35&lt;12000,AV35&gt;=5000),$CC$84,IF(AND(AV35&gt;=2500,AV35&lt;5000),$CC$85,IF(AND(AV35&gt;=1000,AV35&lt;2500),$CC$86,""))))</f>
      </c>
      <c r="CG35" s="1182"/>
      <c r="CH35" s="1183"/>
    </row>
    <row r="36" spans="1:86" ht="13.5" customHeight="1">
      <c r="A36" s="984"/>
      <c r="B36" s="985"/>
      <c r="C36" s="1018"/>
      <c r="D36" s="1019"/>
      <c r="E36" s="1019"/>
      <c r="F36" s="1019"/>
      <c r="G36" s="1019"/>
      <c r="H36" s="1019"/>
      <c r="I36" s="1019"/>
      <c r="J36" s="1020"/>
      <c r="K36" s="1018"/>
      <c r="L36" s="1019"/>
      <c r="M36" s="1019"/>
      <c r="N36" s="1019"/>
      <c r="O36" s="1019"/>
      <c r="P36" s="1019"/>
      <c r="Q36" s="1019"/>
      <c r="R36" s="1019"/>
      <c r="S36" s="1019"/>
      <c r="T36" s="1019"/>
      <c r="U36" s="1019"/>
      <c r="V36" s="1019"/>
      <c r="W36" s="1019"/>
      <c r="X36" s="1019"/>
      <c r="Y36" s="1019"/>
      <c r="Z36" s="1019"/>
      <c r="AA36" s="1019"/>
      <c r="AB36" s="1019"/>
      <c r="AC36" s="1124"/>
      <c r="AD36" s="1125"/>
      <c r="AE36" s="1134"/>
      <c r="AF36" s="1125"/>
      <c r="AG36" s="1125"/>
      <c r="AH36" s="1134"/>
      <c r="AI36" s="1125"/>
      <c r="AJ36" s="1125"/>
      <c r="AK36" s="1191"/>
      <c r="AL36" s="1027"/>
      <c r="AM36" s="1007"/>
      <c r="AN36" s="1007"/>
      <c r="AO36" s="1007"/>
      <c r="AP36" s="1007"/>
      <c r="AQ36" s="1007"/>
      <c r="AR36" s="1007"/>
      <c r="AS36" s="1007"/>
      <c r="AT36" s="1029" t="s">
        <v>82</v>
      </c>
      <c r="AU36" s="1128"/>
      <c r="AV36" s="1006"/>
      <c r="AW36" s="1007"/>
      <c r="AX36" s="1007"/>
      <c r="AY36" s="1007"/>
      <c r="AZ36" s="1007"/>
      <c r="BA36" s="1007"/>
      <c r="BB36" s="1007"/>
      <c r="BC36" s="1007"/>
      <c r="BD36" s="1024" t="s">
        <v>82</v>
      </c>
      <c r="BE36" s="1160"/>
      <c r="BF36" s="1184"/>
      <c r="BG36" s="1185"/>
      <c r="BH36" s="1186"/>
      <c r="BI36" s="1144"/>
      <c r="BJ36" s="939"/>
      <c r="BK36" s="939"/>
      <c r="BL36" s="939"/>
      <c r="BM36" s="940"/>
      <c r="BN36" s="946"/>
      <c r="BO36" s="947"/>
      <c r="BP36" s="947"/>
      <c r="BQ36" s="947"/>
      <c r="BR36" s="947"/>
      <c r="BS36" s="948"/>
      <c r="BT36" s="946"/>
      <c r="BU36" s="947"/>
      <c r="BV36" s="947"/>
      <c r="BW36" s="947"/>
      <c r="BX36" s="947"/>
      <c r="BY36" s="948"/>
      <c r="CC36" s="1184"/>
      <c r="CD36" s="1185"/>
      <c r="CE36" s="1186"/>
      <c r="CF36" s="1184"/>
      <c r="CG36" s="1185"/>
      <c r="CH36" s="1186"/>
    </row>
    <row r="37" spans="1:91" ht="13.5" customHeight="1">
      <c r="A37" s="986"/>
      <c r="B37" s="987"/>
      <c r="C37" s="1021"/>
      <c r="D37" s="1022"/>
      <c r="E37" s="1022"/>
      <c r="F37" s="1022"/>
      <c r="G37" s="1022"/>
      <c r="H37" s="1022"/>
      <c r="I37" s="1022"/>
      <c r="J37" s="1023"/>
      <c r="K37" s="1021"/>
      <c r="L37" s="1022"/>
      <c r="M37" s="1022"/>
      <c r="N37" s="1022"/>
      <c r="O37" s="1022"/>
      <c r="P37" s="1022"/>
      <c r="Q37" s="1022"/>
      <c r="R37" s="1022"/>
      <c r="S37" s="1022"/>
      <c r="T37" s="1022"/>
      <c r="U37" s="1022"/>
      <c r="V37" s="1022"/>
      <c r="W37" s="1022"/>
      <c r="X37" s="1022"/>
      <c r="Y37" s="1022"/>
      <c r="Z37" s="1022"/>
      <c r="AA37" s="1022"/>
      <c r="AB37" s="1022"/>
      <c r="AC37" s="1126"/>
      <c r="AD37" s="1127"/>
      <c r="AE37" s="1135"/>
      <c r="AF37" s="1127"/>
      <c r="AG37" s="1127"/>
      <c r="AH37" s="1135"/>
      <c r="AI37" s="1127"/>
      <c r="AJ37" s="1127"/>
      <c r="AK37" s="1192"/>
      <c r="AL37" s="1028"/>
      <c r="AM37" s="1009"/>
      <c r="AN37" s="1009"/>
      <c r="AO37" s="1009"/>
      <c r="AP37" s="1009"/>
      <c r="AQ37" s="1009"/>
      <c r="AR37" s="1009"/>
      <c r="AS37" s="1009"/>
      <c r="AT37" s="1030"/>
      <c r="AU37" s="1129"/>
      <c r="AV37" s="1008"/>
      <c r="AW37" s="1009"/>
      <c r="AX37" s="1009"/>
      <c r="AY37" s="1009"/>
      <c r="AZ37" s="1009"/>
      <c r="BA37" s="1009"/>
      <c r="BB37" s="1009"/>
      <c r="BC37" s="1009"/>
      <c r="BD37" s="1025"/>
      <c r="BE37" s="1161"/>
      <c r="BF37" s="1187"/>
      <c r="BG37" s="1188"/>
      <c r="BH37" s="1189"/>
      <c r="BI37" s="1145"/>
      <c r="BJ37" s="941"/>
      <c r="BK37" s="941"/>
      <c r="BL37" s="941"/>
      <c r="BM37" s="942"/>
      <c r="BN37" s="949"/>
      <c r="BO37" s="950"/>
      <c r="BP37" s="950"/>
      <c r="BQ37" s="950"/>
      <c r="BR37" s="950"/>
      <c r="BS37" s="951"/>
      <c r="BT37" s="949"/>
      <c r="BU37" s="950"/>
      <c r="BV37" s="950"/>
      <c r="BW37" s="950"/>
      <c r="BX37" s="950"/>
      <c r="BY37" s="951"/>
      <c r="CC37" s="1187"/>
      <c r="CD37" s="1188"/>
      <c r="CE37" s="1189"/>
      <c r="CF37" s="1187"/>
      <c r="CG37" s="1188"/>
      <c r="CH37" s="1189"/>
      <c r="CK37" s="89"/>
      <c r="CM37" s="9"/>
    </row>
    <row r="38" spans="1:86" ht="13.5" customHeight="1">
      <c r="A38" s="982">
        <v>9</v>
      </c>
      <c r="B38" s="983"/>
      <c r="C38" s="1015"/>
      <c r="D38" s="1016"/>
      <c r="E38" s="1016"/>
      <c r="F38" s="1016"/>
      <c r="G38" s="1016"/>
      <c r="H38" s="1016"/>
      <c r="I38" s="1016"/>
      <c r="J38" s="1017"/>
      <c r="K38" s="1015"/>
      <c r="L38" s="1016"/>
      <c r="M38" s="1016"/>
      <c r="N38" s="1016"/>
      <c r="O38" s="1016"/>
      <c r="P38" s="1016"/>
      <c r="Q38" s="1016"/>
      <c r="R38" s="1016"/>
      <c r="S38" s="1016"/>
      <c r="T38" s="1016"/>
      <c r="U38" s="1016"/>
      <c r="V38" s="1016"/>
      <c r="W38" s="1016"/>
      <c r="X38" s="1016"/>
      <c r="Y38" s="1016"/>
      <c r="Z38" s="1016"/>
      <c r="AA38" s="1016"/>
      <c r="AB38" s="1016"/>
      <c r="AC38" s="1122"/>
      <c r="AD38" s="1123"/>
      <c r="AE38" s="1133" t="s">
        <v>92</v>
      </c>
      <c r="AF38" s="1123"/>
      <c r="AG38" s="1123"/>
      <c r="AH38" s="1133" t="s">
        <v>134</v>
      </c>
      <c r="AI38" s="1123"/>
      <c r="AJ38" s="1123"/>
      <c r="AK38" s="1190" t="s">
        <v>172</v>
      </c>
      <c r="AL38" s="1026"/>
      <c r="AM38" s="1005"/>
      <c r="AN38" s="1005"/>
      <c r="AO38" s="1005"/>
      <c r="AP38" s="1005"/>
      <c r="AQ38" s="1005"/>
      <c r="AR38" s="1005"/>
      <c r="AS38" s="1005"/>
      <c r="AT38" s="93"/>
      <c r="AU38" s="126"/>
      <c r="AV38" s="1004"/>
      <c r="AW38" s="1005"/>
      <c r="AX38" s="1005"/>
      <c r="AY38" s="1005"/>
      <c r="AZ38" s="1005"/>
      <c r="BA38" s="1005"/>
      <c r="BB38" s="1005"/>
      <c r="BC38" s="1005"/>
      <c r="BD38" s="94"/>
      <c r="BE38" s="94"/>
      <c r="BF38" s="1181">
        <f>IF(AV38&gt;=12000,$CC$83,IF(AND(AV38&lt;12000,AV38&gt;=5000),$CC$84,IF(AND(AV38&gt;=2500,AV38&lt;5000),$CC$85,"")))</f>
      </c>
      <c r="BG38" s="1182"/>
      <c r="BH38" s="1183"/>
      <c r="BI38" s="1143"/>
      <c r="BJ38" s="937"/>
      <c r="BK38" s="937"/>
      <c r="BL38" s="937"/>
      <c r="BM38" s="938"/>
      <c r="BN38" s="943">
        <f>IF(AV38&gt;=12000,$BX$83,IF(AND(AV38&lt;12000,AV38&gt;=5000),$BX$84,IF(AND(AV38&gt;=2500,AV38&lt;5000),$BX$85,"")))</f>
      </c>
      <c r="BO38" s="944"/>
      <c r="BP38" s="944"/>
      <c r="BQ38" s="944"/>
      <c r="BR38" s="944"/>
      <c r="BS38" s="945"/>
      <c r="BT38" s="943">
        <f>IF(AV38&gt;=12000,$CD$83,IF(AND(AV38&lt;12000,AV38&gt;=5000),$CD$84,IF(AND(AV38&gt;=2500,AV38&lt;5000),$CD$85,"")))</f>
      </c>
      <c r="BU38" s="944"/>
      <c r="BV38" s="944"/>
      <c r="BW38" s="944"/>
      <c r="BX38" s="944"/>
      <c r="BY38" s="945"/>
      <c r="CC38" s="1181">
        <f>IF(AV38&gt;=12000,$CC$83,IF(AND(AV38&lt;12000,AV38&gt;=5000),$CC$84,IF(AND(AV38&gt;=1000,AV38&lt;5000),$CC$86,"")))</f>
      </c>
      <c r="CD38" s="1182"/>
      <c r="CE38" s="1183"/>
      <c r="CF38" s="1181">
        <f>IF(AV38&gt;=12000,$CC$83,IF(AND(AV38&lt;12000,AV38&gt;=5000),$CC$84,IF(AND(AV38&gt;=2500,AV38&lt;5000),$CC$85,IF(AND(AV38&gt;=1000,AV38&lt;2500),$CC$86,""))))</f>
      </c>
      <c r="CG38" s="1182"/>
      <c r="CH38" s="1183"/>
    </row>
    <row r="39" spans="1:86" ht="13.5" customHeight="1">
      <c r="A39" s="984"/>
      <c r="B39" s="985"/>
      <c r="C39" s="1018"/>
      <c r="D39" s="1019"/>
      <c r="E39" s="1019"/>
      <c r="F39" s="1019"/>
      <c r="G39" s="1019"/>
      <c r="H39" s="1019"/>
      <c r="I39" s="1019"/>
      <c r="J39" s="1020"/>
      <c r="K39" s="1018"/>
      <c r="L39" s="1019"/>
      <c r="M39" s="1019"/>
      <c r="N39" s="1019"/>
      <c r="O39" s="1019"/>
      <c r="P39" s="1019"/>
      <c r="Q39" s="1019"/>
      <c r="R39" s="1019"/>
      <c r="S39" s="1019"/>
      <c r="T39" s="1019"/>
      <c r="U39" s="1019"/>
      <c r="V39" s="1019"/>
      <c r="W39" s="1019"/>
      <c r="X39" s="1019"/>
      <c r="Y39" s="1019"/>
      <c r="Z39" s="1019"/>
      <c r="AA39" s="1019"/>
      <c r="AB39" s="1019"/>
      <c r="AC39" s="1124"/>
      <c r="AD39" s="1125"/>
      <c r="AE39" s="1134"/>
      <c r="AF39" s="1125"/>
      <c r="AG39" s="1125"/>
      <c r="AH39" s="1134"/>
      <c r="AI39" s="1125"/>
      <c r="AJ39" s="1125"/>
      <c r="AK39" s="1191"/>
      <c r="AL39" s="1027"/>
      <c r="AM39" s="1007"/>
      <c r="AN39" s="1007"/>
      <c r="AO39" s="1007"/>
      <c r="AP39" s="1007"/>
      <c r="AQ39" s="1007"/>
      <c r="AR39" s="1007"/>
      <c r="AS39" s="1007"/>
      <c r="AT39" s="1029" t="s">
        <v>82</v>
      </c>
      <c r="AU39" s="1128"/>
      <c r="AV39" s="1006"/>
      <c r="AW39" s="1007"/>
      <c r="AX39" s="1007"/>
      <c r="AY39" s="1007"/>
      <c r="AZ39" s="1007"/>
      <c r="BA39" s="1007"/>
      <c r="BB39" s="1007"/>
      <c r="BC39" s="1007"/>
      <c r="BD39" s="1024" t="s">
        <v>82</v>
      </c>
      <c r="BE39" s="1160"/>
      <c r="BF39" s="1184"/>
      <c r="BG39" s="1185"/>
      <c r="BH39" s="1186"/>
      <c r="BI39" s="1144"/>
      <c r="BJ39" s="939"/>
      <c r="BK39" s="939"/>
      <c r="BL39" s="939"/>
      <c r="BM39" s="940"/>
      <c r="BN39" s="946"/>
      <c r="BO39" s="947"/>
      <c r="BP39" s="947"/>
      <c r="BQ39" s="947"/>
      <c r="BR39" s="947"/>
      <c r="BS39" s="948"/>
      <c r="BT39" s="946"/>
      <c r="BU39" s="947"/>
      <c r="BV39" s="947"/>
      <c r="BW39" s="947"/>
      <c r="BX39" s="947"/>
      <c r="BY39" s="948"/>
      <c r="CC39" s="1184"/>
      <c r="CD39" s="1185"/>
      <c r="CE39" s="1186"/>
      <c r="CF39" s="1184"/>
      <c r="CG39" s="1185"/>
      <c r="CH39" s="1186"/>
    </row>
    <row r="40" spans="1:91" ht="13.5" customHeight="1">
      <c r="A40" s="986"/>
      <c r="B40" s="987"/>
      <c r="C40" s="1021"/>
      <c r="D40" s="1022"/>
      <c r="E40" s="1022"/>
      <c r="F40" s="1022"/>
      <c r="G40" s="1022"/>
      <c r="H40" s="1022"/>
      <c r="I40" s="1022"/>
      <c r="J40" s="1023"/>
      <c r="K40" s="1021"/>
      <c r="L40" s="1022"/>
      <c r="M40" s="1022"/>
      <c r="N40" s="1022"/>
      <c r="O40" s="1022"/>
      <c r="P40" s="1022"/>
      <c r="Q40" s="1022"/>
      <c r="R40" s="1022"/>
      <c r="S40" s="1022"/>
      <c r="T40" s="1022"/>
      <c r="U40" s="1022"/>
      <c r="V40" s="1022"/>
      <c r="W40" s="1022"/>
      <c r="X40" s="1022"/>
      <c r="Y40" s="1022"/>
      <c r="Z40" s="1022"/>
      <c r="AA40" s="1022"/>
      <c r="AB40" s="1022"/>
      <c r="AC40" s="1126"/>
      <c r="AD40" s="1127"/>
      <c r="AE40" s="1135"/>
      <c r="AF40" s="1127"/>
      <c r="AG40" s="1127"/>
      <c r="AH40" s="1135"/>
      <c r="AI40" s="1127"/>
      <c r="AJ40" s="1127"/>
      <c r="AK40" s="1192"/>
      <c r="AL40" s="1028"/>
      <c r="AM40" s="1009"/>
      <c r="AN40" s="1009"/>
      <c r="AO40" s="1009"/>
      <c r="AP40" s="1009"/>
      <c r="AQ40" s="1009"/>
      <c r="AR40" s="1009"/>
      <c r="AS40" s="1009"/>
      <c r="AT40" s="1030"/>
      <c r="AU40" s="1129"/>
      <c r="AV40" s="1008"/>
      <c r="AW40" s="1009"/>
      <c r="AX40" s="1009"/>
      <c r="AY40" s="1009"/>
      <c r="AZ40" s="1009"/>
      <c r="BA40" s="1009"/>
      <c r="BB40" s="1009"/>
      <c r="BC40" s="1009"/>
      <c r="BD40" s="1025"/>
      <c r="BE40" s="1161"/>
      <c r="BF40" s="1187"/>
      <c r="BG40" s="1188"/>
      <c r="BH40" s="1189"/>
      <c r="BI40" s="1145"/>
      <c r="BJ40" s="941"/>
      <c r="BK40" s="941"/>
      <c r="BL40" s="941"/>
      <c r="BM40" s="942"/>
      <c r="BN40" s="949"/>
      <c r="BO40" s="950"/>
      <c r="BP40" s="950"/>
      <c r="BQ40" s="950"/>
      <c r="BR40" s="950"/>
      <c r="BS40" s="951"/>
      <c r="BT40" s="949"/>
      <c r="BU40" s="950"/>
      <c r="BV40" s="950"/>
      <c r="BW40" s="950"/>
      <c r="BX40" s="950"/>
      <c r="BY40" s="951"/>
      <c r="CC40" s="1187"/>
      <c r="CD40" s="1188"/>
      <c r="CE40" s="1189"/>
      <c r="CF40" s="1187"/>
      <c r="CG40" s="1188"/>
      <c r="CH40" s="1189"/>
      <c r="CK40" s="89"/>
      <c r="CM40" s="9"/>
    </row>
    <row r="41" spans="1:86" ht="13.5" customHeight="1">
      <c r="A41" s="982">
        <v>10</v>
      </c>
      <c r="B41" s="983"/>
      <c r="C41" s="1015"/>
      <c r="D41" s="1016"/>
      <c r="E41" s="1016"/>
      <c r="F41" s="1016"/>
      <c r="G41" s="1016"/>
      <c r="H41" s="1016"/>
      <c r="I41" s="1016"/>
      <c r="J41" s="1017"/>
      <c r="K41" s="1015"/>
      <c r="L41" s="1016"/>
      <c r="M41" s="1016"/>
      <c r="N41" s="1016"/>
      <c r="O41" s="1016"/>
      <c r="P41" s="1016"/>
      <c r="Q41" s="1016"/>
      <c r="R41" s="1016"/>
      <c r="S41" s="1016"/>
      <c r="T41" s="1016"/>
      <c r="U41" s="1016"/>
      <c r="V41" s="1016"/>
      <c r="W41" s="1016"/>
      <c r="X41" s="1016"/>
      <c r="Y41" s="1016"/>
      <c r="Z41" s="1016"/>
      <c r="AA41" s="1016"/>
      <c r="AB41" s="1016"/>
      <c r="AC41" s="1122"/>
      <c r="AD41" s="1123"/>
      <c r="AE41" s="1133" t="s">
        <v>92</v>
      </c>
      <c r="AF41" s="1123"/>
      <c r="AG41" s="1123"/>
      <c r="AH41" s="1133" t="s">
        <v>134</v>
      </c>
      <c r="AI41" s="1123"/>
      <c r="AJ41" s="1123"/>
      <c r="AK41" s="1190" t="s">
        <v>172</v>
      </c>
      <c r="AL41" s="1026"/>
      <c r="AM41" s="1005"/>
      <c r="AN41" s="1005"/>
      <c r="AO41" s="1005"/>
      <c r="AP41" s="1005"/>
      <c r="AQ41" s="1005"/>
      <c r="AR41" s="1005"/>
      <c r="AS41" s="1005"/>
      <c r="AT41" s="93"/>
      <c r="AU41" s="126"/>
      <c r="AV41" s="1004"/>
      <c r="AW41" s="1005"/>
      <c r="AX41" s="1005"/>
      <c r="AY41" s="1005"/>
      <c r="AZ41" s="1005"/>
      <c r="BA41" s="1005"/>
      <c r="BB41" s="1005"/>
      <c r="BC41" s="1005"/>
      <c r="BD41" s="94"/>
      <c r="BE41" s="94"/>
      <c r="BF41" s="1181">
        <f>IF(AV41&gt;=12000,$CC$83,IF(AND(AV41&lt;12000,AV41&gt;=5000),$CC$84,IF(AND(AV41&gt;=2500,AV41&lt;5000),$CC$85,"")))</f>
      </c>
      <c r="BG41" s="1182"/>
      <c r="BH41" s="1183"/>
      <c r="BI41" s="1143"/>
      <c r="BJ41" s="937"/>
      <c r="BK41" s="937"/>
      <c r="BL41" s="937"/>
      <c r="BM41" s="938"/>
      <c r="BN41" s="943">
        <f>IF(AV41&gt;=12000,$BX$83,IF(AND(AV41&lt;12000,AV41&gt;=5000),$BX$84,IF(AND(AV41&gt;=2500,AV41&lt;5000),$BX$85,"")))</f>
      </c>
      <c r="BO41" s="944"/>
      <c r="BP41" s="944"/>
      <c r="BQ41" s="944"/>
      <c r="BR41" s="944"/>
      <c r="BS41" s="945"/>
      <c r="BT41" s="943">
        <f>IF(AV41&gt;=12000,$CD$83,IF(AND(AV41&lt;12000,AV41&gt;=5000),$CD$84,IF(AND(AV41&gt;=2500,AV41&lt;5000),$CD$85,"")))</f>
      </c>
      <c r="BU41" s="944"/>
      <c r="BV41" s="944"/>
      <c r="BW41" s="944"/>
      <c r="BX41" s="944"/>
      <c r="BY41" s="945"/>
      <c r="CC41" s="1181">
        <f>IF(AV41&gt;=12000,$CC$83,IF(AND(AV41&lt;12000,AV41&gt;=5000),$CC$84,IF(AND(AV41&gt;=1000,AV41&lt;5000),$CC$86,"")))</f>
      </c>
      <c r="CD41" s="1182"/>
      <c r="CE41" s="1183"/>
      <c r="CF41" s="1181">
        <f>IF(AV41&gt;=12000,$CC$83,IF(AND(AV41&lt;12000,AV41&gt;=5000),$CC$84,IF(AND(AV41&gt;=2500,AV41&lt;5000),$CC$85,IF(AND(AV41&gt;=1000,AV41&lt;2500),$CC$86,""))))</f>
      </c>
      <c r="CG41" s="1182"/>
      <c r="CH41" s="1183"/>
    </row>
    <row r="42" spans="1:86" ht="13.5" customHeight="1">
      <c r="A42" s="984"/>
      <c r="B42" s="985"/>
      <c r="C42" s="1018"/>
      <c r="D42" s="1019"/>
      <c r="E42" s="1019"/>
      <c r="F42" s="1019"/>
      <c r="G42" s="1019"/>
      <c r="H42" s="1019"/>
      <c r="I42" s="1019"/>
      <c r="J42" s="1020"/>
      <c r="K42" s="1018"/>
      <c r="L42" s="1019"/>
      <c r="M42" s="1019"/>
      <c r="N42" s="1019"/>
      <c r="O42" s="1019"/>
      <c r="P42" s="1019"/>
      <c r="Q42" s="1019"/>
      <c r="R42" s="1019"/>
      <c r="S42" s="1019"/>
      <c r="T42" s="1019"/>
      <c r="U42" s="1019"/>
      <c r="V42" s="1019"/>
      <c r="W42" s="1019"/>
      <c r="X42" s="1019"/>
      <c r="Y42" s="1019"/>
      <c r="Z42" s="1019"/>
      <c r="AA42" s="1019"/>
      <c r="AB42" s="1019"/>
      <c r="AC42" s="1124"/>
      <c r="AD42" s="1125"/>
      <c r="AE42" s="1134"/>
      <c r="AF42" s="1125"/>
      <c r="AG42" s="1125"/>
      <c r="AH42" s="1134"/>
      <c r="AI42" s="1125"/>
      <c r="AJ42" s="1125"/>
      <c r="AK42" s="1191"/>
      <c r="AL42" s="1027"/>
      <c r="AM42" s="1007"/>
      <c r="AN42" s="1007"/>
      <c r="AO42" s="1007"/>
      <c r="AP42" s="1007"/>
      <c r="AQ42" s="1007"/>
      <c r="AR42" s="1007"/>
      <c r="AS42" s="1007"/>
      <c r="AT42" s="1029" t="s">
        <v>82</v>
      </c>
      <c r="AU42" s="1128"/>
      <c r="AV42" s="1006"/>
      <c r="AW42" s="1007"/>
      <c r="AX42" s="1007"/>
      <c r="AY42" s="1007"/>
      <c r="AZ42" s="1007"/>
      <c r="BA42" s="1007"/>
      <c r="BB42" s="1007"/>
      <c r="BC42" s="1007"/>
      <c r="BD42" s="1024" t="s">
        <v>82</v>
      </c>
      <c r="BE42" s="1160"/>
      <c r="BF42" s="1184"/>
      <c r="BG42" s="1185"/>
      <c r="BH42" s="1186"/>
      <c r="BI42" s="1144"/>
      <c r="BJ42" s="939"/>
      <c r="BK42" s="939"/>
      <c r="BL42" s="939"/>
      <c r="BM42" s="940"/>
      <c r="BN42" s="946"/>
      <c r="BO42" s="947"/>
      <c r="BP42" s="947"/>
      <c r="BQ42" s="947"/>
      <c r="BR42" s="947"/>
      <c r="BS42" s="948"/>
      <c r="BT42" s="946"/>
      <c r="BU42" s="947"/>
      <c r="BV42" s="947"/>
      <c r="BW42" s="947"/>
      <c r="BX42" s="947"/>
      <c r="BY42" s="948"/>
      <c r="CC42" s="1184"/>
      <c r="CD42" s="1185"/>
      <c r="CE42" s="1186"/>
      <c r="CF42" s="1184"/>
      <c r="CG42" s="1185"/>
      <c r="CH42" s="1186"/>
    </row>
    <row r="43" spans="1:91" ht="13.5" customHeight="1">
      <c r="A43" s="986"/>
      <c r="B43" s="987"/>
      <c r="C43" s="1021"/>
      <c r="D43" s="1022"/>
      <c r="E43" s="1022"/>
      <c r="F43" s="1022"/>
      <c r="G43" s="1022"/>
      <c r="H43" s="1022"/>
      <c r="I43" s="1022"/>
      <c r="J43" s="1023"/>
      <c r="K43" s="1021"/>
      <c r="L43" s="1022"/>
      <c r="M43" s="1022"/>
      <c r="N43" s="1022"/>
      <c r="O43" s="1022"/>
      <c r="P43" s="1022"/>
      <c r="Q43" s="1022"/>
      <c r="R43" s="1022"/>
      <c r="S43" s="1022"/>
      <c r="T43" s="1022"/>
      <c r="U43" s="1022"/>
      <c r="V43" s="1022"/>
      <c r="W43" s="1022"/>
      <c r="X43" s="1022"/>
      <c r="Y43" s="1022"/>
      <c r="Z43" s="1022"/>
      <c r="AA43" s="1022"/>
      <c r="AB43" s="1022"/>
      <c r="AC43" s="1126"/>
      <c r="AD43" s="1127"/>
      <c r="AE43" s="1135"/>
      <c r="AF43" s="1127"/>
      <c r="AG43" s="1127"/>
      <c r="AH43" s="1135"/>
      <c r="AI43" s="1127"/>
      <c r="AJ43" s="1127"/>
      <c r="AK43" s="1192"/>
      <c r="AL43" s="1028"/>
      <c r="AM43" s="1009"/>
      <c r="AN43" s="1009"/>
      <c r="AO43" s="1009"/>
      <c r="AP43" s="1009"/>
      <c r="AQ43" s="1009"/>
      <c r="AR43" s="1009"/>
      <c r="AS43" s="1009"/>
      <c r="AT43" s="1030"/>
      <c r="AU43" s="1129"/>
      <c r="AV43" s="1008"/>
      <c r="AW43" s="1009"/>
      <c r="AX43" s="1009"/>
      <c r="AY43" s="1009"/>
      <c r="AZ43" s="1009"/>
      <c r="BA43" s="1009"/>
      <c r="BB43" s="1009"/>
      <c r="BC43" s="1009"/>
      <c r="BD43" s="1025"/>
      <c r="BE43" s="1161"/>
      <c r="BF43" s="1187"/>
      <c r="BG43" s="1188"/>
      <c r="BH43" s="1189"/>
      <c r="BI43" s="1145"/>
      <c r="BJ43" s="941"/>
      <c r="BK43" s="941"/>
      <c r="BL43" s="941"/>
      <c r="BM43" s="942"/>
      <c r="BN43" s="949"/>
      <c r="BO43" s="950"/>
      <c r="BP43" s="950"/>
      <c r="BQ43" s="950"/>
      <c r="BR43" s="950"/>
      <c r="BS43" s="951"/>
      <c r="BT43" s="949"/>
      <c r="BU43" s="950"/>
      <c r="BV43" s="950"/>
      <c r="BW43" s="950"/>
      <c r="BX43" s="950"/>
      <c r="BY43" s="951"/>
      <c r="CC43" s="1187"/>
      <c r="CD43" s="1188"/>
      <c r="CE43" s="1189"/>
      <c r="CF43" s="1187"/>
      <c r="CG43" s="1188"/>
      <c r="CH43" s="1189"/>
      <c r="CK43" s="89"/>
      <c r="CM43" s="9"/>
    </row>
    <row r="44" spans="1:86" ht="13.5" customHeight="1">
      <c r="A44" s="982">
        <v>11</v>
      </c>
      <c r="B44" s="983"/>
      <c r="C44" s="1015"/>
      <c r="D44" s="1016"/>
      <c r="E44" s="1016"/>
      <c r="F44" s="1016"/>
      <c r="G44" s="1016"/>
      <c r="H44" s="1016"/>
      <c r="I44" s="1016"/>
      <c r="J44" s="1017"/>
      <c r="K44" s="1015"/>
      <c r="L44" s="1016"/>
      <c r="M44" s="1016"/>
      <c r="N44" s="1016"/>
      <c r="O44" s="1016"/>
      <c r="P44" s="1016"/>
      <c r="Q44" s="1016"/>
      <c r="R44" s="1016"/>
      <c r="S44" s="1016"/>
      <c r="T44" s="1016"/>
      <c r="U44" s="1016"/>
      <c r="V44" s="1016"/>
      <c r="W44" s="1016"/>
      <c r="X44" s="1016"/>
      <c r="Y44" s="1016"/>
      <c r="Z44" s="1016"/>
      <c r="AA44" s="1016"/>
      <c r="AB44" s="1016"/>
      <c r="AC44" s="1122"/>
      <c r="AD44" s="1123"/>
      <c r="AE44" s="1133" t="s">
        <v>92</v>
      </c>
      <c r="AF44" s="1123"/>
      <c r="AG44" s="1123"/>
      <c r="AH44" s="1133" t="s">
        <v>134</v>
      </c>
      <c r="AI44" s="1123"/>
      <c r="AJ44" s="1123"/>
      <c r="AK44" s="1190" t="s">
        <v>172</v>
      </c>
      <c r="AL44" s="1026"/>
      <c r="AM44" s="1005"/>
      <c r="AN44" s="1005"/>
      <c r="AO44" s="1005"/>
      <c r="AP44" s="1005"/>
      <c r="AQ44" s="1005"/>
      <c r="AR44" s="1005"/>
      <c r="AS44" s="1005"/>
      <c r="AT44" s="93"/>
      <c r="AU44" s="126"/>
      <c r="AV44" s="1004"/>
      <c r="AW44" s="1005"/>
      <c r="AX44" s="1005"/>
      <c r="AY44" s="1005"/>
      <c r="AZ44" s="1005"/>
      <c r="BA44" s="1005"/>
      <c r="BB44" s="1005"/>
      <c r="BC44" s="1005"/>
      <c r="BD44" s="94"/>
      <c r="BE44" s="94"/>
      <c r="BF44" s="1181">
        <f>IF(AV44&gt;=12000,$CC$83,IF(AND(AV44&lt;12000,AV44&gt;=5000),$CC$84,IF(AND(AV44&gt;=2500,AV44&lt;5000),$CC$85,"")))</f>
      </c>
      <c r="BG44" s="1182"/>
      <c r="BH44" s="1183"/>
      <c r="BI44" s="1143"/>
      <c r="BJ44" s="937"/>
      <c r="BK44" s="937"/>
      <c r="BL44" s="937"/>
      <c r="BM44" s="938"/>
      <c r="BN44" s="943">
        <f>IF(AV44&gt;=12000,$BX$83,IF(AND(AV44&lt;12000,AV44&gt;=5000),$BX$84,IF(AND(AV44&gt;=2500,AV44&lt;5000),$BX$85,"")))</f>
      </c>
      <c r="BO44" s="944"/>
      <c r="BP44" s="944"/>
      <c r="BQ44" s="944"/>
      <c r="BR44" s="944"/>
      <c r="BS44" s="945"/>
      <c r="BT44" s="943">
        <f>IF(AV44&gt;=12000,$CD$83,IF(AND(AV44&lt;12000,AV44&gt;=5000),$CD$84,IF(AND(AV44&gt;=2500,AV44&lt;5000),$CD$85,"")))</f>
      </c>
      <c r="BU44" s="944"/>
      <c r="BV44" s="944"/>
      <c r="BW44" s="944"/>
      <c r="BX44" s="944"/>
      <c r="BY44" s="945"/>
      <c r="CC44" s="1181">
        <f>IF(AV44&gt;=12000,$CC$83,IF(AND(AV44&lt;12000,AV44&gt;=5000),$CC$84,IF(AND(AV44&gt;=1000,AV44&lt;5000),$CC$86,"")))</f>
      </c>
      <c r="CD44" s="1182"/>
      <c r="CE44" s="1183"/>
      <c r="CF44" s="1181">
        <f>IF(AV44&gt;=12000,$CC$83,IF(AND(AV44&lt;12000,AV44&gt;=5000),$CC$84,IF(AND(AV44&gt;=2500,AV44&lt;5000),$CC$85,IF(AND(AV44&gt;=1000,AV44&lt;2500),$CC$86,""))))</f>
      </c>
      <c r="CG44" s="1182"/>
      <c r="CH44" s="1183"/>
    </row>
    <row r="45" spans="1:86" ht="13.5" customHeight="1">
      <c r="A45" s="984"/>
      <c r="B45" s="985"/>
      <c r="C45" s="1018"/>
      <c r="D45" s="1019"/>
      <c r="E45" s="1019"/>
      <c r="F45" s="1019"/>
      <c r="G45" s="1019"/>
      <c r="H45" s="1019"/>
      <c r="I45" s="1019"/>
      <c r="J45" s="1020"/>
      <c r="K45" s="1018"/>
      <c r="L45" s="1019"/>
      <c r="M45" s="1019"/>
      <c r="N45" s="1019"/>
      <c r="O45" s="1019"/>
      <c r="P45" s="1019"/>
      <c r="Q45" s="1019"/>
      <c r="R45" s="1019"/>
      <c r="S45" s="1019"/>
      <c r="T45" s="1019"/>
      <c r="U45" s="1019"/>
      <c r="V45" s="1019"/>
      <c r="W45" s="1019"/>
      <c r="X45" s="1019"/>
      <c r="Y45" s="1019"/>
      <c r="Z45" s="1019"/>
      <c r="AA45" s="1019"/>
      <c r="AB45" s="1019"/>
      <c r="AC45" s="1124"/>
      <c r="AD45" s="1125"/>
      <c r="AE45" s="1134"/>
      <c r="AF45" s="1125"/>
      <c r="AG45" s="1125"/>
      <c r="AH45" s="1134"/>
      <c r="AI45" s="1125"/>
      <c r="AJ45" s="1125"/>
      <c r="AK45" s="1191"/>
      <c r="AL45" s="1027"/>
      <c r="AM45" s="1007"/>
      <c r="AN45" s="1007"/>
      <c r="AO45" s="1007"/>
      <c r="AP45" s="1007"/>
      <c r="AQ45" s="1007"/>
      <c r="AR45" s="1007"/>
      <c r="AS45" s="1007"/>
      <c r="AT45" s="1029" t="s">
        <v>82</v>
      </c>
      <c r="AU45" s="1128"/>
      <c r="AV45" s="1006"/>
      <c r="AW45" s="1007"/>
      <c r="AX45" s="1007"/>
      <c r="AY45" s="1007"/>
      <c r="AZ45" s="1007"/>
      <c r="BA45" s="1007"/>
      <c r="BB45" s="1007"/>
      <c r="BC45" s="1007"/>
      <c r="BD45" s="1024" t="s">
        <v>82</v>
      </c>
      <c r="BE45" s="1160"/>
      <c r="BF45" s="1184"/>
      <c r="BG45" s="1185"/>
      <c r="BH45" s="1186"/>
      <c r="BI45" s="1144"/>
      <c r="BJ45" s="939"/>
      <c r="BK45" s="939"/>
      <c r="BL45" s="939"/>
      <c r="BM45" s="940"/>
      <c r="BN45" s="946"/>
      <c r="BO45" s="947"/>
      <c r="BP45" s="947"/>
      <c r="BQ45" s="947"/>
      <c r="BR45" s="947"/>
      <c r="BS45" s="948"/>
      <c r="BT45" s="946"/>
      <c r="BU45" s="947"/>
      <c r="BV45" s="947"/>
      <c r="BW45" s="947"/>
      <c r="BX45" s="947"/>
      <c r="BY45" s="948"/>
      <c r="CC45" s="1184"/>
      <c r="CD45" s="1185"/>
      <c r="CE45" s="1186"/>
      <c r="CF45" s="1184"/>
      <c r="CG45" s="1185"/>
      <c r="CH45" s="1186"/>
    </row>
    <row r="46" spans="1:91" ht="13.5" customHeight="1">
      <c r="A46" s="986"/>
      <c r="B46" s="987"/>
      <c r="C46" s="1021"/>
      <c r="D46" s="1022"/>
      <c r="E46" s="1022"/>
      <c r="F46" s="1022"/>
      <c r="G46" s="1022"/>
      <c r="H46" s="1022"/>
      <c r="I46" s="1022"/>
      <c r="J46" s="1023"/>
      <c r="K46" s="1021"/>
      <c r="L46" s="1022"/>
      <c r="M46" s="1022"/>
      <c r="N46" s="1022"/>
      <c r="O46" s="1022"/>
      <c r="P46" s="1022"/>
      <c r="Q46" s="1022"/>
      <c r="R46" s="1022"/>
      <c r="S46" s="1022"/>
      <c r="T46" s="1022"/>
      <c r="U46" s="1022"/>
      <c r="V46" s="1022"/>
      <c r="W46" s="1022"/>
      <c r="X46" s="1022"/>
      <c r="Y46" s="1022"/>
      <c r="Z46" s="1022"/>
      <c r="AA46" s="1022"/>
      <c r="AB46" s="1022"/>
      <c r="AC46" s="1126"/>
      <c r="AD46" s="1127"/>
      <c r="AE46" s="1135"/>
      <c r="AF46" s="1127"/>
      <c r="AG46" s="1127"/>
      <c r="AH46" s="1135"/>
      <c r="AI46" s="1127"/>
      <c r="AJ46" s="1127"/>
      <c r="AK46" s="1192"/>
      <c r="AL46" s="1028"/>
      <c r="AM46" s="1009"/>
      <c r="AN46" s="1009"/>
      <c r="AO46" s="1009"/>
      <c r="AP46" s="1009"/>
      <c r="AQ46" s="1009"/>
      <c r="AR46" s="1009"/>
      <c r="AS46" s="1009"/>
      <c r="AT46" s="1030"/>
      <c r="AU46" s="1129"/>
      <c r="AV46" s="1008"/>
      <c r="AW46" s="1009"/>
      <c r="AX46" s="1009"/>
      <c r="AY46" s="1009"/>
      <c r="AZ46" s="1009"/>
      <c r="BA46" s="1009"/>
      <c r="BB46" s="1009"/>
      <c r="BC46" s="1009"/>
      <c r="BD46" s="1025"/>
      <c r="BE46" s="1161"/>
      <c r="BF46" s="1187"/>
      <c r="BG46" s="1188"/>
      <c r="BH46" s="1189"/>
      <c r="BI46" s="1145"/>
      <c r="BJ46" s="941"/>
      <c r="BK46" s="941"/>
      <c r="BL46" s="941"/>
      <c r="BM46" s="942"/>
      <c r="BN46" s="949"/>
      <c r="BO46" s="950"/>
      <c r="BP46" s="950"/>
      <c r="BQ46" s="950"/>
      <c r="BR46" s="950"/>
      <c r="BS46" s="951"/>
      <c r="BT46" s="949"/>
      <c r="BU46" s="950"/>
      <c r="BV46" s="950"/>
      <c r="BW46" s="950"/>
      <c r="BX46" s="950"/>
      <c r="BY46" s="951"/>
      <c r="CC46" s="1187"/>
      <c r="CD46" s="1188"/>
      <c r="CE46" s="1189"/>
      <c r="CF46" s="1187"/>
      <c r="CG46" s="1188"/>
      <c r="CH46" s="1189"/>
      <c r="CK46" s="89"/>
      <c r="CM46" s="9"/>
    </row>
    <row r="47" spans="1:86" ht="13.5" customHeight="1">
      <c r="A47" s="982">
        <v>12</v>
      </c>
      <c r="B47" s="983"/>
      <c r="C47" s="1015"/>
      <c r="D47" s="1016"/>
      <c r="E47" s="1016"/>
      <c r="F47" s="1016"/>
      <c r="G47" s="1016"/>
      <c r="H47" s="1016"/>
      <c r="I47" s="1016"/>
      <c r="J47" s="1017"/>
      <c r="K47" s="1015"/>
      <c r="L47" s="1016"/>
      <c r="M47" s="1016"/>
      <c r="N47" s="1016"/>
      <c r="O47" s="1016"/>
      <c r="P47" s="1016"/>
      <c r="Q47" s="1016"/>
      <c r="R47" s="1016"/>
      <c r="S47" s="1016"/>
      <c r="T47" s="1016"/>
      <c r="U47" s="1016"/>
      <c r="V47" s="1016"/>
      <c r="W47" s="1016"/>
      <c r="X47" s="1016"/>
      <c r="Y47" s="1016"/>
      <c r="Z47" s="1016"/>
      <c r="AA47" s="1016"/>
      <c r="AB47" s="1016"/>
      <c r="AC47" s="1122"/>
      <c r="AD47" s="1123"/>
      <c r="AE47" s="1133" t="s">
        <v>92</v>
      </c>
      <c r="AF47" s="1123"/>
      <c r="AG47" s="1123"/>
      <c r="AH47" s="1133" t="s">
        <v>134</v>
      </c>
      <c r="AI47" s="1123"/>
      <c r="AJ47" s="1123"/>
      <c r="AK47" s="1190" t="s">
        <v>172</v>
      </c>
      <c r="AL47" s="1026"/>
      <c r="AM47" s="1005"/>
      <c r="AN47" s="1005"/>
      <c r="AO47" s="1005"/>
      <c r="AP47" s="1005"/>
      <c r="AQ47" s="1005"/>
      <c r="AR47" s="1005"/>
      <c r="AS47" s="1005"/>
      <c r="AT47" s="93"/>
      <c r="AU47" s="126"/>
      <c r="AV47" s="1004"/>
      <c r="AW47" s="1005"/>
      <c r="AX47" s="1005"/>
      <c r="AY47" s="1005"/>
      <c r="AZ47" s="1005"/>
      <c r="BA47" s="1005"/>
      <c r="BB47" s="1005"/>
      <c r="BC47" s="1005"/>
      <c r="BD47" s="94"/>
      <c r="BE47" s="94"/>
      <c r="BF47" s="1181">
        <f>IF(AV47&gt;=12000,$CC$83,IF(AND(AV47&lt;12000,AV47&gt;=5000),$CC$84,IF(AND(AV47&gt;=2500,AV47&lt;5000),$CC$85,"")))</f>
      </c>
      <c r="BG47" s="1182"/>
      <c r="BH47" s="1183"/>
      <c r="BI47" s="1143"/>
      <c r="BJ47" s="937"/>
      <c r="BK47" s="937"/>
      <c r="BL47" s="937"/>
      <c r="BM47" s="938"/>
      <c r="BN47" s="943">
        <f>IF(AV47&gt;=12000,$BX$83,IF(AND(AV47&lt;12000,AV47&gt;=5000),$BX$84,IF(AND(AV47&gt;=2500,AV47&lt;5000),$BX$85,"")))</f>
      </c>
      <c r="BO47" s="944"/>
      <c r="BP47" s="944"/>
      <c r="BQ47" s="944"/>
      <c r="BR47" s="944"/>
      <c r="BS47" s="945"/>
      <c r="BT47" s="943">
        <f>IF(AV47&gt;=12000,$CD$83,IF(AND(AV47&lt;12000,AV47&gt;=5000),$CD$84,IF(AND(AV47&gt;=2500,AV47&lt;5000),$CD$85,"")))</f>
      </c>
      <c r="BU47" s="944"/>
      <c r="BV47" s="944"/>
      <c r="BW47" s="944"/>
      <c r="BX47" s="944"/>
      <c r="BY47" s="945"/>
      <c r="CC47" s="1181">
        <f>IF(AV47&gt;=12000,$CC$83,IF(AND(AV47&lt;12000,AV47&gt;=5000),$CC$84,IF(AND(AV47&gt;=1000,AV47&lt;5000),$CC$86,"")))</f>
      </c>
      <c r="CD47" s="1182"/>
      <c r="CE47" s="1183"/>
      <c r="CF47" s="1181">
        <f>IF(AV47&gt;=12000,$CC$83,IF(AND(AV47&lt;12000,AV47&gt;=5000),$CC$84,IF(AND(AV47&gt;=2500,AV47&lt;5000),$CC$85,IF(AND(AV47&gt;=1000,AV47&lt;2500),$CC$86,""))))</f>
      </c>
      <c r="CG47" s="1182"/>
      <c r="CH47" s="1183"/>
    </row>
    <row r="48" spans="1:86" ht="13.5" customHeight="1">
      <c r="A48" s="984"/>
      <c r="B48" s="985"/>
      <c r="C48" s="1018"/>
      <c r="D48" s="1019"/>
      <c r="E48" s="1019"/>
      <c r="F48" s="1019"/>
      <c r="G48" s="1019"/>
      <c r="H48" s="1019"/>
      <c r="I48" s="1019"/>
      <c r="J48" s="1020"/>
      <c r="K48" s="1018"/>
      <c r="L48" s="1019"/>
      <c r="M48" s="1019"/>
      <c r="N48" s="1019"/>
      <c r="O48" s="1019"/>
      <c r="P48" s="1019"/>
      <c r="Q48" s="1019"/>
      <c r="R48" s="1019"/>
      <c r="S48" s="1019"/>
      <c r="T48" s="1019"/>
      <c r="U48" s="1019"/>
      <c r="V48" s="1019"/>
      <c r="W48" s="1019"/>
      <c r="X48" s="1019"/>
      <c r="Y48" s="1019"/>
      <c r="Z48" s="1019"/>
      <c r="AA48" s="1019"/>
      <c r="AB48" s="1019"/>
      <c r="AC48" s="1124"/>
      <c r="AD48" s="1125"/>
      <c r="AE48" s="1134"/>
      <c r="AF48" s="1125"/>
      <c r="AG48" s="1125"/>
      <c r="AH48" s="1134"/>
      <c r="AI48" s="1125"/>
      <c r="AJ48" s="1125"/>
      <c r="AK48" s="1191"/>
      <c r="AL48" s="1027"/>
      <c r="AM48" s="1007"/>
      <c r="AN48" s="1007"/>
      <c r="AO48" s="1007"/>
      <c r="AP48" s="1007"/>
      <c r="AQ48" s="1007"/>
      <c r="AR48" s="1007"/>
      <c r="AS48" s="1007"/>
      <c r="AT48" s="1029" t="s">
        <v>82</v>
      </c>
      <c r="AU48" s="1128"/>
      <c r="AV48" s="1006"/>
      <c r="AW48" s="1007"/>
      <c r="AX48" s="1007"/>
      <c r="AY48" s="1007"/>
      <c r="AZ48" s="1007"/>
      <c r="BA48" s="1007"/>
      <c r="BB48" s="1007"/>
      <c r="BC48" s="1007"/>
      <c r="BD48" s="1024" t="s">
        <v>82</v>
      </c>
      <c r="BE48" s="1160"/>
      <c r="BF48" s="1184"/>
      <c r="BG48" s="1185"/>
      <c r="BH48" s="1186"/>
      <c r="BI48" s="1144"/>
      <c r="BJ48" s="939"/>
      <c r="BK48" s="939"/>
      <c r="BL48" s="939"/>
      <c r="BM48" s="940"/>
      <c r="BN48" s="946"/>
      <c r="BO48" s="947"/>
      <c r="BP48" s="947"/>
      <c r="BQ48" s="947"/>
      <c r="BR48" s="947"/>
      <c r="BS48" s="948"/>
      <c r="BT48" s="946"/>
      <c r="BU48" s="947"/>
      <c r="BV48" s="947"/>
      <c r="BW48" s="947"/>
      <c r="BX48" s="947"/>
      <c r="BY48" s="948"/>
      <c r="CC48" s="1184"/>
      <c r="CD48" s="1185"/>
      <c r="CE48" s="1186"/>
      <c r="CF48" s="1184"/>
      <c r="CG48" s="1185"/>
      <c r="CH48" s="1186"/>
    </row>
    <row r="49" spans="1:91" ht="13.5" customHeight="1">
      <c r="A49" s="986"/>
      <c r="B49" s="987"/>
      <c r="C49" s="1021"/>
      <c r="D49" s="1022"/>
      <c r="E49" s="1022"/>
      <c r="F49" s="1022"/>
      <c r="G49" s="1022"/>
      <c r="H49" s="1022"/>
      <c r="I49" s="1022"/>
      <c r="J49" s="1023"/>
      <c r="K49" s="1021"/>
      <c r="L49" s="1022"/>
      <c r="M49" s="1022"/>
      <c r="N49" s="1022"/>
      <c r="O49" s="1022"/>
      <c r="P49" s="1022"/>
      <c r="Q49" s="1022"/>
      <c r="R49" s="1022"/>
      <c r="S49" s="1022"/>
      <c r="T49" s="1022"/>
      <c r="U49" s="1022"/>
      <c r="V49" s="1022"/>
      <c r="W49" s="1022"/>
      <c r="X49" s="1022"/>
      <c r="Y49" s="1022"/>
      <c r="Z49" s="1022"/>
      <c r="AA49" s="1022"/>
      <c r="AB49" s="1022"/>
      <c r="AC49" s="1126"/>
      <c r="AD49" s="1127"/>
      <c r="AE49" s="1135"/>
      <c r="AF49" s="1127"/>
      <c r="AG49" s="1127"/>
      <c r="AH49" s="1135"/>
      <c r="AI49" s="1127"/>
      <c r="AJ49" s="1127"/>
      <c r="AK49" s="1192"/>
      <c r="AL49" s="1028"/>
      <c r="AM49" s="1009"/>
      <c r="AN49" s="1009"/>
      <c r="AO49" s="1009"/>
      <c r="AP49" s="1009"/>
      <c r="AQ49" s="1009"/>
      <c r="AR49" s="1009"/>
      <c r="AS49" s="1009"/>
      <c r="AT49" s="1030"/>
      <c r="AU49" s="1129"/>
      <c r="AV49" s="1008"/>
      <c r="AW49" s="1009"/>
      <c r="AX49" s="1009"/>
      <c r="AY49" s="1009"/>
      <c r="AZ49" s="1009"/>
      <c r="BA49" s="1009"/>
      <c r="BB49" s="1009"/>
      <c r="BC49" s="1009"/>
      <c r="BD49" s="1025"/>
      <c r="BE49" s="1161"/>
      <c r="BF49" s="1187"/>
      <c r="BG49" s="1188"/>
      <c r="BH49" s="1189"/>
      <c r="BI49" s="1145"/>
      <c r="BJ49" s="941"/>
      <c r="BK49" s="941"/>
      <c r="BL49" s="941"/>
      <c r="BM49" s="942"/>
      <c r="BN49" s="949"/>
      <c r="BO49" s="950"/>
      <c r="BP49" s="950"/>
      <c r="BQ49" s="950"/>
      <c r="BR49" s="950"/>
      <c r="BS49" s="951"/>
      <c r="BT49" s="949"/>
      <c r="BU49" s="950"/>
      <c r="BV49" s="950"/>
      <c r="BW49" s="950"/>
      <c r="BX49" s="950"/>
      <c r="BY49" s="951"/>
      <c r="CC49" s="1187"/>
      <c r="CD49" s="1188"/>
      <c r="CE49" s="1189"/>
      <c r="CF49" s="1187"/>
      <c r="CG49" s="1188"/>
      <c r="CH49" s="1189"/>
      <c r="CK49" s="89"/>
      <c r="CM49" s="9"/>
    </row>
    <row r="50" spans="1:91" ht="13.5" customHeight="1">
      <c r="A50" s="982">
        <v>13</v>
      </c>
      <c r="B50" s="983"/>
      <c r="C50" s="1015"/>
      <c r="D50" s="1016"/>
      <c r="E50" s="1016"/>
      <c r="F50" s="1016"/>
      <c r="G50" s="1016"/>
      <c r="H50" s="1016"/>
      <c r="I50" s="1016"/>
      <c r="J50" s="1017"/>
      <c r="K50" s="1015"/>
      <c r="L50" s="1016"/>
      <c r="M50" s="1016"/>
      <c r="N50" s="1016"/>
      <c r="O50" s="1016"/>
      <c r="P50" s="1016"/>
      <c r="Q50" s="1016"/>
      <c r="R50" s="1016"/>
      <c r="S50" s="1016"/>
      <c r="T50" s="1016"/>
      <c r="U50" s="1016"/>
      <c r="V50" s="1016"/>
      <c r="W50" s="1016"/>
      <c r="X50" s="1016"/>
      <c r="Y50" s="1016"/>
      <c r="Z50" s="1016"/>
      <c r="AA50" s="1016"/>
      <c r="AB50" s="1016"/>
      <c r="AC50" s="1122"/>
      <c r="AD50" s="1123"/>
      <c r="AE50" s="1133" t="s">
        <v>92</v>
      </c>
      <c r="AF50" s="1123"/>
      <c r="AG50" s="1123"/>
      <c r="AH50" s="1133" t="s">
        <v>134</v>
      </c>
      <c r="AI50" s="1123"/>
      <c r="AJ50" s="1123"/>
      <c r="AK50" s="1190" t="s">
        <v>172</v>
      </c>
      <c r="AL50" s="1026"/>
      <c r="AM50" s="1005"/>
      <c r="AN50" s="1005"/>
      <c r="AO50" s="1005"/>
      <c r="AP50" s="1005"/>
      <c r="AQ50" s="1005"/>
      <c r="AR50" s="1005"/>
      <c r="AS50" s="1005"/>
      <c r="AT50" s="93"/>
      <c r="AU50" s="126"/>
      <c r="AV50" s="1004"/>
      <c r="AW50" s="1005"/>
      <c r="AX50" s="1005"/>
      <c r="AY50" s="1005"/>
      <c r="AZ50" s="1005"/>
      <c r="BA50" s="1005"/>
      <c r="BB50" s="1005"/>
      <c r="BC50" s="1005"/>
      <c r="BD50" s="94"/>
      <c r="BE50" s="94"/>
      <c r="BF50" s="1181">
        <f>IF(AV50&gt;=12000,$CC$83,IF(AND(AV50&lt;12000,AV50&gt;=5000),$CC$84,IF(AND(AV50&gt;=2500,AV50&lt;5000),$CC$85,"")))</f>
      </c>
      <c r="BG50" s="1182"/>
      <c r="BH50" s="1183"/>
      <c r="BI50" s="1143"/>
      <c r="BJ50" s="937"/>
      <c r="BK50" s="937"/>
      <c r="BL50" s="937"/>
      <c r="BM50" s="938"/>
      <c r="BN50" s="943">
        <f>IF(AV50&gt;=12000,$BX$83,IF(AND(AV50&lt;12000,AV50&gt;=5000),$BX$84,IF(AND(AV50&gt;=2500,AV50&lt;5000),$BX$85,"")))</f>
      </c>
      <c r="BO50" s="944"/>
      <c r="BP50" s="944"/>
      <c r="BQ50" s="944"/>
      <c r="BR50" s="944"/>
      <c r="BS50" s="945"/>
      <c r="BT50" s="943">
        <f>IF(AV50&gt;=12000,$CD$83,IF(AND(AV50&lt;12000,AV50&gt;=5000),$CD$84,IF(AND(AV50&gt;=2500,AV50&lt;5000),$CD$85,"")))</f>
      </c>
      <c r="BU50" s="944"/>
      <c r="BV50" s="944"/>
      <c r="BW50" s="944"/>
      <c r="BX50" s="944"/>
      <c r="BY50" s="945"/>
      <c r="CC50" s="1181">
        <f>IF(AV50&gt;=12000,$CC$83,IF(AND(AV50&lt;12000,AV50&gt;=5000),$CC$84,IF(AND(AV50&gt;=1000,AV50&lt;5000),$CC$86,"")))</f>
      </c>
      <c r="CD50" s="1182"/>
      <c r="CE50" s="1183"/>
      <c r="CF50" s="1181">
        <f>IF(AV50&gt;=12000,$CC$83,IF(AND(AV50&lt;12000,AV50&gt;=5000),$CC$84,IF(AND(AV50&gt;=2500,AV50&lt;5000),$CC$85,IF(AND(AV50&gt;=1000,AV50&lt;2500),$CC$86,""))))</f>
      </c>
      <c r="CG50" s="1182"/>
      <c r="CH50" s="1183"/>
      <c r="CK50" s="89"/>
      <c r="CM50" s="9"/>
    </row>
    <row r="51" spans="1:91" ht="13.5" customHeight="1">
      <c r="A51" s="984"/>
      <c r="B51" s="985"/>
      <c r="C51" s="1018"/>
      <c r="D51" s="1019"/>
      <c r="E51" s="1019"/>
      <c r="F51" s="1019"/>
      <c r="G51" s="1019"/>
      <c r="H51" s="1019"/>
      <c r="I51" s="1019"/>
      <c r="J51" s="1020"/>
      <c r="K51" s="1018"/>
      <c r="L51" s="1019"/>
      <c r="M51" s="1019"/>
      <c r="N51" s="1019"/>
      <c r="O51" s="1019"/>
      <c r="P51" s="1019"/>
      <c r="Q51" s="1019"/>
      <c r="R51" s="1019"/>
      <c r="S51" s="1019"/>
      <c r="T51" s="1019"/>
      <c r="U51" s="1019"/>
      <c r="V51" s="1019"/>
      <c r="W51" s="1019"/>
      <c r="X51" s="1019"/>
      <c r="Y51" s="1019"/>
      <c r="Z51" s="1019"/>
      <c r="AA51" s="1019"/>
      <c r="AB51" s="1019"/>
      <c r="AC51" s="1124"/>
      <c r="AD51" s="1125"/>
      <c r="AE51" s="1134"/>
      <c r="AF51" s="1125"/>
      <c r="AG51" s="1125"/>
      <c r="AH51" s="1134"/>
      <c r="AI51" s="1125"/>
      <c r="AJ51" s="1125"/>
      <c r="AK51" s="1191"/>
      <c r="AL51" s="1027"/>
      <c r="AM51" s="1007"/>
      <c r="AN51" s="1007"/>
      <c r="AO51" s="1007"/>
      <c r="AP51" s="1007"/>
      <c r="AQ51" s="1007"/>
      <c r="AR51" s="1007"/>
      <c r="AS51" s="1007"/>
      <c r="AT51" s="1029" t="s">
        <v>82</v>
      </c>
      <c r="AU51" s="1128"/>
      <c r="AV51" s="1006"/>
      <c r="AW51" s="1007"/>
      <c r="AX51" s="1007"/>
      <c r="AY51" s="1007"/>
      <c r="AZ51" s="1007"/>
      <c r="BA51" s="1007"/>
      <c r="BB51" s="1007"/>
      <c r="BC51" s="1007"/>
      <c r="BD51" s="1024" t="s">
        <v>82</v>
      </c>
      <c r="BE51" s="1160"/>
      <c r="BF51" s="1184"/>
      <c r="BG51" s="1185"/>
      <c r="BH51" s="1186"/>
      <c r="BI51" s="1144"/>
      <c r="BJ51" s="939"/>
      <c r="BK51" s="939"/>
      <c r="BL51" s="939"/>
      <c r="BM51" s="940"/>
      <c r="BN51" s="946"/>
      <c r="BO51" s="947"/>
      <c r="BP51" s="947"/>
      <c r="BQ51" s="947"/>
      <c r="BR51" s="947"/>
      <c r="BS51" s="948"/>
      <c r="BT51" s="946"/>
      <c r="BU51" s="947"/>
      <c r="BV51" s="947"/>
      <c r="BW51" s="947"/>
      <c r="BX51" s="947"/>
      <c r="BY51" s="948"/>
      <c r="CC51" s="1184"/>
      <c r="CD51" s="1185"/>
      <c r="CE51" s="1186"/>
      <c r="CF51" s="1184"/>
      <c r="CG51" s="1185"/>
      <c r="CH51" s="1186"/>
      <c r="CK51" s="89"/>
      <c r="CM51" s="9"/>
    </row>
    <row r="52" spans="1:91" ht="13.5" customHeight="1">
      <c r="A52" s="986"/>
      <c r="B52" s="987"/>
      <c r="C52" s="1021"/>
      <c r="D52" s="1022"/>
      <c r="E52" s="1022"/>
      <c r="F52" s="1022"/>
      <c r="G52" s="1022"/>
      <c r="H52" s="1022"/>
      <c r="I52" s="1022"/>
      <c r="J52" s="1023"/>
      <c r="K52" s="1021"/>
      <c r="L52" s="1022"/>
      <c r="M52" s="1022"/>
      <c r="N52" s="1022"/>
      <c r="O52" s="1022"/>
      <c r="P52" s="1022"/>
      <c r="Q52" s="1022"/>
      <c r="R52" s="1022"/>
      <c r="S52" s="1022"/>
      <c r="T52" s="1022"/>
      <c r="U52" s="1022"/>
      <c r="V52" s="1022"/>
      <c r="W52" s="1022"/>
      <c r="X52" s="1022"/>
      <c r="Y52" s="1022"/>
      <c r="Z52" s="1022"/>
      <c r="AA52" s="1022"/>
      <c r="AB52" s="1022"/>
      <c r="AC52" s="1126"/>
      <c r="AD52" s="1127"/>
      <c r="AE52" s="1135"/>
      <c r="AF52" s="1127"/>
      <c r="AG52" s="1127"/>
      <c r="AH52" s="1135"/>
      <c r="AI52" s="1127"/>
      <c r="AJ52" s="1127"/>
      <c r="AK52" s="1192"/>
      <c r="AL52" s="1028"/>
      <c r="AM52" s="1009"/>
      <c r="AN52" s="1009"/>
      <c r="AO52" s="1009"/>
      <c r="AP52" s="1009"/>
      <c r="AQ52" s="1009"/>
      <c r="AR52" s="1009"/>
      <c r="AS52" s="1009"/>
      <c r="AT52" s="1030"/>
      <c r="AU52" s="1129"/>
      <c r="AV52" s="1008"/>
      <c r="AW52" s="1009"/>
      <c r="AX52" s="1009"/>
      <c r="AY52" s="1009"/>
      <c r="AZ52" s="1009"/>
      <c r="BA52" s="1009"/>
      <c r="BB52" s="1009"/>
      <c r="BC52" s="1009"/>
      <c r="BD52" s="1025"/>
      <c r="BE52" s="1161"/>
      <c r="BF52" s="1187"/>
      <c r="BG52" s="1188"/>
      <c r="BH52" s="1189"/>
      <c r="BI52" s="1145"/>
      <c r="BJ52" s="941"/>
      <c r="BK52" s="941"/>
      <c r="BL52" s="941"/>
      <c r="BM52" s="942"/>
      <c r="BN52" s="949"/>
      <c r="BO52" s="950"/>
      <c r="BP52" s="950"/>
      <c r="BQ52" s="950"/>
      <c r="BR52" s="950"/>
      <c r="BS52" s="951"/>
      <c r="BT52" s="949"/>
      <c r="BU52" s="950"/>
      <c r="BV52" s="950"/>
      <c r="BW52" s="950"/>
      <c r="BX52" s="950"/>
      <c r="BY52" s="951"/>
      <c r="CC52" s="1187"/>
      <c r="CD52" s="1188"/>
      <c r="CE52" s="1189"/>
      <c r="CF52" s="1187"/>
      <c r="CG52" s="1188"/>
      <c r="CH52" s="1189"/>
      <c r="CK52" s="89"/>
      <c r="CM52" s="9"/>
    </row>
    <row r="53" spans="1:91" ht="13.5" customHeight="1">
      <c r="A53" s="982">
        <v>14</v>
      </c>
      <c r="B53" s="983"/>
      <c r="C53" s="1015"/>
      <c r="D53" s="1016"/>
      <c r="E53" s="1016"/>
      <c r="F53" s="1016"/>
      <c r="G53" s="1016"/>
      <c r="H53" s="1016"/>
      <c r="I53" s="1016"/>
      <c r="J53" s="1017"/>
      <c r="K53" s="1015"/>
      <c r="L53" s="1016"/>
      <c r="M53" s="1016"/>
      <c r="N53" s="1016"/>
      <c r="O53" s="1016"/>
      <c r="P53" s="1016"/>
      <c r="Q53" s="1016"/>
      <c r="R53" s="1016"/>
      <c r="S53" s="1016"/>
      <c r="T53" s="1016"/>
      <c r="U53" s="1016"/>
      <c r="V53" s="1016"/>
      <c r="W53" s="1016"/>
      <c r="X53" s="1016"/>
      <c r="Y53" s="1016"/>
      <c r="Z53" s="1016"/>
      <c r="AA53" s="1016"/>
      <c r="AB53" s="1016"/>
      <c r="AC53" s="1122"/>
      <c r="AD53" s="1123"/>
      <c r="AE53" s="1133" t="s">
        <v>92</v>
      </c>
      <c r="AF53" s="1123"/>
      <c r="AG53" s="1123"/>
      <c r="AH53" s="1133" t="s">
        <v>134</v>
      </c>
      <c r="AI53" s="1123"/>
      <c r="AJ53" s="1123"/>
      <c r="AK53" s="1190" t="s">
        <v>172</v>
      </c>
      <c r="AL53" s="1026"/>
      <c r="AM53" s="1005"/>
      <c r="AN53" s="1005"/>
      <c r="AO53" s="1005"/>
      <c r="AP53" s="1005"/>
      <c r="AQ53" s="1005"/>
      <c r="AR53" s="1005"/>
      <c r="AS53" s="1005"/>
      <c r="AT53" s="93"/>
      <c r="AU53" s="126"/>
      <c r="AV53" s="1004"/>
      <c r="AW53" s="1005"/>
      <c r="AX53" s="1005"/>
      <c r="AY53" s="1005"/>
      <c r="AZ53" s="1005"/>
      <c r="BA53" s="1005"/>
      <c r="BB53" s="1005"/>
      <c r="BC53" s="1005"/>
      <c r="BD53" s="94"/>
      <c r="BE53" s="94"/>
      <c r="BF53" s="1181">
        <f>IF(AV53&gt;=12000,$CC$83,IF(AND(AV53&lt;12000,AV53&gt;=5000),$CC$84,IF(AND(AV53&gt;=2500,AV53&lt;5000),$CC$85,"")))</f>
      </c>
      <c r="BG53" s="1182"/>
      <c r="BH53" s="1183"/>
      <c r="BI53" s="1143"/>
      <c r="BJ53" s="937"/>
      <c r="BK53" s="937"/>
      <c r="BL53" s="937"/>
      <c r="BM53" s="938"/>
      <c r="BN53" s="943">
        <f>IF(AV53&gt;=12000,$BX$83,IF(AND(AV53&lt;12000,AV53&gt;=5000),$BX$84,IF(AND(AV53&gt;=2500,AV53&lt;5000),$BX$85,"")))</f>
      </c>
      <c r="BO53" s="944"/>
      <c r="BP53" s="944"/>
      <c r="BQ53" s="944"/>
      <c r="BR53" s="944"/>
      <c r="BS53" s="945"/>
      <c r="BT53" s="943">
        <f>IF(AV53&gt;=12000,$CD$83,IF(AND(AV53&lt;12000,AV53&gt;=5000),$CD$84,IF(AND(AV53&gt;=2500,AV53&lt;5000),$CD$85,"")))</f>
      </c>
      <c r="BU53" s="944"/>
      <c r="BV53" s="944"/>
      <c r="BW53" s="944"/>
      <c r="BX53" s="944"/>
      <c r="BY53" s="945"/>
      <c r="CC53" s="1181">
        <f>IF(AV53&gt;=12000,$CC$83,IF(AND(AV53&lt;12000,AV53&gt;=5000),$CC$84,IF(AND(AV53&gt;=1000,AV53&lt;5000),$CC$86,"")))</f>
      </c>
      <c r="CD53" s="1182"/>
      <c r="CE53" s="1183"/>
      <c r="CF53" s="1181">
        <f>IF(AV53&gt;=12000,$CC$83,IF(AND(AV53&lt;12000,AV53&gt;=5000),$CC$84,IF(AND(AV53&gt;=2500,AV53&lt;5000),$CC$85,IF(AND(AV53&gt;=1000,AV53&lt;2500),$CC$86,""))))</f>
      </c>
      <c r="CG53" s="1182"/>
      <c r="CH53" s="1183"/>
      <c r="CK53" s="89"/>
      <c r="CM53" s="9"/>
    </row>
    <row r="54" spans="1:91" ht="13.5" customHeight="1">
      <c r="A54" s="984"/>
      <c r="B54" s="985"/>
      <c r="C54" s="1018"/>
      <c r="D54" s="1019"/>
      <c r="E54" s="1019"/>
      <c r="F54" s="1019"/>
      <c r="G54" s="1019"/>
      <c r="H54" s="1019"/>
      <c r="I54" s="1019"/>
      <c r="J54" s="1020"/>
      <c r="K54" s="1018"/>
      <c r="L54" s="1019"/>
      <c r="M54" s="1019"/>
      <c r="N54" s="1019"/>
      <c r="O54" s="1019"/>
      <c r="P54" s="1019"/>
      <c r="Q54" s="1019"/>
      <c r="R54" s="1019"/>
      <c r="S54" s="1019"/>
      <c r="T54" s="1019"/>
      <c r="U54" s="1019"/>
      <c r="V54" s="1019"/>
      <c r="W54" s="1019"/>
      <c r="X54" s="1019"/>
      <c r="Y54" s="1019"/>
      <c r="Z54" s="1019"/>
      <c r="AA54" s="1019"/>
      <c r="AB54" s="1019"/>
      <c r="AC54" s="1124"/>
      <c r="AD54" s="1125"/>
      <c r="AE54" s="1134"/>
      <c r="AF54" s="1125"/>
      <c r="AG54" s="1125"/>
      <c r="AH54" s="1134"/>
      <c r="AI54" s="1125"/>
      <c r="AJ54" s="1125"/>
      <c r="AK54" s="1191"/>
      <c r="AL54" s="1027"/>
      <c r="AM54" s="1007"/>
      <c r="AN54" s="1007"/>
      <c r="AO54" s="1007"/>
      <c r="AP54" s="1007"/>
      <c r="AQ54" s="1007"/>
      <c r="AR54" s="1007"/>
      <c r="AS54" s="1007"/>
      <c r="AT54" s="1029" t="s">
        <v>82</v>
      </c>
      <c r="AU54" s="1128"/>
      <c r="AV54" s="1006"/>
      <c r="AW54" s="1007"/>
      <c r="AX54" s="1007"/>
      <c r="AY54" s="1007"/>
      <c r="AZ54" s="1007"/>
      <c r="BA54" s="1007"/>
      <c r="BB54" s="1007"/>
      <c r="BC54" s="1007"/>
      <c r="BD54" s="1024" t="s">
        <v>82</v>
      </c>
      <c r="BE54" s="1160"/>
      <c r="BF54" s="1184"/>
      <c r="BG54" s="1185"/>
      <c r="BH54" s="1186"/>
      <c r="BI54" s="1144"/>
      <c r="BJ54" s="939"/>
      <c r="BK54" s="939"/>
      <c r="BL54" s="939"/>
      <c r="BM54" s="940"/>
      <c r="BN54" s="946"/>
      <c r="BO54" s="947"/>
      <c r="BP54" s="947"/>
      <c r="BQ54" s="947"/>
      <c r="BR54" s="947"/>
      <c r="BS54" s="948"/>
      <c r="BT54" s="946"/>
      <c r="BU54" s="947"/>
      <c r="BV54" s="947"/>
      <c r="BW54" s="947"/>
      <c r="BX54" s="947"/>
      <c r="BY54" s="948"/>
      <c r="CC54" s="1184"/>
      <c r="CD54" s="1185"/>
      <c r="CE54" s="1186"/>
      <c r="CF54" s="1184"/>
      <c r="CG54" s="1185"/>
      <c r="CH54" s="1186"/>
      <c r="CK54" s="89"/>
      <c r="CM54" s="9"/>
    </row>
    <row r="55" spans="1:91" ht="13.5" customHeight="1">
      <c r="A55" s="986"/>
      <c r="B55" s="987"/>
      <c r="C55" s="1021"/>
      <c r="D55" s="1022"/>
      <c r="E55" s="1022"/>
      <c r="F55" s="1022"/>
      <c r="G55" s="1022"/>
      <c r="H55" s="1022"/>
      <c r="I55" s="1022"/>
      <c r="J55" s="1023"/>
      <c r="K55" s="1021"/>
      <c r="L55" s="1022"/>
      <c r="M55" s="1022"/>
      <c r="N55" s="1022"/>
      <c r="O55" s="1022"/>
      <c r="P55" s="1022"/>
      <c r="Q55" s="1022"/>
      <c r="R55" s="1022"/>
      <c r="S55" s="1022"/>
      <c r="T55" s="1022"/>
      <c r="U55" s="1022"/>
      <c r="V55" s="1022"/>
      <c r="W55" s="1022"/>
      <c r="X55" s="1022"/>
      <c r="Y55" s="1022"/>
      <c r="Z55" s="1022"/>
      <c r="AA55" s="1022"/>
      <c r="AB55" s="1022"/>
      <c r="AC55" s="1126"/>
      <c r="AD55" s="1127"/>
      <c r="AE55" s="1135"/>
      <c r="AF55" s="1127"/>
      <c r="AG55" s="1127"/>
      <c r="AH55" s="1135"/>
      <c r="AI55" s="1127"/>
      <c r="AJ55" s="1127"/>
      <c r="AK55" s="1192"/>
      <c r="AL55" s="1028"/>
      <c r="AM55" s="1009"/>
      <c r="AN55" s="1009"/>
      <c r="AO55" s="1009"/>
      <c r="AP55" s="1009"/>
      <c r="AQ55" s="1009"/>
      <c r="AR55" s="1009"/>
      <c r="AS55" s="1009"/>
      <c r="AT55" s="1030"/>
      <c r="AU55" s="1129"/>
      <c r="AV55" s="1008"/>
      <c r="AW55" s="1009"/>
      <c r="AX55" s="1009"/>
      <c r="AY55" s="1009"/>
      <c r="AZ55" s="1009"/>
      <c r="BA55" s="1009"/>
      <c r="BB55" s="1009"/>
      <c r="BC55" s="1009"/>
      <c r="BD55" s="1025"/>
      <c r="BE55" s="1161"/>
      <c r="BF55" s="1187"/>
      <c r="BG55" s="1188"/>
      <c r="BH55" s="1189"/>
      <c r="BI55" s="1145"/>
      <c r="BJ55" s="941"/>
      <c r="BK55" s="941"/>
      <c r="BL55" s="941"/>
      <c r="BM55" s="942"/>
      <c r="BN55" s="949"/>
      <c r="BO55" s="950"/>
      <c r="BP55" s="950"/>
      <c r="BQ55" s="950"/>
      <c r="BR55" s="950"/>
      <c r="BS55" s="951"/>
      <c r="BT55" s="949"/>
      <c r="BU55" s="950"/>
      <c r="BV55" s="950"/>
      <c r="BW55" s="950"/>
      <c r="BX55" s="950"/>
      <c r="BY55" s="951"/>
      <c r="CC55" s="1187"/>
      <c r="CD55" s="1188"/>
      <c r="CE55" s="1189"/>
      <c r="CF55" s="1187"/>
      <c r="CG55" s="1188"/>
      <c r="CH55" s="1189"/>
      <c r="CK55" s="89"/>
      <c r="CM55" s="9"/>
    </row>
    <row r="56" spans="1:91" ht="13.5" customHeight="1">
      <c r="A56" s="982">
        <v>15</v>
      </c>
      <c r="B56" s="983"/>
      <c r="C56" s="1015"/>
      <c r="D56" s="1016"/>
      <c r="E56" s="1016"/>
      <c r="F56" s="1016"/>
      <c r="G56" s="1016"/>
      <c r="H56" s="1016"/>
      <c r="I56" s="1016"/>
      <c r="J56" s="1017"/>
      <c r="K56" s="1015"/>
      <c r="L56" s="1016"/>
      <c r="M56" s="1016"/>
      <c r="N56" s="1016"/>
      <c r="O56" s="1016"/>
      <c r="P56" s="1016"/>
      <c r="Q56" s="1016"/>
      <c r="R56" s="1016"/>
      <c r="S56" s="1016"/>
      <c r="T56" s="1016"/>
      <c r="U56" s="1016"/>
      <c r="V56" s="1016"/>
      <c r="W56" s="1016"/>
      <c r="X56" s="1016"/>
      <c r="Y56" s="1016"/>
      <c r="Z56" s="1016"/>
      <c r="AA56" s="1016"/>
      <c r="AB56" s="1016"/>
      <c r="AC56" s="1122"/>
      <c r="AD56" s="1123"/>
      <c r="AE56" s="1133" t="s">
        <v>92</v>
      </c>
      <c r="AF56" s="1123"/>
      <c r="AG56" s="1123"/>
      <c r="AH56" s="1133" t="s">
        <v>134</v>
      </c>
      <c r="AI56" s="1123"/>
      <c r="AJ56" s="1123"/>
      <c r="AK56" s="1190" t="s">
        <v>172</v>
      </c>
      <c r="AL56" s="1026"/>
      <c r="AM56" s="1005"/>
      <c r="AN56" s="1005"/>
      <c r="AO56" s="1005"/>
      <c r="AP56" s="1005"/>
      <c r="AQ56" s="1005"/>
      <c r="AR56" s="1005"/>
      <c r="AS56" s="1005"/>
      <c r="AT56" s="93"/>
      <c r="AU56" s="126"/>
      <c r="AV56" s="1004"/>
      <c r="AW56" s="1005"/>
      <c r="AX56" s="1005"/>
      <c r="AY56" s="1005"/>
      <c r="AZ56" s="1005"/>
      <c r="BA56" s="1005"/>
      <c r="BB56" s="1005"/>
      <c r="BC56" s="1005"/>
      <c r="BD56" s="94"/>
      <c r="BE56" s="94"/>
      <c r="BF56" s="1181">
        <f>IF(AV56&gt;=12000,$CC$83,IF(AND(AV56&lt;12000,AV56&gt;=5000),$CC$84,IF(AND(AV56&gt;=2500,AV56&lt;5000),$CC$85,"")))</f>
      </c>
      <c r="BG56" s="1182"/>
      <c r="BH56" s="1183"/>
      <c r="BI56" s="1143"/>
      <c r="BJ56" s="937"/>
      <c r="BK56" s="937"/>
      <c r="BL56" s="937"/>
      <c r="BM56" s="938"/>
      <c r="BN56" s="943">
        <f>IF(AV56&gt;=12000,$BX$83,IF(AND(AV56&lt;12000,AV56&gt;=5000),$BX$84,IF(AND(AV56&gt;=2500,AV56&lt;5000),$BX$85,"")))</f>
      </c>
      <c r="BO56" s="944"/>
      <c r="BP56" s="944"/>
      <c r="BQ56" s="944"/>
      <c r="BR56" s="944"/>
      <c r="BS56" s="945"/>
      <c r="BT56" s="943">
        <f>IF(AV56&gt;=12000,$CD$83,IF(AND(AV56&lt;12000,AV56&gt;=5000),$CD$84,IF(AND(AV56&gt;=2500,AV56&lt;5000),$CD$85,"")))</f>
      </c>
      <c r="BU56" s="944"/>
      <c r="BV56" s="944"/>
      <c r="BW56" s="944"/>
      <c r="BX56" s="944"/>
      <c r="BY56" s="945"/>
      <c r="CC56" s="1181">
        <f>IF(AV56&gt;=12000,$CC$83,IF(AND(AV56&lt;12000,AV56&gt;=5000),$CC$84,IF(AND(AV56&gt;=1000,AV56&lt;5000),$CC$86,"")))</f>
      </c>
      <c r="CD56" s="1182"/>
      <c r="CE56" s="1183"/>
      <c r="CF56" s="1181">
        <f>IF(AV56&gt;=12000,$CC$83,IF(AND(AV56&lt;12000,AV56&gt;=5000),$CC$84,IF(AND(AV56&gt;=2500,AV56&lt;5000),$CC$85,IF(AND(AV56&gt;=1000,AV56&lt;2500),$CC$86,""))))</f>
      </c>
      <c r="CG56" s="1182"/>
      <c r="CH56" s="1183"/>
      <c r="CK56" s="89"/>
      <c r="CM56" s="9"/>
    </row>
    <row r="57" spans="1:91" ht="13.5" customHeight="1">
      <c r="A57" s="984"/>
      <c r="B57" s="985"/>
      <c r="C57" s="1018"/>
      <c r="D57" s="1019"/>
      <c r="E57" s="1019"/>
      <c r="F57" s="1019"/>
      <c r="G57" s="1019"/>
      <c r="H57" s="1019"/>
      <c r="I57" s="1019"/>
      <c r="J57" s="1020"/>
      <c r="K57" s="1018"/>
      <c r="L57" s="1019"/>
      <c r="M57" s="1019"/>
      <c r="N57" s="1019"/>
      <c r="O57" s="1019"/>
      <c r="P57" s="1019"/>
      <c r="Q57" s="1019"/>
      <c r="R57" s="1019"/>
      <c r="S57" s="1019"/>
      <c r="T57" s="1019"/>
      <c r="U57" s="1019"/>
      <c r="V57" s="1019"/>
      <c r="W57" s="1019"/>
      <c r="X57" s="1019"/>
      <c r="Y57" s="1019"/>
      <c r="Z57" s="1019"/>
      <c r="AA57" s="1019"/>
      <c r="AB57" s="1019"/>
      <c r="AC57" s="1124"/>
      <c r="AD57" s="1125"/>
      <c r="AE57" s="1134"/>
      <c r="AF57" s="1125"/>
      <c r="AG57" s="1125"/>
      <c r="AH57" s="1134"/>
      <c r="AI57" s="1125"/>
      <c r="AJ57" s="1125"/>
      <c r="AK57" s="1191"/>
      <c r="AL57" s="1027"/>
      <c r="AM57" s="1007"/>
      <c r="AN57" s="1007"/>
      <c r="AO57" s="1007"/>
      <c r="AP57" s="1007"/>
      <c r="AQ57" s="1007"/>
      <c r="AR57" s="1007"/>
      <c r="AS57" s="1007"/>
      <c r="AT57" s="1029" t="s">
        <v>82</v>
      </c>
      <c r="AU57" s="1128"/>
      <c r="AV57" s="1006"/>
      <c r="AW57" s="1007"/>
      <c r="AX57" s="1007"/>
      <c r="AY57" s="1007"/>
      <c r="AZ57" s="1007"/>
      <c r="BA57" s="1007"/>
      <c r="BB57" s="1007"/>
      <c r="BC57" s="1007"/>
      <c r="BD57" s="1024" t="s">
        <v>82</v>
      </c>
      <c r="BE57" s="1160"/>
      <c r="BF57" s="1184"/>
      <c r="BG57" s="1185"/>
      <c r="BH57" s="1186"/>
      <c r="BI57" s="1144"/>
      <c r="BJ57" s="939"/>
      <c r="BK57" s="939"/>
      <c r="BL57" s="939"/>
      <c r="BM57" s="940"/>
      <c r="BN57" s="946"/>
      <c r="BO57" s="947"/>
      <c r="BP57" s="947"/>
      <c r="BQ57" s="947"/>
      <c r="BR57" s="947"/>
      <c r="BS57" s="948"/>
      <c r="BT57" s="946"/>
      <c r="BU57" s="947"/>
      <c r="BV57" s="947"/>
      <c r="BW57" s="947"/>
      <c r="BX57" s="947"/>
      <c r="BY57" s="948"/>
      <c r="CC57" s="1184"/>
      <c r="CD57" s="1185"/>
      <c r="CE57" s="1186"/>
      <c r="CF57" s="1184"/>
      <c r="CG57" s="1185"/>
      <c r="CH57" s="1186"/>
      <c r="CK57" s="89"/>
      <c r="CM57" s="9"/>
    </row>
    <row r="58" spans="1:91" ht="13.5" customHeight="1">
      <c r="A58" s="986"/>
      <c r="B58" s="987"/>
      <c r="C58" s="1021"/>
      <c r="D58" s="1022"/>
      <c r="E58" s="1022"/>
      <c r="F58" s="1022"/>
      <c r="G58" s="1022"/>
      <c r="H58" s="1022"/>
      <c r="I58" s="1022"/>
      <c r="J58" s="1023"/>
      <c r="K58" s="1021"/>
      <c r="L58" s="1022"/>
      <c r="M58" s="1022"/>
      <c r="N58" s="1022"/>
      <c r="O58" s="1022"/>
      <c r="P58" s="1022"/>
      <c r="Q58" s="1022"/>
      <c r="R58" s="1022"/>
      <c r="S58" s="1022"/>
      <c r="T58" s="1022"/>
      <c r="U58" s="1022"/>
      <c r="V58" s="1022"/>
      <c r="W58" s="1022"/>
      <c r="X58" s="1022"/>
      <c r="Y58" s="1022"/>
      <c r="Z58" s="1022"/>
      <c r="AA58" s="1022"/>
      <c r="AB58" s="1022"/>
      <c r="AC58" s="1126"/>
      <c r="AD58" s="1127"/>
      <c r="AE58" s="1135"/>
      <c r="AF58" s="1127"/>
      <c r="AG58" s="1127"/>
      <c r="AH58" s="1135"/>
      <c r="AI58" s="1127"/>
      <c r="AJ58" s="1127"/>
      <c r="AK58" s="1192"/>
      <c r="AL58" s="1028"/>
      <c r="AM58" s="1009"/>
      <c r="AN58" s="1009"/>
      <c r="AO58" s="1009"/>
      <c r="AP58" s="1009"/>
      <c r="AQ58" s="1009"/>
      <c r="AR58" s="1009"/>
      <c r="AS58" s="1009"/>
      <c r="AT58" s="1030"/>
      <c r="AU58" s="1129"/>
      <c r="AV58" s="1008"/>
      <c r="AW58" s="1009"/>
      <c r="AX58" s="1009"/>
      <c r="AY58" s="1009"/>
      <c r="AZ58" s="1009"/>
      <c r="BA58" s="1009"/>
      <c r="BB58" s="1009"/>
      <c r="BC58" s="1009"/>
      <c r="BD58" s="1025"/>
      <c r="BE58" s="1161"/>
      <c r="BF58" s="1187"/>
      <c r="BG58" s="1188"/>
      <c r="BH58" s="1189"/>
      <c r="BI58" s="1145"/>
      <c r="BJ58" s="941"/>
      <c r="BK58" s="941"/>
      <c r="BL58" s="941"/>
      <c r="BM58" s="942"/>
      <c r="BN58" s="949"/>
      <c r="BO58" s="950"/>
      <c r="BP58" s="950"/>
      <c r="BQ58" s="950"/>
      <c r="BR58" s="950"/>
      <c r="BS58" s="951"/>
      <c r="BT58" s="949"/>
      <c r="BU58" s="950"/>
      <c r="BV58" s="950"/>
      <c r="BW58" s="950"/>
      <c r="BX58" s="950"/>
      <c r="BY58" s="951"/>
      <c r="CC58" s="1187"/>
      <c r="CD58" s="1188"/>
      <c r="CE58" s="1189"/>
      <c r="CF58" s="1187"/>
      <c r="CG58" s="1188"/>
      <c r="CH58" s="1189"/>
      <c r="CK58" s="89"/>
      <c r="CM58" s="9"/>
    </row>
    <row r="59" spans="1:91" ht="13.5" customHeight="1">
      <c r="A59" s="982">
        <v>16</v>
      </c>
      <c r="B59" s="983"/>
      <c r="C59" s="1015"/>
      <c r="D59" s="1016"/>
      <c r="E59" s="1016"/>
      <c r="F59" s="1016"/>
      <c r="G59" s="1016"/>
      <c r="H59" s="1016"/>
      <c r="I59" s="1016"/>
      <c r="J59" s="1017"/>
      <c r="K59" s="1015"/>
      <c r="L59" s="1016"/>
      <c r="M59" s="1016"/>
      <c r="N59" s="1016"/>
      <c r="O59" s="1016"/>
      <c r="P59" s="1016"/>
      <c r="Q59" s="1016"/>
      <c r="R59" s="1016"/>
      <c r="S59" s="1016"/>
      <c r="T59" s="1016"/>
      <c r="U59" s="1016"/>
      <c r="V59" s="1016"/>
      <c r="W59" s="1016"/>
      <c r="X59" s="1016"/>
      <c r="Y59" s="1016"/>
      <c r="Z59" s="1016"/>
      <c r="AA59" s="1016"/>
      <c r="AB59" s="1016"/>
      <c r="AC59" s="1122"/>
      <c r="AD59" s="1123"/>
      <c r="AE59" s="1133" t="s">
        <v>92</v>
      </c>
      <c r="AF59" s="1123"/>
      <c r="AG59" s="1123"/>
      <c r="AH59" s="1133" t="s">
        <v>134</v>
      </c>
      <c r="AI59" s="1123"/>
      <c r="AJ59" s="1123"/>
      <c r="AK59" s="1190" t="s">
        <v>172</v>
      </c>
      <c r="AL59" s="1026"/>
      <c r="AM59" s="1005"/>
      <c r="AN59" s="1005"/>
      <c r="AO59" s="1005"/>
      <c r="AP59" s="1005"/>
      <c r="AQ59" s="1005"/>
      <c r="AR59" s="1005"/>
      <c r="AS59" s="1005"/>
      <c r="AT59" s="93"/>
      <c r="AU59" s="126"/>
      <c r="AV59" s="1004"/>
      <c r="AW59" s="1005"/>
      <c r="AX59" s="1005"/>
      <c r="AY59" s="1005"/>
      <c r="AZ59" s="1005"/>
      <c r="BA59" s="1005"/>
      <c r="BB59" s="1005"/>
      <c r="BC59" s="1005"/>
      <c r="BD59" s="94"/>
      <c r="BE59" s="94"/>
      <c r="BF59" s="1181">
        <f>IF(AV59&gt;=12000,$CC$83,IF(AND(AV59&lt;12000,AV59&gt;=5000),$CC$84,IF(AND(AV59&gt;=2500,AV59&lt;5000),$CC$85,"")))</f>
      </c>
      <c r="BG59" s="1182"/>
      <c r="BH59" s="1183"/>
      <c r="BI59" s="1143"/>
      <c r="BJ59" s="937"/>
      <c r="BK59" s="937"/>
      <c r="BL59" s="937"/>
      <c r="BM59" s="938"/>
      <c r="BN59" s="943">
        <f>IF(AV59&gt;=12000,$BX$83,IF(AND(AV59&lt;12000,AV59&gt;=5000),$BX$84,IF(AND(AV59&gt;=2500,AV59&lt;5000),$BX$85,"")))</f>
      </c>
      <c r="BO59" s="944"/>
      <c r="BP59" s="944"/>
      <c r="BQ59" s="944"/>
      <c r="BR59" s="944"/>
      <c r="BS59" s="945"/>
      <c r="BT59" s="943">
        <f>IF(AV59&gt;=12000,$CD$83,IF(AND(AV59&lt;12000,AV59&gt;=5000),$CD$84,IF(AND(AV59&gt;=2500,AV59&lt;5000),$CD$85,"")))</f>
      </c>
      <c r="BU59" s="944"/>
      <c r="BV59" s="944"/>
      <c r="BW59" s="944"/>
      <c r="BX59" s="944"/>
      <c r="BY59" s="945"/>
      <c r="CC59" s="1181">
        <f>IF(AV59&gt;=12000,$CC$83,IF(AND(AV59&lt;12000,AV59&gt;=5000),$CC$84,IF(AND(AV59&gt;=1000,AV59&lt;5000),$CC$86,"")))</f>
      </c>
      <c r="CD59" s="1182"/>
      <c r="CE59" s="1183"/>
      <c r="CF59" s="1181">
        <f>IF(AV59&gt;=12000,$CC$83,IF(AND(AV59&lt;12000,AV59&gt;=5000),$CC$84,IF(AND(AV59&gt;=2500,AV59&lt;5000),$CC$85,IF(AND(AV59&gt;=1000,AV59&lt;2500),$CC$86,""))))</f>
      </c>
      <c r="CG59" s="1182"/>
      <c r="CH59" s="1183"/>
      <c r="CK59" s="89"/>
      <c r="CM59" s="9"/>
    </row>
    <row r="60" spans="1:91" ht="13.5" customHeight="1">
      <c r="A60" s="984"/>
      <c r="B60" s="985"/>
      <c r="C60" s="1018"/>
      <c r="D60" s="1019"/>
      <c r="E60" s="1019"/>
      <c r="F60" s="1019"/>
      <c r="G60" s="1019"/>
      <c r="H60" s="1019"/>
      <c r="I60" s="1019"/>
      <c r="J60" s="1020"/>
      <c r="K60" s="1018"/>
      <c r="L60" s="1019"/>
      <c r="M60" s="1019"/>
      <c r="N60" s="1019"/>
      <c r="O60" s="1019"/>
      <c r="P60" s="1019"/>
      <c r="Q60" s="1019"/>
      <c r="R60" s="1019"/>
      <c r="S60" s="1019"/>
      <c r="T60" s="1019"/>
      <c r="U60" s="1019"/>
      <c r="V60" s="1019"/>
      <c r="W60" s="1019"/>
      <c r="X60" s="1019"/>
      <c r="Y60" s="1019"/>
      <c r="Z60" s="1019"/>
      <c r="AA60" s="1019"/>
      <c r="AB60" s="1019"/>
      <c r="AC60" s="1124"/>
      <c r="AD60" s="1125"/>
      <c r="AE60" s="1134"/>
      <c r="AF60" s="1125"/>
      <c r="AG60" s="1125"/>
      <c r="AH60" s="1134"/>
      <c r="AI60" s="1125"/>
      <c r="AJ60" s="1125"/>
      <c r="AK60" s="1191"/>
      <c r="AL60" s="1027"/>
      <c r="AM60" s="1007"/>
      <c r="AN60" s="1007"/>
      <c r="AO60" s="1007"/>
      <c r="AP60" s="1007"/>
      <c r="AQ60" s="1007"/>
      <c r="AR60" s="1007"/>
      <c r="AS60" s="1007"/>
      <c r="AT60" s="1029" t="s">
        <v>82</v>
      </c>
      <c r="AU60" s="1128"/>
      <c r="AV60" s="1006"/>
      <c r="AW60" s="1007"/>
      <c r="AX60" s="1007"/>
      <c r="AY60" s="1007"/>
      <c r="AZ60" s="1007"/>
      <c r="BA60" s="1007"/>
      <c r="BB60" s="1007"/>
      <c r="BC60" s="1007"/>
      <c r="BD60" s="1024" t="s">
        <v>82</v>
      </c>
      <c r="BE60" s="1160"/>
      <c r="BF60" s="1184"/>
      <c r="BG60" s="1185"/>
      <c r="BH60" s="1186"/>
      <c r="BI60" s="1144"/>
      <c r="BJ60" s="939"/>
      <c r="BK60" s="939"/>
      <c r="BL60" s="939"/>
      <c r="BM60" s="940"/>
      <c r="BN60" s="946"/>
      <c r="BO60" s="947"/>
      <c r="BP60" s="947"/>
      <c r="BQ60" s="947"/>
      <c r="BR60" s="947"/>
      <c r="BS60" s="948"/>
      <c r="BT60" s="946"/>
      <c r="BU60" s="947"/>
      <c r="BV60" s="947"/>
      <c r="BW60" s="947"/>
      <c r="BX60" s="947"/>
      <c r="BY60" s="948"/>
      <c r="CC60" s="1184"/>
      <c r="CD60" s="1185"/>
      <c r="CE60" s="1186"/>
      <c r="CF60" s="1184"/>
      <c r="CG60" s="1185"/>
      <c r="CH60" s="1186"/>
      <c r="CK60" s="89"/>
      <c r="CM60" s="9"/>
    </row>
    <row r="61" spans="1:91" ht="13.5" customHeight="1">
      <c r="A61" s="986"/>
      <c r="B61" s="987"/>
      <c r="C61" s="1021"/>
      <c r="D61" s="1022"/>
      <c r="E61" s="1022"/>
      <c r="F61" s="1022"/>
      <c r="G61" s="1022"/>
      <c r="H61" s="1022"/>
      <c r="I61" s="1022"/>
      <c r="J61" s="1023"/>
      <c r="K61" s="1021"/>
      <c r="L61" s="1022"/>
      <c r="M61" s="1022"/>
      <c r="N61" s="1022"/>
      <c r="O61" s="1022"/>
      <c r="P61" s="1022"/>
      <c r="Q61" s="1022"/>
      <c r="R61" s="1022"/>
      <c r="S61" s="1022"/>
      <c r="T61" s="1022"/>
      <c r="U61" s="1022"/>
      <c r="V61" s="1022"/>
      <c r="W61" s="1022"/>
      <c r="X61" s="1022"/>
      <c r="Y61" s="1022"/>
      <c r="Z61" s="1022"/>
      <c r="AA61" s="1022"/>
      <c r="AB61" s="1022"/>
      <c r="AC61" s="1126"/>
      <c r="AD61" s="1127"/>
      <c r="AE61" s="1135"/>
      <c r="AF61" s="1127"/>
      <c r="AG61" s="1127"/>
      <c r="AH61" s="1135"/>
      <c r="AI61" s="1127"/>
      <c r="AJ61" s="1127"/>
      <c r="AK61" s="1192"/>
      <c r="AL61" s="1028"/>
      <c r="AM61" s="1009"/>
      <c r="AN61" s="1009"/>
      <c r="AO61" s="1009"/>
      <c r="AP61" s="1009"/>
      <c r="AQ61" s="1009"/>
      <c r="AR61" s="1009"/>
      <c r="AS61" s="1009"/>
      <c r="AT61" s="1030"/>
      <c r="AU61" s="1129"/>
      <c r="AV61" s="1008"/>
      <c r="AW61" s="1009"/>
      <c r="AX61" s="1009"/>
      <c r="AY61" s="1009"/>
      <c r="AZ61" s="1009"/>
      <c r="BA61" s="1009"/>
      <c r="BB61" s="1009"/>
      <c r="BC61" s="1009"/>
      <c r="BD61" s="1025"/>
      <c r="BE61" s="1161"/>
      <c r="BF61" s="1187"/>
      <c r="BG61" s="1188"/>
      <c r="BH61" s="1189"/>
      <c r="BI61" s="1145"/>
      <c r="BJ61" s="941"/>
      <c r="BK61" s="941"/>
      <c r="BL61" s="941"/>
      <c r="BM61" s="942"/>
      <c r="BN61" s="949"/>
      <c r="BO61" s="950"/>
      <c r="BP61" s="950"/>
      <c r="BQ61" s="950"/>
      <c r="BR61" s="950"/>
      <c r="BS61" s="951"/>
      <c r="BT61" s="949"/>
      <c r="BU61" s="950"/>
      <c r="BV61" s="950"/>
      <c r="BW61" s="950"/>
      <c r="BX61" s="950"/>
      <c r="BY61" s="951"/>
      <c r="CC61" s="1187"/>
      <c r="CD61" s="1188"/>
      <c r="CE61" s="1189"/>
      <c r="CF61" s="1187"/>
      <c r="CG61" s="1188"/>
      <c r="CH61" s="1189"/>
      <c r="CK61" s="89"/>
      <c r="CM61" s="9"/>
    </row>
    <row r="62" spans="1:91" ht="13.5" customHeight="1">
      <c r="A62" s="982">
        <v>17</v>
      </c>
      <c r="B62" s="983"/>
      <c r="C62" s="1015"/>
      <c r="D62" s="1016"/>
      <c r="E62" s="1016"/>
      <c r="F62" s="1016"/>
      <c r="G62" s="1016"/>
      <c r="H62" s="1016"/>
      <c r="I62" s="1016"/>
      <c r="J62" s="1017"/>
      <c r="K62" s="1015"/>
      <c r="L62" s="1016"/>
      <c r="M62" s="1016"/>
      <c r="N62" s="1016"/>
      <c r="O62" s="1016"/>
      <c r="P62" s="1016"/>
      <c r="Q62" s="1016"/>
      <c r="R62" s="1016"/>
      <c r="S62" s="1016"/>
      <c r="T62" s="1016"/>
      <c r="U62" s="1016"/>
      <c r="V62" s="1016"/>
      <c r="W62" s="1016"/>
      <c r="X62" s="1016"/>
      <c r="Y62" s="1016"/>
      <c r="Z62" s="1016"/>
      <c r="AA62" s="1016"/>
      <c r="AB62" s="1016"/>
      <c r="AC62" s="1122"/>
      <c r="AD62" s="1123"/>
      <c r="AE62" s="1133" t="s">
        <v>92</v>
      </c>
      <c r="AF62" s="1123"/>
      <c r="AG62" s="1123"/>
      <c r="AH62" s="1133" t="s">
        <v>134</v>
      </c>
      <c r="AI62" s="1123"/>
      <c r="AJ62" s="1123"/>
      <c r="AK62" s="1190" t="s">
        <v>172</v>
      </c>
      <c r="AL62" s="1026"/>
      <c r="AM62" s="1005"/>
      <c r="AN62" s="1005"/>
      <c r="AO62" s="1005"/>
      <c r="AP62" s="1005"/>
      <c r="AQ62" s="1005"/>
      <c r="AR62" s="1005"/>
      <c r="AS62" s="1005"/>
      <c r="AT62" s="93"/>
      <c r="AU62" s="126"/>
      <c r="AV62" s="1004"/>
      <c r="AW62" s="1005"/>
      <c r="AX62" s="1005"/>
      <c r="AY62" s="1005"/>
      <c r="AZ62" s="1005"/>
      <c r="BA62" s="1005"/>
      <c r="BB62" s="1005"/>
      <c r="BC62" s="1005"/>
      <c r="BD62" s="94"/>
      <c r="BE62" s="94"/>
      <c r="BF62" s="1181">
        <f>IF(AV62&gt;=12000,$CC$83,IF(AND(AV62&lt;12000,AV62&gt;=5000),$CC$84,IF(AND(AV62&gt;=2500,AV62&lt;5000),$CC$85,"")))</f>
      </c>
      <c r="BG62" s="1182"/>
      <c r="BH62" s="1183"/>
      <c r="BI62" s="1143"/>
      <c r="BJ62" s="937"/>
      <c r="BK62" s="937"/>
      <c r="BL62" s="937"/>
      <c r="BM62" s="938"/>
      <c r="BN62" s="943">
        <f>IF(AV62&gt;=12000,$BX$83,IF(AND(AV62&lt;12000,AV62&gt;=5000),$BX$84,IF(AND(AV62&gt;=2500,AV62&lt;5000),$BX$85,"")))</f>
      </c>
      <c r="BO62" s="944"/>
      <c r="BP62" s="944"/>
      <c r="BQ62" s="944"/>
      <c r="BR62" s="944"/>
      <c r="BS62" s="945"/>
      <c r="BT62" s="943">
        <f>IF(AV62&gt;=12000,$CD$83,IF(AND(AV62&lt;12000,AV62&gt;=5000),$CD$84,IF(AND(AV62&gt;=2500,AV62&lt;5000),$CD$85,"")))</f>
      </c>
      <c r="BU62" s="944"/>
      <c r="BV62" s="944"/>
      <c r="BW62" s="944"/>
      <c r="BX62" s="944"/>
      <c r="BY62" s="945"/>
      <c r="CC62" s="1181">
        <f>IF(AV62&gt;=12000,$CC$83,IF(AND(AV62&lt;12000,AV62&gt;=5000),$CC$84,IF(AND(AV62&gt;=1000,AV62&lt;5000),$CC$86,"")))</f>
      </c>
      <c r="CD62" s="1182"/>
      <c r="CE62" s="1183"/>
      <c r="CF62" s="1181">
        <f>IF(AV62&gt;=12000,$CC$83,IF(AND(AV62&lt;12000,AV62&gt;=5000),$CC$84,IF(AND(AV62&gt;=2500,AV62&lt;5000),$CC$85,IF(AND(AV62&gt;=1000,AV62&lt;2500),$CC$86,""))))</f>
      </c>
      <c r="CG62" s="1182"/>
      <c r="CH62" s="1183"/>
      <c r="CK62" s="89"/>
      <c r="CM62" s="9"/>
    </row>
    <row r="63" spans="1:91" ht="13.5" customHeight="1">
      <c r="A63" s="984"/>
      <c r="B63" s="985"/>
      <c r="C63" s="1018"/>
      <c r="D63" s="1019"/>
      <c r="E63" s="1019"/>
      <c r="F63" s="1019"/>
      <c r="G63" s="1019"/>
      <c r="H63" s="1019"/>
      <c r="I63" s="1019"/>
      <c r="J63" s="1020"/>
      <c r="K63" s="1018"/>
      <c r="L63" s="1019"/>
      <c r="M63" s="1019"/>
      <c r="N63" s="1019"/>
      <c r="O63" s="1019"/>
      <c r="P63" s="1019"/>
      <c r="Q63" s="1019"/>
      <c r="R63" s="1019"/>
      <c r="S63" s="1019"/>
      <c r="T63" s="1019"/>
      <c r="U63" s="1019"/>
      <c r="V63" s="1019"/>
      <c r="W63" s="1019"/>
      <c r="X63" s="1019"/>
      <c r="Y63" s="1019"/>
      <c r="Z63" s="1019"/>
      <c r="AA63" s="1019"/>
      <c r="AB63" s="1019"/>
      <c r="AC63" s="1124"/>
      <c r="AD63" s="1125"/>
      <c r="AE63" s="1134"/>
      <c r="AF63" s="1125"/>
      <c r="AG63" s="1125"/>
      <c r="AH63" s="1134"/>
      <c r="AI63" s="1125"/>
      <c r="AJ63" s="1125"/>
      <c r="AK63" s="1191"/>
      <c r="AL63" s="1027"/>
      <c r="AM63" s="1007"/>
      <c r="AN63" s="1007"/>
      <c r="AO63" s="1007"/>
      <c r="AP63" s="1007"/>
      <c r="AQ63" s="1007"/>
      <c r="AR63" s="1007"/>
      <c r="AS63" s="1007"/>
      <c r="AT63" s="1029" t="s">
        <v>82</v>
      </c>
      <c r="AU63" s="1128"/>
      <c r="AV63" s="1006"/>
      <c r="AW63" s="1007"/>
      <c r="AX63" s="1007"/>
      <c r="AY63" s="1007"/>
      <c r="AZ63" s="1007"/>
      <c r="BA63" s="1007"/>
      <c r="BB63" s="1007"/>
      <c r="BC63" s="1007"/>
      <c r="BD63" s="1024" t="s">
        <v>82</v>
      </c>
      <c r="BE63" s="1160"/>
      <c r="BF63" s="1184"/>
      <c r="BG63" s="1185"/>
      <c r="BH63" s="1186"/>
      <c r="BI63" s="1144"/>
      <c r="BJ63" s="939"/>
      <c r="BK63" s="939"/>
      <c r="BL63" s="939"/>
      <c r="BM63" s="940"/>
      <c r="BN63" s="946"/>
      <c r="BO63" s="947"/>
      <c r="BP63" s="947"/>
      <c r="BQ63" s="947"/>
      <c r="BR63" s="947"/>
      <c r="BS63" s="948"/>
      <c r="BT63" s="946"/>
      <c r="BU63" s="947"/>
      <c r="BV63" s="947"/>
      <c r="BW63" s="947"/>
      <c r="BX63" s="947"/>
      <c r="BY63" s="948"/>
      <c r="CC63" s="1184"/>
      <c r="CD63" s="1185"/>
      <c r="CE63" s="1186"/>
      <c r="CF63" s="1184"/>
      <c r="CG63" s="1185"/>
      <c r="CH63" s="1186"/>
      <c r="CK63" s="89"/>
      <c r="CM63" s="9"/>
    </row>
    <row r="64" spans="1:91" ht="13.5" customHeight="1">
      <c r="A64" s="986"/>
      <c r="B64" s="987"/>
      <c r="C64" s="1021"/>
      <c r="D64" s="1022"/>
      <c r="E64" s="1022"/>
      <c r="F64" s="1022"/>
      <c r="G64" s="1022"/>
      <c r="H64" s="1022"/>
      <c r="I64" s="1022"/>
      <c r="J64" s="1023"/>
      <c r="K64" s="1021"/>
      <c r="L64" s="1022"/>
      <c r="M64" s="1022"/>
      <c r="N64" s="1022"/>
      <c r="O64" s="1022"/>
      <c r="P64" s="1022"/>
      <c r="Q64" s="1022"/>
      <c r="R64" s="1022"/>
      <c r="S64" s="1022"/>
      <c r="T64" s="1022"/>
      <c r="U64" s="1022"/>
      <c r="V64" s="1022"/>
      <c r="W64" s="1022"/>
      <c r="X64" s="1022"/>
      <c r="Y64" s="1022"/>
      <c r="Z64" s="1022"/>
      <c r="AA64" s="1022"/>
      <c r="AB64" s="1022"/>
      <c r="AC64" s="1126"/>
      <c r="AD64" s="1127"/>
      <c r="AE64" s="1135"/>
      <c r="AF64" s="1127"/>
      <c r="AG64" s="1127"/>
      <c r="AH64" s="1135"/>
      <c r="AI64" s="1127"/>
      <c r="AJ64" s="1127"/>
      <c r="AK64" s="1192"/>
      <c r="AL64" s="1028"/>
      <c r="AM64" s="1009"/>
      <c r="AN64" s="1009"/>
      <c r="AO64" s="1009"/>
      <c r="AP64" s="1009"/>
      <c r="AQ64" s="1009"/>
      <c r="AR64" s="1009"/>
      <c r="AS64" s="1009"/>
      <c r="AT64" s="1030"/>
      <c r="AU64" s="1129"/>
      <c r="AV64" s="1008"/>
      <c r="AW64" s="1009"/>
      <c r="AX64" s="1009"/>
      <c r="AY64" s="1009"/>
      <c r="AZ64" s="1009"/>
      <c r="BA64" s="1009"/>
      <c r="BB64" s="1009"/>
      <c r="BC64" s="1009"/>
      <c r="BD64" s="1025"/>
      <c r="BE64" s="1161"/>
      <c r="BF64" s="1187"/>
      <c r="BG64" s="1188"/>
      <c r="BH64" s="1189"/>
      <c r="BI64" s="1145"/>
      <c r="BJ64" s="941"/>
      <c r="BK64" s="941"/>
      <c r="BL64" s="941"/>
      <c r="BM64" s="942"/>
      <c r="BN64" s="949"/>
      <c r="BO64" s="950"/>
      <c r="BP64" s="950"/>
      <c r="BQ64" s="950"/>
      <c r="BR64" s="950"/>
      <c r="BS64" s="951"/>
      <c r="BT64" s="949"/>
      <c r="BU64" s="950"/>
      <c r="BV64" s="950"/>
      <c r="BW64" s="950"/>
      <c r="BX64" s="950"/>
      <c r="BY64" s="951"/>
      <c r="CC64" s="1187"/>
      <c r="CD64" s="1188"/>
      <c r="CE64" s="1189"/>
      <c r="CF64" s="1187"/>
      <c r="CG64" s="1188"/>
      <c r="CH64" s="1189"/>
      <c r="CK64" s="89"/>
      <c r="CM64" s="9"/>
    </row>
    <row r="65" spans="1:91" ht="13.5" customHeight="1">
      <c r="A65" s="982">
        <v>18</v>
      </c>
      <c r="B65" s="983"/>
      <c r="C65" s="1015"/>
      <c r="D65" s="1016"/>
      <c r="E65" s="1016"/>
      <c r="F65" s="1016"/>
      <c r="G65" s="1016"/>
      <c r="H65" s="1016"/>
      <c r="I65" s="1016"/>
      <c r="J65" s="1017"/>
      <c r="K65" s="1015"/>
      <c r="L65" s="1016"/>
      <c r="M65" s="1016"/>
      <c r="N65" s="1016"/>
      <c r="O65" s="1016"/>
      <c r="P65" s="1016"/>
      <c r="Q65" s="1016"/>
      <c r="R65" s="1016"/>
      <c r="S65" s="1016"/>
      <c r="T65" s="1016"/>
      <c r="U65" s="1016"/>
      <c r="V65" s="1016"/>
      <c r="W65" s="1016"/>
      <c r="X65" s="1016"/>
      <c r="Y65" s="1016"/>
      <c r="Z65" s="1016"/>
      <c r="AA65" s="1016"/>
      <c r="AB65" s="1016"/>
      <c r="AC65" s="1122"/>
      <c r="AD65" s="1123"/>
      <c r="AE65" s="1133" t="s">
        <v>92</v>
      </c>
      <c r="AF65" s="1123"/>
      <c r="AG65" s="1123"/>
      <c r="AH65" s="1133" t="s">
        <v>134</v>
      </c>
      <c r="AI65" s="1123"/>
      <c r="AJ65" s="1123"/>
      <c r="AK65" s="1190" t="s">
        <v>172</v>
      </c>
      <c r="AL65" s="1026"/>
      <c r="AM65" s="1005"/>
      <c r="AN65" s="1005"/>
      <c r="AO65" s="1005"/>
      <c r="AP65" s="1005"/>
      <c r="AQ65" s="1005"/>
      <c r="AR65" s="1005"/>
      <c r="AS65" s="1005"/>
      <c r="AT65" s="93"/>
      <c r="AU65" s="126"/>
      <c r="AV65" s="1004"/>
      <c r="AW65" s="1005"/>
      <c r="AX65" s="1005"/>
      <c r="AY65" s="1005"/>
      <c r="AZ65" s="1005"/>
      <c r="BA65" s="1005"/>
      <c r="BB65" s="1005"/>
      <c r="BC65" s="1005"/>
      <c r="BD65" s="94"/>
      <c r="BE65" s="94"/>
      <c r="BF65" s="1181">
        <f>IF(AV65&gt;=12000,$CC$83,IF(AND(AV65&lt;12000,AV65&gt;=5000),$CC$84,IF(AND(AV65&gt;=2500,AV65&lt;5000),$CC$85,"")))</f>
      </c>
      <c r="BG65" s="1182"/>
      <c r="BH65" s="1183"/>
      <c r="BI65" s="1143"/>
      <c r="BJ65" s="937"/>
      <c r="BK65" s="937"/>
      <c r="BL65" s="937"/>
      <c r="BM65" s="938"/>
      <c r="BN65" s="943">
        <f>IF(AV65&gt;=12000,$BX$83,IF(AND(AV65&lt;12000,AV65&gt;=5000),$BX$84,IF(AND(AV65&gt;=2500,AV65&lt;5000),$BX$85,"")))</f>
      </c>
      <c r="BO65" s="944"/>
      <c r="BP65" s="944"/>
      <c r="BQ65" s="944"/>
      <c r="BR65" s="944"/>
      <c r="BS65" s="945"/>
      <c r="BT65" s="943">
        <f>IF(AV65&gt;=12000,$CD$83,IF(AND(AV65&lt;12000,AV65&gt;=5000),$CD$84,IF(AND(AV65&gt;=2500,AV65&lt;5000),$CD$85,"")))</f>
      </c>
      <c r="BU65" s="944"/>
      <c r="BV65" s="944"/>
      <c r="BW65" s="944"/>
      <c r="BX65" s="944"/>
      <c r="BY65" s="945"/>
      <c r="CC65" s="1181">
        <f>IF(AV65&gt;=12000,$CC$83,IF(AND(AV65&lt;12000,AV65&gt;=5000),$CC$84,IF(AND(AV65&gt;=1000,AV65&lt;5000),$CC$86,"")))</f>
      </c>
      <c r="CD65" s="1182"/>
      <c r="CE65" s="1183"/>
      <c r="CF65" s="1181">
        <f>IF(AV65&gt;=12000,$CC$83,IF(AND(AV65&lt;12000,AV65&gt;=5000),$CC$84,IF(AND(AV65&gt;=2500,AV65&lt;5000),$CC$85,IF(AND(AV65&gt;=1000,AV65&lt;2500),$CC$86,""))))</f>
      </c>
      <c r="CG65" s="1182"/>
      <c r="CH65" s="1183"/>
      <c r="CK65" s="89"/>
      <c r="CM65" s="9"/>
    </row>
    <row r="66" spans="1:91" ht="13.5" customHeight="1">
      <c r="A66" s="984"/>
      <c r="B66" s="985"/>
      <c r="C66" s="1018"/>
      <c r="D66" s="1019"/>
      <c r="E66" s="1019"/>
      <c r="F66" s="1019"/>
      <c r="G66" s="1019"/>
      <c r="H66" s="1019"/>
      <c r="I66" s="1019"/>
      <c r="J66" s="1020"/>
      <c r="K66" s="1018"/>
      <c r="L66" s="1019"/>
      <c r="M66" s="1019"/>
      <c r="N66" s="1019"/>
      <c r="O66" s="1019"/>
      <c r="P66" s="1019"/>
      <c r="Q66" s="1019"/>
      <c r="R66" s="1019"/>
      <c r="S66" s="1019"/>
      <c r="T66" s="1019"/>
      <c r="U66" s="1019"/>
      <c r="V66" s="1019"/>
      <c r="W66" s="1019"/>
      <c r="X66" s="1019"/>
      <c r="Y66" s="1019"/>
      <c r="Z66" s="1019"/>
      <c r="AA66" s="1019"/>
      <c r="AB66" s="1019"/>
      <c r="AC66" s="1124"/>
      <c r="AD66" s="1125"/>
      <c r="AE66" s="1134"/>
      <c r="AF66" s="1125"/>
      <c r="AG66" s="1125"/>
      <c r="AH66" s="1134"/>
      <c r="AI66" s="1125"/>
      <c r="AJ66" s="1125"/>
      <c r="AK66" s="1191"/>
      <c r="AL66" s="1027"/>
      <c r="AM66" s="1007"/>
      <c r="AN66" s="1007"/>
      <c r="AO66" s="1007"/>
      <c r="AP66" s="1007"/>
      <c r="AQ66" s="1007"/>
      <c r="AR66" s="1007"/>
      <c r="AS66" s="1007"/>
      <c r="AT66" s="1029" t="s">
        <v>82</v>
      </c>
      <c r="AU66" s="1128"/>
      <c r="AV66" s="1006"/>
      <c r="AW66" s="1007"/>
      <c r="AX66" s="1007"/>
      <c r="AY66" s="1007"/>
      <c r="AZ66" s="1007"/>
      <c r="BA66" s="1007"/>
      <c r="BB66" s="1007"/>
      <c r="BC66" s="1007"/>
      <c r="BD66" s="1024" t="s">
        <v>82</v>
      </c>
      <c r="BE66" s="1160"/>
      <c r="BF66" s="1184"/>
      <c r="BG66" s="1185"/>
      <c r="BH66" s="1186"/>
      <c r="BI66" s="1144"/>
      <c r="BJ66" s="939"/>
      <c r="BK66" s="939"/>
      <c r="BL66" s="939"/>
      <c r="BM66" s="940"/>
      <c r="BN66" s="946"/>
      <c r="BO66" s="947"/>
      <c r="BP66" s="947"/>
      <c r="BQ66" s="947"/>
      <c r="BR66" s="947"/>
      <c r="BS66" s="948"/>
      <c r="BT66" s="946"/>
      <c r="BU66" s="947"/>
      <c r="BV66" s="947"/>
      <c r="BW66" s="947"/>
      <c r="BX66" s="947"/>
      <c r="BY66" s="948"/>
      <c r="CC66" s="1184"/>
      <c r="CD66" s="1185"/>
      <c r="CE66" s="1186"/>
      <c r="CF66" s="1184"/>
      <c r="CG66" s="1185"/>
      <c r="CH66" s="1186"/>
      <c r="CK66" s="89"/>
      <c r="CM66" s="9"/>
    </row>
    <row r="67" spans="1:91" ht="13.5" customHeight="1">
      <c r="A67" s="986"/>
      <c r="B67" s="987"/>
      <c r="C67" s="1021"/>
      <c r="D67" s="1022"/>
      <c r="E67" s="1022"/>
      <c r="F67" s="1022"/>
      <c r="G67" s="1022"/>
      <c r="H67" s="1022"/>
      <c r="I67" s="1022"/>
      <c r="J67" s="1023"/>
      <c r="K67" s="1021"/>
      <c r="L67" s="1022"/>
      <c r="M67" s="1022"/>
      <c r="N67" s="1022"/>
      <c r="O67" s="1022"/>
      <c r="P67" s="1022"/>
      <c r="Q67" s="1022"/>
      <c r="R67" s="1022"/>
      <c r="S67" s="1022"/>
      <c r="T67" s="1022"/>
      <c r="U67" s="1022"/>
      <c r="V67" s="1022"/>
      <c r="W67" s="1022"/>
      <c r="X67" s="1022"/>
      <c r="Y67" s="1022"/>
      <c r="Z67" s="1022"/>
      <c r="AA67" s="1022"/>
      <c r="AB67" s="1022"/>
      <c r="AC67" s="1126"/>
      <c r="AD67" s="1127"/>
      <c r="AE67" s="1135"/>
      <c r="AF67" s="1127"/>
      <c r="AG67" s="1127"/>
      <c r="AH67" s="1135"/>
      <c r="AI67" s="1127"/>
      <c r="AJ67" s="1127"/>
      <c r="AK67" s="1192"/>
      <c r="AL67" s="1028"/>
      <c r="AM67" s="1009"/>
      <c r="AN67" s="1009"/>
      <c r="AO67" s="1009"/>
      <c r="AP67" s="1009"/>
      <c r="AQ67" s="1009"/>
      <c r="AR67" s="1009"/>
      <c r="AS67" s="1009"/>
      <c r="AT67" s="1030"/>
      <c r="AU67" s="1129"/>
      <c r="AV67" s="1008"/>
      <c r="AW67" s="1009"/>
      <c r="AX67" s="1009"/>
      <c r="AY67" s="1009"/>
      <c r="AZ67" s="1009"/>
      <c r="BA67" s="1009"/>
      <c r="BB67" s="1009"/>
      <c r="BC67" s="1009"/>
      <c r="BD67" s="1025"/>
      <c r="BE67" s="1161"/>
      <c r="BF67" s="1187"/>
      <c r="BG67" s="1188"/>
      <c r="BH67" s="1189"/>
      <c r="BI67" s="1145"/>
      <c r="BJ67" s="941"/>
      <c r="BK67" s="941"/>
      <c r="BL67" s="941"/>
      <c r="BM67" s="942"/>
      <c r="BN67" s="949"/>
      <c r="BO67" s="950"/>
      <c r="BP67" s="950"/>
      <c r="BQ67" s="950"/>
      <c r="BR67" s="950"/>
      <c r="BS67" s="951"/>
      <c r="BT67" s="949"/>
      <c r="BU67" s="950"/>
      <c r="BV67" s="950"/>
      <c r="BW67" s="950"/>
      <c r="BX67" s="950"/>
      <c r="BY67" s="951"/>
      <c r="CC67" s="1187"/>
      <c r="CD67" s="1188"/>
      <c r="CE67" s="1189"/>
      <c r="CF67" s="1187"/>
      <c r="CG67" s="1188"/>
      <c r="CH67" s="1189"/>
      <c r="CK67" s="89"/>
      <c r="CM67" s="9"/>
    </row>
    <row r="68" spans="1:91" ht="13.5" customHeight="1">
      <c r="A68" s="982">
        <v>19</v>
      </c>
      <c r="B68" s="983"/>
      <c r="C68" s="1015"/>
      <c r="D68" s="1016"/>
      <c r="E68" s="1016"/>
      <c r="F68" s="1016"/>
      <c r="G68" s="1016"/>
      <c r="H68" s="1016"/>
      <c r="I68" s="1016"/>
      <c r="J68" s="1017"/>
      <c r="K68" s="1015"/>
      <c r="L68" s="1016"/>
      <c r="M68" s="1016"/>
      <c r="N68" s="1016"/>
      <c r="O68" s="1016"/>
      <c r="P68" s="1016"/>
      <c r="Q68" s="1016"/>
      <c r="R68" s="1016"/>
      <c r="S68" s="1016"/>
      <c r="T68" s="1016"/>
      <c r="U68" s="1016"/>
      <c r="V68" s="1016"/>
      <c r="W68" s="1016"/>
      <c r="X68" s="1016"/>
      <c r="Y68" s="1016"/>
      <c r="Z68" s="1016"/>
      <c r="AA68" s="1016"/>
      <c r="AB68" s="1016"/>
      <c r="AC68" s="1122"/>
      <c r="AD68" s="1123"/>
      <c r="AE68" s="1133" t="s">
        <v>92</v>
      </c>
      <c r="AF68" s="1123"/>
      <c r="AG68" s="1123"/>
      <c r="AH68" s="1133" t="s">
        <v>134</v>
      </c>
      <c r="AI68" s="1123"/>
      <c r="AJ68" s="1123"/>
      <c r="AK68" s="1190" t="s">
        <v>172</v>
      </c>
      <c r="AL68" s="1026"/>
      <c r="AM68" s="1005"/>
      <c r="AN68" s="1005"/>
      <c r="AO68" s="1005"/>
      <c r="AP68" s="1005"/>
      <c r="AQ68" s="1005"/>
      <c r="AR68" s="1005"/>
      <c r="AS68" s="1005"/>
      <c r="AT68" s="93"/>
      <c r="AU68" s="126"/>
      <c r="AV68" s="1004"/>
      <c r="AW68" s="1005"/>
      <c r="AX68" s="1005"/>
      <c r="AY68" s="1005"/>
      <c r="AZ68" s="1005"/>
      <c r="BA68" s="1005"/>
      <c r="BB68" s="1005"/>
      <c r="BC68" s="1005"/>
      <c r="BD68" s="94"/>
      <c r="BE68" s="94"/>
      <c r="BF68" s="1181">
        <f>IF(AV68&gt;=12000,$CC$83,IF(AND(AV68&lt;12000,AV68&gt;=5000),$CC$84,IF(AND(AV68&gt;=2500,AV68&lt;5000),$CC$85,"")))</f>
      </c>
      <c r="BG68" s="1182"/>
      <c r="BH68" s="1183"/>
      <c r="BI68" s="1143"/>
      <c r="BJ68" s="937"/>
      <c r="BK68" s="937"/>
      <c r="BL68" s="937"/>
      <c r="BM68" s="938"/>
      <c r="BN68" s="943">
        <f>IF(AV68&gt;=12000,$BX$83,IF(AND(AV68&lt;12000,AV68&gt;=5000),$BX$84,IF(AND(AV68&gt;=2500,AV68&lt;5000),$BX$85,"")))</f>
      </c>
      <c r="BO68" s="944"/>
      <c r="BP68" s="944"/>
      <c r="BQ68" s="944"/>
      <c r="BR68" s="944"/>
      <c r="BS68" s="945"/>
      <c r="BT68" s="943">
        <f>IF(AV68&gt;=12000,$CD$83,IF(AND(AV68&lt;12000,AV68&gt;=5000),$CD$84,IF(AND(AV68&gt;=2500,AV68&lt;5000),$CD$85,"")))</f>
      </c>
      <c r="BU68" s="944"/>
      <c r="BV68" s="944"/>
      <c r="BW68" s="944"/>
      <c r="BX68" s="944"/>
      <c r="BY68" s="945"/>
      <c r="CC68" s="1181">
        <f>IF(AV68&gt;=12000,$CC$83,IF(AND(AV68&lt;12000,AV68&gt;=5000),$CC$84,IF(AND(AV68&gt;=1000,AV68&lt;5000),$CC$86,"")))</f>
      </c>
      <c r="CD68" s="1182"/>
      <c r="CE68" s="1183"/>
      <c r="CF68" s="1181">
        <f>IF(AV68&gt;=12000,$CC$83,IF(AND(AV68&lt;12000,AV68&gt;=5000),$CC$84,IF(AND(AV68&gt;=2500,AV68&lt;5000),$CC$85,IF(AND(AV68&gt;=1000,AV68&lt;2500),$CC$86,""))))</f>
      </c>
      <c r="CG68" s="1182"/>
      <c r="CH68" s="1183"/>
      <c r="CK68" s="89"/>
      <c r="CM68" s="9"/>
    </row>
    <row r="69" spans="1:91" ht="13.5" customHeight="1">
      <c r="A69" s="984"/>
      <c r="B69" s="985"/>
      <c r="C69" s="1018"/>
      <c r="D69" s="1019"/>
      <c r="E69" s="1019"/>
      <c r="F69" s="1019"/>
      <c r="G69" s="1019"/>
      <c r="H69" s="1019"/>
      <c r="I69" s="1019"/>
      <c r="J69" s="1020"/>
      <c r="K69" s="1018"/>
      <c r="L69" s="1019"/>
      <c r="M69" s="1019"/>
      <c r="N69" s="1019"/>
      <c r="O69" s="1019"/>
      <c r="P69" s="1019"/>
      <c r="Q69" s="1019"/>
      <c r="R69" s="1019"/>
      <c r="S69" s="1019"/>
      <c r="T69" s="1019"/>
      <c r="U69" s="1019"/>
      <c r="V69" s="1019"/>
      <c r="W69" s="1019"/>
      <c r="X69" s="1019"/>
      <c r="Y69" s="1019"/>
      <c r="Z69" s="1019"/>
      <c r="AA69" s="1019"/>
      <c r="AB69" s="1019"/>
      <c r="AC69" s="1124"/>
      <c r="AD69" s="1125"/>
      <c r="AE69" s="1134"/>
      <c r="AF69" s="1125"/>
      <c r="AG69" s="1125"/>
      <c r="AH69" s="1134"/>
      <c r="AI69" s="1125"/>
      <c r="AJ69" s="1125"/>
      <c r="AK69" s="1191"/>
      <c r="AL69" s="1027"/>
      <c r="AM69" s="1007"/>
      <c r="AN69" s="1007"/>
      <c r="AO69" s="1007"/>
      <c r="AP69" s="1007"/>
      <c r="AQ69" s="1007"/>
      <c r="AR69" s="1007"/>
      <c r="AS69" s="1007"/>
      <c r="AT69" s="1029" t="s">
        <v>82</v>
      </c>
      <c r="AU69" s="1128"/>
      <c r="AV69" s="1006"/>
      <c r="AW69" s="1007"/>
      <c r="AX69" s="1007"/>
      <c r="AY69" s="1007"/>
      <c r="AZ69" s="1007"/>
      <c r="BA69" s="1007"/>
      <c r="BB69" s="1007"/>
      <c r="BC69" s="1007"/>
      <c r="BD69" s="1024" t="s">
        <v>82</v>
      </c>
      <c r="BE69" s="1160"/>
      <c r="BF69" s="1184"/>
      <c r="BG69" s="1185"/>
      <c r="BH69" s="1186"/>
      <c r="BI69" s="1144"/>
      <c r="BJ69" s="939"/>
      <c r="BK69" s="939"/>
      <c r="BL69" s="939"/>
      <c r="BM69" s="940"/>
      <c r="BN69" s="946"/>
      <c r="BO69" s="947"/>
      <c r="BP69" s="947"/>
      <c r="BQ69" s="947"/>
      <c r="BR69" s="947"/>
      <c r="BS69" s="948"/>
      <c r="BT69" s="946"/>
      <c r="BU69" s="947"/>
      <c r="BV69" s="947"/>
      <c r="BW69" s="947"/>
      <c r="BX69" s="947"/>
      <c r="BY69" s="948"/>
      <c r="CC69" s="1184"/>
      <c r="CD69" s="1185"/>
      <c r="CE69" s="1186"/>
      <c r="CF69" s="1184"/>
      <c r="CG69" s="1185"/>
      <c r="CH69" s="1186"/>
      <c r="CK69" s="89"/>
      <c r="CM69" s="9"/>
    </row>
    <row r="70" spans="1:91" ht="13.5" customHeight="1">
      <c r="A70" s="986"/>
      <c r="B70" s="987"/>
      <c r="C70" s="1021"/>
      <c r="D70" s="1022"/>
      <c r="E70" s="1022"/>
      <c r="F70" s="1022"/>
      <c r="G70" s="1022"/>
      <c r="H70" s="1022"/>
      <c r="I70" s="1022"/>
      <c r="J70" s="1023"/>
      <c r="K70" s="1021"/>
      <c r="L70" s="1022"/>
      <c r="M70" s="1022"/>
      <c r="N70" s="1022"/>
      <c r="O70" s="1022"/>
      <c r="P70" s="1022"/>
      <c r="Q70" s="1022"/>
      <c r="R70" s="1022"/>
      <c r="S70" s="1022"/>
      <c r="T70" s="1022"/>
      <c r="U70" s="1022"/>
      <c r="V70" s="1022"/>
      <c r="W70" s="1022"/>
      <c r="X70" s="1022"/>
      <c r="Y70" s="1022"/>
      <c r="Z70" s="1022"/>
      <c r="AA70" s="1022"/>
      <c r="AB70" s="1022"/>
      <c r="AC70" s="1126"/>
      <c r="AD70" s="1127"/>
      <c r="AE70" s="1135"/>
      <c r="AF70" s="1127"/>
      <c r="AG70" s="1127"/>
      <c r="AH70" s="1135"/>
      <c r="AI70" s="1127"/>
      <c r="AJ70" s="1127"/>
      <c r="AK70" s="1192"/>
      <c r="AL70" s="1028"/>
      <c r="AM70" s="1009"/>
      <c r="AN70" s="1009"/>
      <c r="AO70" s="1009"/>
      <c r="AP70" s="1009"/>
      <c r="AQ70" s="1009"/>
      <c r="AR70" s="1009"/>
      <c r="AS70" s="1009"/>
      <c r="AT70" s="1030"/>
      <c r="AU70" s="1129"/>
      <c r="AV70" s="1008"/>
      <c r="AW70" s="1009"/>
      <c r="AX70" s="1009"/>
      <c r="AY70" s="1009"/>
      <c r="AZ70" s="1009"/>
      <c r="BA70" s="1009"/>
      <c r="BB70" s="1009"/>
      <c r="BC70" s="1009"/>
      <c r="BD70" s="1025"/>
      <c r="BE70" s="1161"/>
      <c r="BF70" s="1187"/>
      <c r="BG70" s="1188"/>
      <c r="BH70" s="1189"/>
      <c r="BI70" s="1145"/>
      <c r="BJ70" s="941"/>
      <c r="BK70" s="941"/>
      <c r="BL70" s="941"/>
      <c r="BM70" s="942"/>
      <c r="BN70" s="949"/>
      <c r="BO70" s="950"/>
      <c r="BP70" s="950"/>
      <c r="BQ70" s="950"/>
      <c r="BR70" s="950"/>
      <c r="BS70" s="951"/>
      <c r="BT70" s="949"/>
      <c r="BU70" s="950"/>
      <c r="BV70" s="950"/>
      <c r="BW70" s="950"/>
      <c r="BX70" s="950"/>
      <c r="BY70" s="951"/>
      <c r="CC70" s="1187"/>
      <c r="CD70" s="1188"/>
      <c r="CE70" s="1189"/>
      <c r="CF70" s="1187"/>
      <c r="CG70" s="1188"/>
      <c r="CH70" s="1189"/>
      <c r="CK70" s="89"/>
      <c r="CM70" s="9"/>
    </row>
    <row r="71" spans="1:86" ht="13.5" customHeight="1">
      <c r="A71" s="982">
        <v>20</v>
      </c>
      <c r="B71" s="983"/>
      <c r="C71" s="1015"/>
      <c r="D71" s="1016"/>
      <c r="E71" s="1016"/>
      <c r="F71" s="1016"/>
      <c r="G71" s="1016"/>
      <c r="H71" s="1016"/>
      <c r="I71" s="1016"/>
      <c r="J71" s="1017"/>
      <c r="K71" s="1015"/>
      <c r="L71" s="1016"/>
      <c r="M71" s="1016"/>
      <c r="N71" s="1016"/>
      <c r="O71" s="1016"/>
      <c r="P71" s="1016"/>
      <c r="Q71" s="1016"/>
      <c r="R71" s="1016"/>
      <c r="S71" s="1016"/>
      <c r="T71" s="1016"/>
      <c r="U71" s="1016"/>
      <c r="V71" s="1016"/>
      <c r="W71" s="1016"/>
      <c r="X71" s="1016"/>
      <c r="Y71" s="1016"/>
      <c r="Z71" s="1016"/>
      <c r="AA71" s="1016"/>
      <c r="AB71" s="1016"/>
      <c r="AC71" s="1122"/>
      <c r="AD71" s="1123"/>
      <c r="AE71" s="1133" t="s">
        <v>92</v>
      </c>
      <c r="AF71" s="1123"/>
      <c r="AG71" s="1123"/>
      <c r="AH71" s="1133" t="s">
        <v>134</v>
      </c>
      <c r="AI71" s="1123"/>
      <c r="AJ71" s="1123"/>
      <c r="AK71" s="1190" t="s">
        <v>172</v>
      </c>
      <c r="AL71" s="1026"/>
      <c r="AM71" s="1005"/>
      <c r="AN71" s="1005"/>
      <c r="AO71" s="1005"/>
      <c r="AP71" s="1005"/>
      <c r="AQ71" s="1005"/>
      <c r="AR71" s="1005"/>
      <c r="AS71" s="1005"/>
      <c r="AT71" s="93"/>
      <c r="AU71" s="126"/>
      <c r="AV71" s="1004"/>
      <c r="AW71" s="1005"/>
      <c r="AX71" s="1005"/>
      <c r="AY71" s="1005"/>
      <c r="AZ71" s="1005"/>
      <c r="BA71" s="1005"/>
      <c r="BB71" s="1005"/>
      <c r="BC71" s="1005"/>
      <c r="BD71" s="94"/>
      <c r="BE71" s="94"/>
      <c r="BF71" s="1181">
        <f>IF(AV71&gt;=12000,$CC$83,IF(AND(AV71&lt;12000,AV71&gt;=5000),$CC$84,IF(AND(AV71&gt;=2500,AV71&lt;5000),$CC$85,"")))</f>
      </c>
      <c r="BG71" s="1182"/>
      <c r="BH71" s="1183"/>
      <c r="BI71" s="1143"/>
      <c r="BJ71" s="937"/>
      <c r="BK71" s="937"/>
      <c r="BL71" s="937"/>
      <c r="BM71" s="938"/>
      <c r="BN71" s="943">
        <f>IF(AV71&gt;=12000,$BX$83,IF(AND(AV71&lt;12000,AV71&gt;=5000),$BX$84,IF(AND(AV71&gt;=2500,AV71&lt;5000),$BX$85,"")))</f>
      </c>
      <c r="BO71" s="944"/>
      <c r="BP71" s="944"/>
      <c r="BQ71" s="944"/>
      <c r="BR71" s="944"/>
      <c r="BS71" s="945"/>
      <c r="BT71" s="943">
        <f>IF(AV71&gt;=12000,$CD$83,IF(AND(AV71&lt;12000,AV71&gt;=5000),$CD$84,IF(AND(AV71&gt;=2500,AV71&lt;5000),$CD$85,"")))</f>
      </c>
      <c r="BU71" s="944"/>
      <c r="BV71" s="944"/>
      <c r="BW71" s="944"/>
      <c r="BX71" s="944"/>
      <c r="BY71" s="945"/>
      <c r="CC71" s="1181">
        <f>IF(AV71&gt;=12000,$CC$83,IF(AND(AV71&lt;12000,AV71&gt;=5000),$CC$84,IF(AND(AV71&gt;=1000,AV71&lt;5000),$CC$86,"")))</f>
      </c>
      <c r="CD71" s="1182"/>
      <c r="CE71" s="1183"/>
      <c r="CF71" s="1181">
        <f>IF(AV71&gt;=12000,$CC$83,IF(AND(AV71&lt;12000,AV71&gt;=5000),$CC$84,IF(AND(AV71&gt;=2500,AV71&lt;5000),$CC$85,IF(AND(AV71&gt;=1000,AV71&lt;2500),$CC$86,""))))</f>
      </c>
      <c r="CG71" s="1182"/>
      <c r="CH71" s="1183"/>
    </row>
    <row r="72" spans="1:86" ht="13.5" customHeight="1">
      <c r="A72" s="984"/>
      <c r="B72" s="985"/>
      <c r="C72" s="1018"/>
      <c r="D72" s="1019"/>
      <c r="E72" s="1019"/>
      <c r="F72" s="1019"/>
      <c r="G72" s="1019"/>
      <c r="H72" s="1019"/>
      <c r="I72" s="1019"/>
      <c r="J72" s="1020"/>
      <c r="K72" s="1018"/>
      <c r="L72" s="1019"/>
      <c r="M72" s="1019"/>
      <c r="N72" s="1019"/>
      <c r="O72" s="1019"/>
      <c r="P72" s="1019"/>
      <c r="Q72" s="1019"/>
      <c r="R72" s="1019"/>
      <c r="S72" s="1019"/>
      <c r="T72" s="1019"/>
      <c r="U72" s="1019"/>
      <c r="V72" s="1019"/>
      <c r="W72" s="1019"/>
      <c r="X72" s="1019"/>
      <c r="Y72" s="1019"/>
      <c r="Z72" s="1019"/>
      <c r="AA72" s="1019"/>
      <c r="AB72" s="1019"/>
      <c r="AC72" s="1124"/>
      <c r="AD72" s="1125"/>
      <c r="AE72" s="1134"/>
      <c r="AF72" s="1125"/>
      <c r="AG72" s="1125"/>
      <c r="AH72" s="1134"/>
      <c r="AI72" s="1125"/>
      <c r="AJ72" s="1125"/>
      <c r="AK72" s="1191"/>
      <c r="AL72" s="1027"/>
      <c r="AM72" s="1007"/>
      <c r="AN72" s="1007"/>
      <c r="AO72" s="1007"/>
      <c r="AP72" s="1007"/>
      <c r="AQ72" s="1007"/>
      <c r="AR72" s="1007"/>
      <c r="AS72" s="1007"/>
      <c r="AT72" s="1029" t="s">
        <v>82</v>
      </c>
      <c r="AU72" s="1128"/>
      <c r="AV72" s="1006"/>
      <c r="AW72" s="1007"/>
      <c r="AX72" s="1007"/>
      <c r="AY72" s="1007"/>
      <c r="AZ72" s="1007"/>
      <c r="BA72" s="1007"/>
      <c r="BB72" s="1007"/>
      <c r="BC72" s="1007"/>
      <c r="BD72" s="1024" t="s">
        <v>82</v>
      </c>
      <c r="BE72" s="1160"/>
      <c r="BF72" s="1184"/>
      <c r="BG72" s="1185"/>
      <c r="BH72" s="1186"/>
      <c r="BI72" s="1144"/>
      <c r="BJ72" s="939"/>
      <c r="BK72" s="939"/>
      <c r="BL72" s="939"/>
      <c r="BM72" s="940"/>
      <c r="BN72" s="946"/>
      <c r="BO72" s="947"/>
      <c r="BP72" s="947"/>
      <c r="BQ72" s="947"/>
      <c r="BR72" s="947"/>
      <c r="BS72" s="948"/>
      <c r="BT72" s="946"/>
      <c r="BU72" s="947"/>
      <c r="BV72" s="947"/>
      <c r="BW72" s="947"/>
      <c r="BX72" s="947"/>
      <c r="BY72" s="948"/>
      <c r="CC72" s="1184"/>
      <c r="CD72" s="1185"/>
      <c r="CE72" s="1186"/>
      <c r="CF72" s="1184"/>
      <c r="CG72" s="1185"/>
      <c r="CH72" s="1186"/>
    </row>
    <row r="73" spans="1:91" ht="13.5" customHeight="1" thickBot="1">
      <c r="A73" s="1063"/>
      <c r="B73" s="1064"/>
      <c r="C73" s="1066"/>
      <c r="D73" s="1067"/>
      <c r="E73" s="1067"/>
      <c r="F73" s="1067"/>
      <c r="G73" s="1067"/>
      <c r="H73" s="1067"/>
      <c r="I73" s="1067"/>
      <c r="J73" s="1068"/>
      <c r="K73" s="1066"/>
      <c r="L73" s="1067"/>
      <c r="M73" s="1067"/>
      <c r="N73" s="1067"/>
      <c r="O73" s="1067"/>
      <c r="P73" s="1067"/>
      <c r="Q73" s="1067"/>
      <c r="R73" s="1067"/>
      <c r="S73" s="1067"/>
      <c r="T73" s="1067"/>
      <c r="U73" s="1067"/>
      <c r="V73" s="1067"/>
      <c r="W73" s="1067"/>
      <c r="X73" s="1067"/>
      <c r="Y73" s="1067"/>
      <c r="Z73" s="1067"/>
      <c r="AA73" s="1067"/>
      <c r="AB73" s="1067"/>
      <c r="AC73" s="1136"/>
      <c r="AD73" s="1137"/>
      <c r="AE73" s="1179"/>
      <c r="AF73" s="1137"/>
      <c r="AG73" s="1137"/>
      <c r="AH73" s="1179"/>
      <c r="AI73" s="1137"/>
      <c r="AJ73" s="1137"/>
      <c r="AK73" s="1193"/>
      <c r="AL73" s="1098"/>
      <c r="AM73" s="1087"/>
      <c r="AN73" s="1087"/>
      <c r="AO73" s="1087"/>
      <c r="AP73" s="1087"/>
      <c r="AQ73" s="1087"/>
      <c r="AR73" s="1087"/>
      <c r="AS73" s="1087"/>
      <c r="AT73" s="1099"/>
      <c r="AU73" s="1180"/>
      <c r="AV73" s="1086"/>
      <c r="AW73" s="1087"/>
      <c r="AX73" s="1087"/>
      <c r="AY73" s="1087"/>
      <c r="AZ73" s="1087"/>
      <c r="BA73" s="1087"/>
      <c r="BB73" s="1087"/>
      <c r="BC73" s="1087"/>
      <c r="BD73" s="1031"/>
      <c r="BE73" s="1165"/>
      <c r="BF73" s="1194"/>
      <c r="BG73" s="1195"/>
      <c r="BH73" s="1196"/>
      <c r="BI73" s="1169"/>
      <c r="BJ73" s="1170"/>
      <c r="BK73" s="1170"/>
      <c r="BL73" s="1170"/>
      <c r="BM73" s="1171"/>
      <c r="BN73" s="1162"/>
      <c r="BO73" s="1163"/>
      <c r="BP73" s="1163"/>
      <c r="BQ73" s="1163"/>
      <c r="BR73" s="1163"/>
      <c r="BS73" s="1164"/>
      <c r="BT73" s="1162"/>
      <c r="BU73" s="1163"/>
      <c r="BV73" s="1163"/>
      <c r="BW73" s="1163"/>
      <c r="BX73" s="1163"/>
      <c r="BY73" s="1164"/>
      <c r="CC73" s="1187"/>
      <c r="CD73" s="1188"/>
      <c r="CE73" s="1189"/>
      <c r="CF73" s="1187"/>
      <c r="CG73" s="1188"/>
      <c r="CH73" s="1189"/>
      <c r="CK73" s="89"/>
      <c r="CM73" s="9"/>
    </row>
    <row r="74" spans="1:91" ht="13.5" customHeight="1" thickBot="1">
      <c r="A74" s="55"/>
      <c r="B74" s="5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21"/>
      <c r="AD74" s="121"/>
      <c r="AE74" s="120"/>
      <c r="AF74" s="121"/>
      <c r="AG74" s="121"/>
      <c r="AH74" s="120"/>
      <c r="AI74" s="121"/>
      <c r="AJ74" s="121"/>
      <c r="AK74" s="125"/>
      <c r="AL74" s="116"/>
      <c r="AM74" s="116"/>
      <c r="AN74" s="116"/>
      <c r="AO74" s="116"/>
      <c r="AP74" s="116"/>
      <c r="AQ74" s="116"/>
      <c r="AR74" s="116"/>
      <c r="AS74" s="116"/>
      <c r="AT74" s="117"/>
      <c r="AU74" s="117"/>
      <c r="AV74" s="116"/>
      <c r="AW74" s="116"/>
      <c r="AX74" s="116"/>
      <c r="AY74" s="116"/>
      <c r="AZ74" s="116"/>
      <c r="BA74" s="116"/>
      <c r="BB74" s="116"/>
      <c r="BC74" s="116"/>
      <c r="BD74" s="118"/>
      <c r="BE74" s="118"/>
      <c r="BF74" s="122"/>
      <c r="BG74" s="122"/>
      <c r="BH74" s="122"/>
      <c r="BI74" s="1173" t="s">
        <v>301</v>
      </c>
      <c r="BJ74" s="1174"/>
      <c r="BK74" s="1174"/>
      <c r="BL74" s="1174"/>
      <c r="BM74" s="1175"/>
      <c r="BN74" s="123"/>
      <c r="BO74" s="123"/>
      <c r="BP74" s="123"/>
      <c r="BQ74" s="123"/>
      <c r="BR74" s="123"/>
      <c r="BS74" s="123"/>
      <c r="BT74" s="1176" t="s">
        <v>173</v>
      </c>
      <c r="BU74" s="1177"/>
      <c r="BV74" s="1177"/>
      <c r="BW74" s="1177"/>
      <c r="BX74" s="1177"/>
      <c r="BY74" s="1178"/>
      <c r="CC74" s="122"/>
      <c r="CD74" s="122"/>
      <c r="CE74" s="122"/>
      <c r="CF74" s="122"/>
      <c r="CG74" s="122"/>
      <c r="CH74" s="122"/>
      <c r="CK74" s="89"/>
      <c r="CM74" s="9"/>
    </row>
    <row r="75" spans="1:77" ht="12" customHeight="1">
      <c r="A75" s="5"/>
      <c r="B75" s="5"/>
      <c r="C75" s="10"/>
      <c r="D75" s="10"/>
      <c r="E75" s="10"/>
      <c r="F75" s="10"/>
      <c r="G75" s="10"/>
      <c r="H75" s="10"/>
      <c r="I75" s="10"/>
      <c r="J75" s="10"/>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8"/>
      <c r="AK75" s="8"/>
      <c r="AL75" s="8"/>
      <c r="AM75" s="8"/>
      <c r="AN75" s="8"/>
      <c r="AO75" s="8"/>
      <c r="AP75" s="8"/>
      <c r="AQ75" s="8"/>
      <c r="AR75" s="8"/>
      <c r="AS75" s="8"/>
      <c r="AT75" s="8"/>
      <c r="AU75" s="8"/>
      <c r="AV75" s="92"/>
      <c r="AW75" s="8"/>
      <c r="AX75" s="8"/>
      <c r="AY75" s="92"/>
      <c r="AZ75" s="8"/>
      <c r="BA75" s="8"/>
      <c r="BB75" s="92"/>
      <c r="BC75" s="12"/>
      <c r="BD75" s="12"/>
      <c r="BE75" s="12"/>
      <c r="BF75" s="12"/>
      <c r="BG75" s="91"/>
      <c r="BH75" s="91"/>
      <c r="BI75" s="1080">
        <f>IF(BI14="","",ROUNDDOWN(AVERAGE(BI14:BM73),1)-65)</f>
      </c>
      <c r="BJ75" s="1081"/>
      <c r="BK75" s="1081"/>
      <c r="BL75" s="1081"/>
      <c r="BM75" s="1081"/>
      <c r="BN75" s="1081"/>
      <c r="BO75" s="1081"/>
      <c r="BP75" s="1081"/>
      <c r="BQ75" s="1081"/>
      <c r="BR75" s="1081"/>
      <c r="BS75" s="1081"/>
      <c r="BT75" s="1071">
        <f>IF(SUM(BT14:BY73)&gt;0,SUM(BT14:BY73),"")</f>
      </c>
      <c r="BU75" s="1072"/>
      <c r="BV75" s="1072"/>
      <c r="BW75" s="1072"/>
      <c r="BX75" s="1072"/>
      <c r="BY75" s="1073"/>
    </row>
    <row r="76" spans="1:77" ht="12" customHeight="1">
      <c r="A76" s="99"/>
      <c r="B76" s="99"/>
      <c r="C76" s="99"/>
      <c r="D76" s="99"/>
      <c r="E76" s="99"/>
      <c r="F76" s="99"/>
      <c r="G76" s="99"/>
      <c r="H76" s="99"/>
      <c r="I76" s="99"/>
      <c r="J76" s="99"/>
      <c r="K76" s="99"/>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13"/>
      <c r="BD76" s="13"/>
      <c r="BE76" s="13"/>
      <c r="BF76" s="13"/>
      <c r="BG76" s="15"/>
      <c r="BH76" s="55"/>
      <c r="BI76" s="1082"/>
      <c r="BJ76" s="1083"/>
      <c r="BK76" s="1083"/>
      <c r="BL76" s="1083"/>
      <c r="BM76" s="1083"/>
      <c r="BN76" s="1083"/>
      <c r="BO76" s="1083"/>
      <c r="BP76" s="1083"/>
      <c r="BQ76" s="1083"/>
      <c r="BR76" s="1083"/>
      <c r="BS76" s="1083"/>
      <c r="BT76" s="1074"/>
      <c r="BU76" s="1075"/>
      <c r="BV76" s="1075"/>
      <c r="BW76" s="1075"/>
      <c r="BX76" s="1075"/>
      <c r="BY76" s="1076"/>
    </row>
    <row r="77" spans="1:77" ht="12" customHeight="1" thickBot="1">
      <c r="A77" s="99"/>
      <c r="B77" s="99"/>
      <c r="C77" s="99"/>
      <c r="D77" s="99"/>
      <c r="E77" s="99"/>
      <c r="F77" s="99"/>
      <c r="G77" s="99"/>
      <c r="H77" s="99"/>
      <c r="I77" s="99"/>
      <c r="J77" s="99"/>
      <c r="K77" s="99"/>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13"/>
      <c r="BD77" s="13"/>
      <c r="BE77" s="13"/>
      <c r="BF77" s="13"/>
      <c r="BG77" s="91"/>
      <c r="BH77" s="91"/>
      <c r="BI77" s="1084"/>
      <c r="BJ77" s="1085"/>
      <c r="BK77" s="1085"/>
      <c r="BL77" s="1085"/>
      <c r="BM77" s="1085"/>
      <c r="BN77" s="1085"/>
      <c r="BO77" s="1085"/>
      <c r="BP77" s="1085"/>
      <c r="BQ77" s="1085"/>
      <c r="BR77" s="1085"/>
      <c r="BS77" s="1085"/>
      <c r="BT77" s="1077"/>
      <c r="BU77" s="1078"/>
      <c r="BV77" s="1078"/>
      <c r="BW77" s="1078"/>
      <c r="BX77" s="1078"/>
      <c r="BY77" s="1079"/>
    </row>
    <row r="78" spans="1:77" ht="9.75" customHeight="1">
      <c r="A78" s="99"/>
      <c r="B78" s="99"/>
      <c r="C78" s="99"/>
      <c r="D78" s="99"/>
      <c r="E78" s="99"/>
      <c r="F78" s="99"/>
      <c r="G78" s="99"/>
      <c r="H78" s="99"/>
      <c r="I78" s="99"/>
      <c r="J78" s="99"/>
      <c r="K78" s="99"/>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13"/>
      <c r="BD78" s="13"/>
      <c r="BE78" s="13"/>
      <c r="BF78" s="13"/>
      <c r="BG78" s="91"/>
      <c r="BH78" s="91"/>
      <c r="BI78" s="14"/>
      <c r="BJ78" s="14"/>
      <c r="BK78" s="14"/>
      <c r="BL78" s="14"/>
      <c r="BM78" s="14"/>
      <c r="BN78" s="14"/>
      <c r="BO78" s="14"/>
      <c r="BP78" s="14"/>
      <c r="BQ78" s="14"/>
      <c r="BR78" s="14"/>
      <c r="BS78" s="14"/>
      <c r="BT78" s="14"/>
      <c r="BU78" s="14"/>
      <c r="BV78" s="91"/>
      <c r="BW78" s="91"/>
      <c r="BX78" s="91"/>
      <c r="BY78" s="91"/>
    </row>
    <row r="79" spans="3:77" ht="9.75" customHeight="1">
      <c r="C79" s="1096" t="s">
        <v>230</v>
      </c>
      <c r="D79" s="1096"/>
      <c r="E79" s="1096"/>
      <c r="F79" s="1096"/>
      <c r="G79" s="1096"/>
      <c r="H79" s="1096"/>
      <c r="I79" s="1096"/>
      <c r="J79" s="1096"/>
      <c r="K79" s="1096"/>
      <c r="L79" s="1096"/>
      <c r="M79" s="1096"/>
      <c r="N79" s="1096"/>
      <c r="O79" s="1096"/>
      <c r="P79" s="1096"/>
      <c r="Q79" s="1096"/>
      <c r="R79" s="1096"/>
      <c r="S79" s="1096"/>
      <c r="T79" s="1096"/>
      <c r="U79" s="1096"/>
      <c r="V79" s="1096"/>
      <c r="W79" s="1096"/>
      <c r="X79" s="1096"/>
      <c r="Y79" s="1096"/>
      <c r="Z79" s="1096"/>
      <c r="AA79" s="1096"/>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row>
    <row r="80" spans="2:77" ht="9.75" customHeight="1">
      <c r="B80" s="101"/>
      <c r="C80" s="1096"/>
      <c r="D80" s="1096"/>
      <c r="E80" s="1096"/>
      <c r="F80" s="1096"/>
      <c r="G80" s="1096"/>
      <c r="H80" s="1096"/>
      <c r="I80" s="1096"/>
      <c r="J80" s="1096"/>
      <c r="K80" s="1096"/>
      <c r="L80" s="1096"/>
      <c r="M80" s="1096"/>
      <c r="N80" s="1096"/>
      <c r="O80" s="1096"/>
      <c r="P80" s="1096"/>
      <c r="Q80" s="1096"/>
      <c r="R80" s="1096"/>
      <c r="S80" s="1096"/>
      <c r="T80" s="1096"/>
      <c r="U80" s="1096"/>
      <c r="V80" s="1096"/>
      <c r="W80" s="1096"/>
      <c r="X80" s="1096"/>
      <c r="Y80" s="1096"/>
      <c r="Z80" s="1096"/>
      <c r="AA80" s="1096"/>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row>
    <row r="81" spans="1:77" ht="13.5" customHeight="1">
      <c r="A81" s="102"/>
      <c r="B81" s="103">
        <v>1</v>
      </c>
      <c r="C81" s="1094" t="s">
        <v>458</v>
      </c>
      <c r="D81" s="1095"/>
      <c r="E81" s="1095"/>
      <c r="F81" s="1095"/>
      <c r="G81" s="1095"/>
      <c r="H81" s="1095"/>
      <c r="I81" s="1095"/>
      <c r="J81" s="1095"/>
      <c r="K81" s="1095"/>
      <c r="L81" s="1095"/>
      <c r="M81" s="1095"/>
      <c r="N81" s="1095"/>
      <c r="O81" s="1095"/>
      <c r="P81" s="1095"/>
      <c r="Q81" s="1095"/>
      <c r="R81" s="1095"/>
      <c r="S81" s="1095"/>
      <c r="T81" s="1095"/>
      <c r="U81" s="1095"/>
      <c r="V81" s="1095"/>
      <c r="W81" s="1095"/>
      <c r="X81" s="1095"/>
      <c r="Y81" s="1095"/>
      <c r="Z81" s="1095"/>
      <c r="AA81" s="1095"/>
      <c r="AB81" s="1095"/>
      <c r="AC81" s="1095"/>
      <c r="AD81" s="1095"/>
      <c r="AE81" s="1095"/>
      <c r="AF81" s="1095"/>
      <c r="AG81" s="1095"/>
      <c r="AH81" s="1095"/>
      <c r="AI81" s="1095"/>
      <c r="AJ81" s="1095"/>
      <c r="AK81" s="1095"/>
      <c r="AL81" s="1095"/>
      <c r="AM81" s="1095"/>
      <c r="AN81" s="1095"/>
      <c r="AO81" s="1095"/>
      <c r="AP81" s="1095"/>
      <c r="AQ81" s="1095"/>
      <c r="AR81" s="1095"/>
      <c r="AS81" s="1095"/>
      <c r="AT81" s="1095"/>
      <c r="AU81" s="1095"/>
      <c r="AV81" s="1095"/>
      <c r="AW81" s="1095"/>
      <c r="AX81" s="1095"/>
      <c r="AY81" s="1095"/>
      <c r="AZ81" s="1095"/>
      <c r="BA81" s="1095"/>
      <c r="BB81" s="1095"/>
      <c r="BC81" s="1095"/>
      <c r="BD81" s="1095"/>
      <c r="BE81" s="1095"/>
      <c r="BF81" s="1095"/>
      <c r="BG81" s="1095"/>
      <c r="BH81" s="1095"/>
      <c r="BI81" s="1095"/>
      <c r="BJ81" s="1095"/>
      <c r="BK81" s="1095"/>
      <c r="BL81" s="1095"/>
      <c r="BM81" s="1095"/>
      <c r="BN81" s="1095"/>
      <c r="BO81" s="1095"/>
      <c r="BP81" s="1095"/>
      <c r="BQ81" s="1095"/>
      <c r="BR81" s="1095"/>
      <c r="BS81" s="1095"/>
      <c r="BT81" s="1095"/>
      <c r="BU81" s="1095"/>
      <c r="BV81" s="1095"/>
      <c r="BW81" s="1095"/>
      <c r="BX81" s="1095"/>
      <c r="BY81" s="1095"/>
    </row>
    <row r="82" spans="1:118" ht="12.75">
      <c r="A82" s="102"/>
      <c r="B82" s="104"/>
      <c r="C82" s="1095"/>
      <c r="D82" s="1095"/>
      <c r="E82" s="1095"/>
      <c r="F82" s="1095"/>
      <c r="G82" s="1095"/>
      <c r="H82" s="1095"/>
      <c r="I82" s="1095"/>
      <c r="J82" s="1095"/>
      <c r="K82" s="1095"/>
      <c r="L82" s="1095"/>
      <c r="M82" s="1095"/>
      <c r="N82" s="1095"/>
      <c r="O82" s="1095"/>
      <c r="P82" s="1095"/>
      <c r="Q82" s="1095"/>
      <c r="R82" s="1095"/>
      <c r="S82" s="1095"/>
      <c r="T82" s="1095"/>
      <c r="U82" s="1095"/>
      <c r="V82" s="1095"/>
      <c r="W82" s="1095"/>
      <c r="X82" s="1095"/>
      <c r="Y82" s="1095"/>
      <c r="Z82" s="1095"/>
      <c r="AA82" s="1095"/>
      <c r="AB82" s="1095"/>
      <c r="AC82" s="1095"/>
      <c r="AD82" s="1095"/>
      <c r="AE82" s="1095"/>
      <c r="AF82" s="1095"/>
      <c r="AG82" s="1095"/>
      <c r="AH82" s="1095"/>
      <c r="AI82" s="1095"/>
      <c r="AJ82" s="1095"/>
      <c r="AK82" s="1095"/>
      <c r="AL82" s="1095"/>
      <c r="AM82" s="1095"/>
      <c r="AN82" s="1095"/>
      <c r="AO82" s="1095"/>
      <c r="AP82" s="1095"/>
      <c r="AQ82" s="1095"/>
      <c r="AR82" s="1095"/>
      <c r="AS82" s="1095"/>
      <c r="AT82" s="1095"/>
      <c r="AU82" s="1095"/>
      <c r="AV82" s="1095"/>
      <c r="AW82" s="1095"/>
      <c r="AX82" s="1095"/>
      <c r="AY82" s="1095"/>
      <c r="AZ82" s="1095"/>
      <c r="BA82" s="1095"/>
      <c r="BB82" s="1095"/>
      <c r="BC82" s="1095"/>
      <c r="BD82" s="1095"/>
      <c r="BE82" s="1095"/>
      <c r="BF82" s="1095"/>
      <c r="BG82" s="1095"/>
      <c r="BH82" s="1095"/>
      <c r="BI82" s="1095"/>
      <c r="BJ82" s="1095"/>
      <c r="BK82" s="1095"/>
      <c r="BL82" s="1095"/>
      <c r="BM82" s="1095"/>
      <c r="BN82" s="1095"/>
      <c r="BO82" s="1095"/>
      <c r="BP82" s="1095"/>
      <c r="BQ82" s="1095"/>
      <c r="BR82" s="1095"/>
      <c r="BS82" s="1095"/>
      <c r="BT82" s="1095"/>
      <c r="BU82" s="1095"/>
      <c r="BV82" s="1095"/>
      <c r="BW82" s="1095"/>
      <c r="BX82" s="1095"/>
      <c r="BY82" s="1095"/>
      <c r="CC82" s="50"/>
      <c r="CF82" s="83"/>
      <c r="CG82" s="83"/>
      <c r="CH82" s="9"/>
      <c r="CI82" s="84"/>
      <c r="CJ82" s="84"/>
      <c r="CR82" s="50"/>
      <c r="CS82" s="50"/>
      <c r="DM82" s="49"/>
      <c r="DN82" s="49"/>
    </row>
    <row r="83" spans="1:82" ht="12.75">
      <c r="A83" s="102"/>
      <c r="B83" s="104"/>
      <c r="C83" s="1095"/>
      <c r="D83" s="1095"/>
      <c r="E83" s="1095"/>
      <c r="F83" s="1095"/>
      <c r="G83" s="1095"/>
      <c r="H83" s="1095"/>
      <c r="I83" s="1095"/>
      <c r="J83" s="1095"/>
      <c r="K83" s="1095"/>
      <c r="L83" s="1095"/>
      <c r="M83" s="1095"/>
      <c r="N83" s="1095"/>
      <c r="O83" s="1095"/>
      <c r="P83" s="1095"/>
      <c r="Q83" s="1095"/>
      <c r="R83" s="1095"/>
      <c r="S83" s="1095"/>
      <c r="T83" s="1095"/>
      <c r="U83" s="1095"/>
      <c r="V83" s="1095"/>
      <c r="W83" s="1095"/>
      <c r="X83" s="1095"/>
      <c r="Y83" s="1095"/>
      <c r="Z83" s="1095"/>
      <c r="AA83" s="1095"/>
      <c r="AB83" s="1095"/>
      <c r="AC83" s="1095"/>
      <c r="AD83" s="1095"/>
      <c r="AE83" s="1095"/>
      <c r="AF83" s="1095"/>
      <c r="AG83" s="1095"/>
      <c r="AH83" s="1095"/>
      <c r="AI83" s="1095"/>
      <c r="AJ83" s="1095"/>
      <c r="AK83" s="1095"/>
      <c r="AL83" s="1095"/>
      <c r="AM83" s="1095"/>
      <c r="AN83" s="1095"/>
      <c r="AO83" s="1095"/>
      <c r="AP83" s="1095"/>
      <c r="AQ83" s="1095"/>
      <c r="AR83" s="1095"/>
      <c r="AS83" s="1095"/>
      <c r="AT83" s="1095"/>
      <c r="AU83" s="1095"/>
      <c r="AV83" s="1095"/>
      <c r="AW83" s="1095"/>
      <c r="AX83" s="1095"/>
      <c r="AY83" s="1095"/>
      <c r="AZ83" s="1095"/>
      <c r="BA83" s="1095"/>
      <c r="BB83" s="1095"/>
      <c r="BC83" s="1095"/>
      <c r="BD83" s="1095"/>
      <c r="BE83" s="1095"/>
      <c r="BF83" s="1095"/>
      <c r="BG83" s="1095"/>
      <c r="BH83" s="1095"/>
      <c r="BI83" s="1095"/>
      <c r="BJ83" s="1095"/>
      <c r="BK83" s="1095"/>
      <c r="BL83" s="1095"/>
      <c r="BM83" s="1095"/>
      <c r="BN83" s="1095"/>
      <c r="BO83" s="1095"/>
      <c r="BP83" s="1095"/>
      <c r="BQ83" s="1095"/>
      <c r="BR83" s="1095"/>
      <c r="BS83" s="1095"/>
      <c r="BT83" s="1095"/>
      <c r="BU83" s="1095"/>
      <c r="BV83" s="1095"/>
      <c r="BW83" s="1095"/>
      <c r="BX83" s="1095"/>
      <c r="BY83" s="1095"/>
      <c r="CC83" s="105" t="s">
        <v>235</v>
      </c>
      <c r="CD83" s="105">
        <v>8</v>
      </c>
    </row>
    <row r="84" spans="1:82" ht="12.75">
      <c r="A84" s="102"/>
      <c r="B84" s="103">
        <v>2</v>
      </c>
      <c r="C84" s="1095"/>
      <c r="D84" s="1095"/>
      <c r="E84" s="1095"/>
      <c r="F84" s="1095"/>
      <c r="G84" s="1095"/>
      <c r="H84" s="1095"/>
      <c r="I84" s="1095"/>
      <c r="J84" s="1095"/>
      <c r="K84" s="1095"/>
      <c r="L84" s="1095"/>
      <c r="M84" s="1095"/>
      <c r="N84" s="1095"/>
      <c r="O84" s="1095"/>
      <c r="P84" s="1095"/>
      <c r="Q84" s="1095"/>
      <c r="R84" s="1095"/>
      <c r="S84" s="1095"/>
      <c r="T84" s="1095"/>
      <c r="U84" s="1095"/>
      <c r="V84" s="1095"/>
      <c r="W84" s="1095"/>
      <c r="X84" s="1095"/>
      <c r="Y84" s="1095"/>
      <c r="Z84" s="1095"/>
      <c r="AA84" s="1095"/>
      <c r="AB84" s="1095"/>
      <c r="AC84" s="1095"/>
      <c r="AD84" s="1095"/>
      <c r="AE84" s="1095"/>
      <c r="AF84" s="1095"/>
      <c r="AG84" s="1095"/>
      <c r="AH84" s="1095"/>
      <c r="AI84" s="1095"/>
      <c r="AJ84" s="1095"/>
      <c r="AK84" s="1095"/>
      <c r="AL84" s="1095"/>
      <c r="AM84" s="1095"/>
      <c r="AN84" s="1095"/>
      <c r="AO84" s="1095"/>
      <c r="AP84" s="1095"/>
      <c r="AQ84" s="1095"/>
      <c r="AR84" s="1095"/>
      <c r="AS84" s="1095"/>
      <c r="AT84" s="1095"/>
      <c r="AU84" s="1095"/>
      <c r="AV84" s="1095"/>
      <c r="AW84" s="1095"/>
      <c r="AX84" s="1095"/>
      <c r="AY84" s="1095"/>
      <c r="AZ84" s="1095"/>
      <c r="BA84" s="1095"/>
      <c r="BB84" s="1095"/>
      <c r="BC84" s="1095"/>
      <c r="BD84" s="1095"/>
      <c r="BE84" s="1095"/>
      <c r="BF84" s="1095"/>
      <c r="BG84" s="1095"/>
      <c r="BH84" s="1095"/>
      <c r="BI84" s="1095"/>
      <c r="BJ84" s="1095"/>
      <c r="BK84" s="1095"/>
      <c r="BL84" s="1095"/>
      <c r="BM84" s="1095"/>
      <c r="BN84" s="1095"/>
      <c r="BO84" s="1095"/>
      <c r="BP84" s="1095"/>
      <c r="BQ84" s="1095"/>
      <c r="BR84" s="1095"/>
      <c r="BS84" s="1095"/>
      <c r="BT84" s="1095"/>
      <c r="BU84" s="1095"/>
      <c r="BV84" s="1095"/>
      <c r="BW84" s="1095"/>
      <c r="BX84" s="1095"/>
      <c r="BY84" s="1095"/>
      <c r="CC84" s="105" t="s">
        <v>236</v>
      </c>
      <c r="CD84" s="105">
        <v>6</v>
      </c>
    </row>
    <row r="85" spans="1:82" ht="12.75">
      <c r="A85" s="102"/>
      <c r="C85" s="1095"/>
      <c r="D85" s="1095"/>
      <c r="E85" s="1095"/>
      <c r="F85" s="1095"/>
      <c r="G85" s="1095"/>
      <c r="H85" s="1095"/>
      <c r="I85" s="1095"/>
      <c r="J85" s="1095"/>
      <c r="K85" s="1095"/>
      <c r="L85" s="1095"/>
      <c r="M85" s="1095"/>
      <c r="N85" s="1095"/>
      <c r="O85" s="1095"/>
      <c r="P85" s="1095"/>
      <c r="Q85" s="1095"/>
      <c r="R85" s="1095"/>
      <c r="S85" s="1095"/>
      <c r="T85" s="1095"/>
      <c r="U85" s="1095"/>
      <c r="V85" s="1095"/>
      <c r="W85" s="1095"/>
      <c r="X85" s="1095"/>
      <c r="Y85" s="1095"/>
      <c r="Z85" s="1095"/>
      <c r="AA85" s="1095"/>
      <c r="AB85" s="1095"/>
      <c r="AC85" s="1095"/>
      <c r="AD85" s="1095"/>
      <c r="AE85" s="1095"/>
      <c r="AF85" s="1095"/>
      <c r="AG85" s="1095"/>
      <c r="AH85" s="1095"/>
      <c r="AI85" s="1095"/>
      <c r="AJ85" s="1095"/>
      <c r="AK85" s="1095"/>
      <c r="AL85" s="1095"/>
      <c r="AM85" s="1095"/>
      <c r="AN85" s="1095"/>
      <c r="AO85" s="1095"/>
      <c r="AP85" s="1095"/>
      <c r="AQ85" s="1095"/>
      <c r="AR85" s="1095"/>
      <c r="AS85" s="1095"/>
      <c r="AT85" s="1095"/>
      <c r="AU85" s="1095"/>
      <c r="AV85" s="1095"/>
      <c r="AW85" s="1095"/>
      <c r="AX85" s="1095"/>
      <c r="AY85" s="1095"/>
      <c r="AZ85" s="1095"/>
      <c r="BA85" s="1095"/>
      <c r="BB85" s="1095"/>
      <c r="BC85" s="1095"/>
      <c r="BD85" s="1095"/>
      <c r="BE85" s="1095"/>
      <c r="BF85" s="1095"/>
      <c r="BG85" s="1095"/>
      <c r="BH85" s="1095"/>
      <c r="BI85" s="1095"/>
      <c r="BJ85" s="1095"/>
      <c r="BK85" s="1095"/>
      <c r="BL85" s="1095"/>
      <c r="BM85" s="1095"/>
      <c r="BN85" s="1095"/>
      <c r="BO85" s="1095"/>
      <c r="BP85" s="1095"/>
      <c r="BQ85" s="1095"/>
      <c r="BR85" s="1095"/>
      <c r="BS85" s="1095"/>
      <c r="BT85" s="1095"/>
      <c r="BU85" s="1095"/>
      <c r="BV85" s="1095"/>
      <c r="BW85" s="1095"/>
      <c r="BX85" s="1095"/>
      <c r="BY85" s="1095"/>
      <c r="CC85" s="105" t="s">
        <v>237</v>
      </c>
      <c r="CD85" s="105">
        <v>4</v>
      </c>
    </row>
    <row r="86" spans="1:82" ht="12.75">
      <c r="A86" s="102"/>
      <c r="C86" s="1095"/>
      <c r="D86" s="1095"/>
      <c r="E86" s="1095"/>
      <c r="F86" s="1095"/>
      <c r="G86" s="1095"/>
      <c r="H86" s="1095"/>
      <c r="I86" s="1095"/>
      <c r="J86" s="1095"/>
      <c r="K86" s="1095"/>
      <c r="L86" s="1095"/>
      <c r="M86" s="1095"/>
      <c r="N86" s="1095"/>
      <c r="O86" s="1095"/>
      <c r="P86" s="1095"/>
      <c r="Q86" s="1095"/>
      <c r="R86" s="1095"/>
      <c r="S86" s="1095"/>
      <c r="T86" s="1095"/>
      <c r="U86" s="1095"/>
      <c r="V86" s="1095"/>
      <c r="W86" s="1095"/>
      <c r="X86" s="1095"/>
      <c r="Y86" s="1095"/>
      <c r="Z86" s="1095"/>
      <c r="AA86" s="1095"/>
      <c r="AB86" s="1095"/>
      <c r="AC86" s="1095"/>
      <c r="AD86" s="1095"/>
      <c r="AE86" s="1095"/>
      <c r="AF86" s="1095"/>
      <c r="AG86" s="1095"/>
      <c r="AH86" s="1095"/>
      <c r="AI86" s="1095"/>
      <c r="AJ86" s="1095"/>
      <c r="AK86" s="1095"/>
      <c r="AL86" s="1095"/>
      <c r="AM86" s="1095"/>
      <c r="AN86" s="1095"/>
      <c r="AO86" s="1095"/>
      <c r="AP86" s="1095"/>
      <c r="AQ86" s="1095"/>
      <c r="AR86" s="1095"/>
      <c r="AS86" s="1095"/>
      <c r="AT86" s="1095"/>
      <c r="AU86" s="1095"/>
      <c r="AV86" s="1095"/>
      <c r="AW86" s="1095"/>
      <c r="AX86" s="1095"/>
      <c r="AY86" s="1095"/>
      <c r="AZ86" s="1095"/>
      <c r="BA86" s="1095"/>
      <c r="BB86" s="1095"/>
      <c r="BC86" s="1095"/>
      <c r="BD86" s="1095"/>
      <c r="BE86" s="1095"/>
      <c r="BF86" s="1095"/>
      <c r="BG86" s="1095"/>
      <c r="BH86" s="1095"/>
      <c r="BI86" s="1095"/>
      <c r="BJ86" s="1095"/>
      <c r="BK86" s="1095"/>
      <c r="BL86" s="1095"/>
      <c r="BM86" s="1095"/>
      <c r="BN86" s="1095"/>
      <c r="BO86" s="1095"/>
      <c r="BP86" s="1095"/>
      <c r="BQ86" s="1095"/>
      <c r="BR86" s="1095"/>
      <c r="BS86" s="1095"/>
      <c r="BT86" s="1095"/>
      <c r="BU86" s="1095"/>
      <c r="BV86" s="1095"/>
      <c r="BW86" s="1095"/>
      <c r="BX86" s="1095"/>
      <c r="BY86" s="1095"/>
      <c r="CC86" s="105"/>
      <c r="CD86" s="105"/>
    </row>
    <row r="87" spans="1:77" ht="12.75">
      <c r="A87" s="102"/>
      <c r="B87" s="102" t="s">
        <v>435</v>
      </c>
      <c r="C87" s="1095"/>
      <c r="D87" s="1095"/>
      <c r="E87" s="1095"/>
      <c r="F87" s="1095"/>
      <c r="G87" s="1095"/>
      <c r="H87" s="1095"/>
      <c r="I87" s="1095"/>
      <c r="J87" s="1095"/>
      <c r="K87" s="1095"/>
      <c r="L87" s="1095"/>
      <c r="M87" s="1095"/>
      <c r="N87" s="1095"/>
      <c r="O87" s="1095"/>
      <c r="P87" s="1095"/>
      <c r="Q87" s="1095"/>
      <c r="R87" s="1095"/>
      <c r="S87" s="1095"/>
      <c r="T87" s="1095"/>
      <c r="U87" s="1095"/>
      <c r="V87" s="1095"/>
      <c r="W87" s="1095"/>
      <c r="X87" s="1095"/>
      <c r="Y87" s="1095"/>
      <c r="Z87" s="1095"/>
      <c r="AA87" s="1095"/>
      <c r="AB87" s="1095"/>
      <c r="AC87" s="1095"/>
      <c r="AD87" s="1095"/>
      <c r="AE87" s="1095"/>
      <c r="AF87" s="1095"/>
      <c r="AG87" s="1095"/>
      <c r="AH87" s="1095"/>
      <c r="AI87" s="1095"/>
      <c r="AJ87" s="1095"/>
      <c r="AK87" s="1095"/>
      <c r="AL87" s="1095"/>
      <c r="AM87" s="1095"/>
      <c r="AN87" s="1095"/>
      <c r="AO87" s="1095"/>
      <c r="AP87" s="1095"/>
      <c r="AQ87" s="1095"/>
      <c r="AR87" s="1095"/>
      <c r="AS87" s="1095"/>
      <c r="AT87" s="1095"/>
      <c r="AU87" s="1095"/>
      <c r="AV87" s="1095"/>
      <c r="AW87" s="1095"/>
      <c r="AX87" s="1095"/>
      <c r="AY87" s="1095"/>
      <c r="AZ87" s="1095"/>
      <c r="BA87" s="1095"/>
      <c r="BB87" s="1095"/>
      <c r="BC87" s="1095"/>
      <c r="BD87" s="1095"/>
      <c r="BE87" s="1095"/>
      <c r="BF87" s="1095"/>
      <c r="BG87" s="1095"/>
      <c r="BH87" s="1095"/>
      <c r="BI87" s="1095"/>
      <c r="BJ87" s="1095"/>
      <c r="BK87" s="1095"/>
      <c r="BL87" s="1095"/>
      <c r="BM87" s="1095"/>
      <c r="BN87" s="1095"/>
      <c r="BO87" s="1095"/>
      <c r="BP87" s="1095"/>
      <c r="BQ87" s="1095"/>
      <c r="BR87" s="1095"/>
      <c r="BS87" s="1095"/>
      <c r="BT87" s="1095"/>
      <c r="BU87" s="1095"/>
      <c r="BV87" s="1095"/>
      <c r="BW87" s="1095"/>
      <c r="BX87" s="1095"/>
      <c r="BY87" s="1095"/>
    </row>
    <row r="88" spans="1:77" ht="12.75">
      <c r="A88" s="102"/>
      <c r="C88" s="1095"/>
      <c r="D88" s="1095"/>
      <c r="E88" s="1095"/>
      <c r="F88" s="1095"/>
      <c r="G88" s="1095"/>
      <c r="H88" s="1095"/>
      <c r="I88" s="1095"/>
      <c r="J88" s="1095"/>
      <c r="K88" s="1095"/>
      <c r="L88" s="1095"/>
      <c r="M88" s="1095"/>
      <c r="N88" s="1095"/>
      <c r="O88" s="1095"/>
      <c r="P88" s="1095"/>
      <c r="Q88" s="1095"/>
      <c r="R88" s="1095"/>
      <c r="S88" s="1095"/>
      <c r="T88" s="1095"/>
      <c r="U88" s="1095"/>
      <c r="V88" s="1095"/>
      <c r="W88" s="1095"/>
      <c r="X88" s="1095"/>
      <c r="Y88" s="1095"/>
      <c r="Z88" s="1095"/>
      <c r="AA88" s="1095"/>
      <c r="AB88" s="1095"/>
      <c r="AC88" s="1095"/>
      <c r="AD88" s="1095"/>
      <c r="AE88" s="1095"/>
      <c r="AF88" s="1095"/>
      <c r="AG88" s="1095"/>
      <c r="AH88" s="1095"/>
      <c r="AI88" s="1095"/>
      <c r="AJ88" s="1095"/>
      <c r="AK88" s="1095"/>
      <c r="AL88" s="1095"/>
      <c r="AM88" s="1095"/>
      <c r="AN88" s="1095"/>
      <c r="AO88" s="1095"/>
      <c r="AP88" s="1095"/>
      <c r="AQ88" s="1095"/>
      <c r="AR88" s="1095"/>
      <c r="AS88" s="1095"/>
      <c r="AT88" s="1095"/>
      <c r="AU88" s="1095"/>
      <c r="AV88" s="1095"/>
      <c r="AW88" s="1095"/>
      <c r="AX88" s="1095"/>
      <c r="AY88" s="1095"/>
      <c r="AZ88" s="1095"/>
      <c r="BA88" s="1095"/>
      <c r="BB88" s="1095"/>
      <c r="BC88" s="1095"/>
      <c r="BD88" s="1095"/>
      <c r="BE88" s="1095"/>
      <c r="BF88" s="1095"/>
      <c r="BG88" s="1095"/>
      <c r="BH88" s="1095"/>
      <c r="BI88" s="1095"/>
      <c r="BJ88" s="1095"/>
      <c r="BK88" s="1095"/>
      <c r="BL88" s="1095"/>
      <c r="BM88" s="1095"/>
      <c r="BN88" s="1095"/>
      <c r="BO88" s="1095"/>
      <c r="BP88" s="1095"/>
      <c r="BQ88" s="1095"/>
      <c r="BR88" s="1095"/>
      <c r="BS88" s="1095"/>
      <c r="BT88" s="1095"/>
      <c r="BU88" s="1095"/>
      <c r="BV88" s="1095"/>
      <c r="BW88" s="1095"/>
      <c r="BX88" s="1095"/>
      <c r="BY88" s="1095"/>
    </row>
    <row r="89" spans="1:77" ht="12.75">
      <c r="A89" s="102"/>
      <c r="B89" s="102"/>
      <c r="C89" s="1095"/>
      <c r="D89" s="1095"/>
      <c r="E89" s="1095"/>
      <c r="F89" s="1095"/>
      <c r="G89" s="1095"/>
      <c r="H89" s="1095"/>
      <c r="I89" s="1095"/>
      <c r="J89" s="1095"/>
      <c r="K89" s="1095"/>
      <c r="L89" s="1095"/>
      <c r="M89" s="1095"/>
      <c r="N89" s="1095"/>
      <c r="O89" s="1095"/>
      <c r="P89" s="1095"/>
      <c r="Q89" s="1095"/>
      <c r="R89" s="1095"/>
      <c r="S89" s="1095"/>
      <c r="T89" s="1095"/>
      <c r="U89" s="1095"/>
      <c r="V89" s="1095"/>
      <c r="W89" s="1095"/>
      <c r="X89" s="1095"/>
      <c r="Y89" s="1095"/>
      <c r="Z89" s="1095"/>
      <c r="AA89" s="1095"/>
      <c r="AB89" s="1095"/>
      <c r="AC89" s="1095"/>
      <c r="AD89" s="1095"/>
      <c r="AE89" s="1095"/>
      <c r="AF89" s="1095"/>
      <c r="AG89" s="1095"/>
      <c r="AH89" s="1095"/>
      <c r="AI89" s="1095"/>
      <c r="AJ89" s="1095"/>
      <c r="AK89" s="1095"/>
      <c r="AL89" s="1095"/>
      <c r="AM89" s="1095"/>
      <c r="AN89" s="1095"/>
      <c r="AO89" s="1095"/>
      <c r="AP89" s="1095"/>
      <c r="AQ89" s="1095"/>
      <c r="AR89" s="1095"/>
      <c r="AS89" s="1095"/>
      <c r="AT89" s="1095"/>
      <c r="AU89" s="1095"/>
      <c r="AV89" s="1095"/>
      <c r="AW89" s="1095"/>
      <c r="AX89" s="1095"/>
      <c r="AY89" s="1095"/>
      <c r="AZ89" s="1095"/>
      <c r="BA89" s="1095"/>
      <c r="BB89" s="1095"/>
      <c r="BC89" s="1095"/>
      <c r="BD89" s="1095"/>
      <c r="BE89" s="1095"/>
      <c r="BF89" s="1095"/>
      <c r="BG89" s="1095"/>
      <c r="BH89" s="1095"/>
      <c r="BI89" s="1095"/>
      <c r="BJ89" s="1095"/>
      <c r="BK89" s="1095"/>
      <c r="BL89" s="1095"/>
      <c r="BM89" s="1095"/>
      <c r="BN89" s="1095"/>
      <c r="BO89" s="1095"/>
      <c r="BP89" s="1095"/>
      <c r="BQ89" s="1095"/>
      <c r="BR89" s="1095"/>
      <c r="BS89" s="1095"/>
      <c r="BT89" s="1095"/>
      <c r="BU89" s="1095"/>
      <c r="BV89" s="1095"/>
      <c r="BW89" s="1095"/>
      <c r="BX89" s="1095"/>
      <c r="BY89" s="1095"/>
    </row>
    <row r="90" spans="1:77" ht="12.75">
      <c r="A90" s="102"/>
      <c r="C90" s="1095"/>
      <c r="D90" s="1095"/>
      <c r="E90" s="1095"/>
      <c r="F90" s="1095"/>
      <c r="G90" s="1095"/>
      <c r="H90" s="1095"/>
      <c r="I90" s="1095"/>
      <c r="J90" s="1095"/>
      <c r="K90" s="1095"/>
      <c r="L90" s="1095"/>
      <c r="M90" s="1095"/>
      <c r="N90" s="1095"/>
      <c r="O90" s="1095"/>
      <c r="P90" s="1095"/>
      <c r="Q90" s="1095"/>
      <c r="R90" s="1095"/>
      <c r="S90" s="1095"/>
      <c r="T90" s="1095"/>
      <c r="U90" s="1095"/>
      <c r="V90" s="1095"/>
      <c r="W90" s="1095"/>
      <c r="X90" s="1095"/>
      <c r="Y90" s="1095"/>
      <c r="Z90" s="1095"/>
      <c r="AA90" s="1095"/>
      <c r="AB90" s="1095"/>
      <c r="AC90" s="1095"/>
      <c r="AD90" s="1095"/>
      <c r="AE90" s="1095"/>
      <c r="AF90" s="1095"/>
      <c r="AG90" s="1095"/>
      <c r="AH90" s="1095"/>
      <c r="AI90" s="1095"/>
      <c r="AJ90" s="1095"/>
      <c r="AK90" s="1095"/>
      <c r="AL90" s="1095"/>
      <c r="AM90" s="1095"/>
      <c r="AN90" s="1095"/>
      <c r="AO90" s="1095"/>
      <c r="AP90" s="1095"/>
      <c r="AQ90" s="1095"/>
      <c r="AR90" s="1095"/>
      <c r="AS90" s="1095"/>
      <c r="AT90" s="1095"/>
      <c r="AU90" s="1095"/>
      <c r="AV90" s="1095"/>
      <c r="AW90" s="1095"/>
      <c r="AX90" s="1095"/>
      <c r="AY90" s="1095"/>
      <c r="AZ90" s="1095"/>
      <c r="BA90" s="1095"/>
      <c r="BB90" s="1095"/>
      <c r="BC90" s="1095"/>
      <c r="BD90" s="1095"/>
      <c r="BE90" s="1095"/>
      <c r="BF90" s="1095"/>
      <c r="BG90" s="1095"/>
      <c r="BH90" s="1095"/>
      <c r="BI90" s="1095"/>
      <c r="BJ90" s="1095"/>
      <c r="BK90" s="1095"/>
      <c r="BL90" s="1095"/>
      <c r="BM90" s="1095"/>
      <c r="BN90" s="1095"/>
      <c r="BO90" s="1095"/>
      <c r="BP90" s="1095"/>
      <c r="BQ90" s="1095"/>
      <c r="BR90" s="1095"/>
      <c r="BS90" s="1095"/>
      <c r="BT90" s="1095"/>
      <c r="BU90" s="1095"/>
      <c r="BV90" s="1095"/>
      <c r="BW90" s="1095"/>
      <c r="BX90" s="1095"/>
      <c r="BY90" s="1095"/>
    </row>
  </sheetData>
  <sheetProtection/>
  <mergeCells count="425">
    <mergeCell ref="BN7:BO8"/>
    <mergeCell ref="BP7:BP8"/>
    <mergeCell ref="BQ7:BR8"/>
    <mergeCell ref="BS7:BS8"/>
    <mergeCell ref="BT71:BY73"/>
    <mergeCell ref="BN68:BS70"/>
    <mergeCell ref="BW7:BX8"/>
    <mergeCell ref="BY7:BY8"/>
    <mergeCell ref="BT12:BY13"/>
    <mergeCell ref="BT59:BY61"/>
    <mergeCell ref="CC71:CE73"/>
    <mergeCell ref="CF71:CH73"/>
    <mergeCell ref="CC65:CE67"/>
    <mergeCell ref="CF65:CH67"/>
    <mergeCell ref="CC68:CE70"/>
    <mergeCell ref="CF68:CH70"/>
    <mergeCell ref="CC59:CE61"/>
    <mergeCell ref="CF59:CH61"/>
    <mergeCell ref="CC62:CE64"/>
    <mergeCell ref="CF62:CH64"/>
    <mergeCell ref="CC53:CE55"/>
    <mergeCell ref="CF53:CH55"/>
    <mergeCell ref="CC56:CE58"/>
    <mergeCell ref="CF56:CH58"/>
    <mergeCell ref="CC47:CE49"/>
    <mergeCell ref="CF47:CH49"/>
    <mergeCell ref="CC50:CE52"/>
    <mergeCell ref="CF50:CH52"/>
    <mergeCell ref="CC41:CE43"/>
    <mergeCell ref="CF41:CH43"/>
    <mergeCell ref="CC44:CE46"/>
    <mergeCell ref="CF44:CH46"/>
    <mergeCell ref="CC35:CE37"/>
    <mergeCell ref="CF35:CH37"/>
    <mergeCell ref="CC38:CE40"/>
    <mergeCell ref="CF38:CH40"/>
    <mergeCell ref="CF26:CH28"/>
    <mergeCell ref="CC29:CE31"/>
    <mergeCell ref="CF29:CH31"/>
    <mergeCell ref="CC32:CE34"/>
    <mergeCell ref="CF32:CH34"/>
    <mergeCell ref="BI7:BJ8"/>
    <mergeCell ref="BT7:BU8"/>
    <mergeCell ref="BF68:BH70"/>
    <mergeCell ref="BT41:BY43"/>
    <mergeCell ref="BT32:BY34"/>
    <mergeCell ref="BT23:BY25"/>
    <mergeCell ref="BT14:BY16"/>
    <mergeCell ref="BI68:BM70"/>
    <mergeCell ref="BI59:BM61"/>
    <mergeCell ref="BF62:BH64"/>
    <mergeCell ref="CC14:CE16"/>
    <mergeCell ref="CF14:CH16"/>
    <mergeCell ref="CC17:CE19"/>
    <mergeCell ref="CF17:CH19"/>
    <mergeCell ref="CC20:CE22"/>
    <mergeCell ref="CF20:CH22"/>
    <mergeCell ref="CC23:CE25"/>
    <mergeCell ref="CF23:CH25"/>
    <mergeCell ref="CC26:CE28"/>
    <mergeCell ref="AE71:AE73"/>
    <mergeCell ref="C81:BY90"/>
    <mergeCell ref="BT68:BY70"/>
    <mergeCell ref="BD69:BE70"/>
    <mergeCell ref="AV71:BC73"/>
    <mergeCell ref="BF71:BH73"/>
    <mergeCell ref="BI71:BM73"/>
    <mergeCell ref="BT75:BY77"/>
    <mergeCell ref="C79:AA80"/>
    <mergeCell ref="BF65:BH67"/>
    <mergeCell ref="BI65:BM67"/>
    <mergeCell ref="BN65:BS67"/>
    <mergeCell ref="BD72:BE73"/>
    <mergeCell ref="BI75:BS77"/>
    <mergeCell ref="BN71:BS73"/>
    <mergeCell ref="BI74:BM74"/>
    <mergeCell ref="BT74:BY74"/>
    <mergeCell ref="BI62:BM64"/>
    <mergeCell ref="BN62:BS64"/>
    <mergeCell ref="AV68:BC70"/>
    <mergeCell ref="BF59:BH61"/>
    <mergeCell ref="BT62:BY64"/>
    <mergeCell ref="BD63:BE64"/>
    <mergeCell ref="BD66:BE67"/>
    <mergeCell ref="BT65:BY67"/>
    <mergeCell ref="AV59:BC61"/>
    <mergeCell ref="AV65:BC67"/>
    <mergeCell ref="BD60:BE61"/>
    <mergeCell ref="BT53:BY55"/>
    <mergeCell ref="BD57:BE58"/>
    <mergeCell ref="BF53:BH55"/>
    <mergeCell ref="BI53:BM55"/>
    <mergeCell ref="BN53:BS55"/>
    <mergeCell ref="BD54:BE55"/>
    <mergeCell ref="BF56:BH58"/>
    <mergeCell ref="BT56:BY58"/>
    <mergeCell ref="BI56:BM58"/>
    <mergeCell ref="BN56:BS58"/>
    <mergeCell ref="AV50:BC52"/>
    <mergeCell ref="BF50:BH52"/>
    <mergeCell ref="BI50:BM52"/>
    <mergeCell ref="BF47:BH49"/>
    <mergeCell ref="BI47:BM49"/>
    <mergeCell ref="BT47:BY49"/>
    <mergeCell ref="BN50:BS52"/>
    <mergeCell ref="AV47:BC49"/>
    <mergeCell ref="BT50:BY52"/>
    <mergeCell ref="BD51:BE52"/>
    <mergeCell ref="BT44:BY46"/>
    <mergeCell ref="BD48:BE49"/>
    <mergeCell ref="BF44:BH46"/>
    <mergeCell ref="BI44:BM46"/>
    <mergeCell ref="BN44:BS46"/>
    <mergeCell ref="BD45:BE46"/>
    <mergeCell ref="BN47:BS49"/>
    <mergeCell ref="AV41:BC43"/>
    <mergeCell ref="BF41:BH43"/>
    <mergeCell ref="BI41:BM43"/>
    <mergeCell ref="BF38:BH40"/>
    <mergeCell ref="BI38:BM40"/>
    <mergeCell ref="BT38:BY40"/>
    <mergeCell ref="BD42:BE43"/>
    <mergeCell ref="BN41:BS43"/>
    <mergeCell ref="BT35:BY37"/>
    <mergeCell ref="BD39:BE40"/>
    <mergeCell ref="BF35:BH37"/>
    <mergeCell ref="BI35:BM37"/>
    <mergeCell ref="BN35:BS37"/>
    <mergeCell ref="BD36:BE37"/>
    <mergeCell ref="BN38:BS40"/>
    <mergeCell ref="AV32:BC34"/>
    <mergeCell ref="BF32:BH34"/>
    <mergeCell ref="BI32:BM34"/>
    <mergeCell ref="BF29:BH31"/>
    <mergeCell ref="BI29:BM31"/>
    <mergeCell ref="BT29:BY31"/>
    <mergeCell ref="BD33:BE34"/>
    <mergeCell ref="BN32:BS34"/>
    <mergeCell ref="BT26:BY28"/>
    <mergeCell ref="BD30:BE31"/>
    <mergeCell ref="BF26:BH28"/>
    <mergeCell ref="BI26:BM28"/>
    <mergeCell ref="BN26:BS28"/>
    <mergeCell ref="BD27:BE28"/>
    <mergeCell ref="BN29:BS31"/>
    <mergeCell ref="AV23:BC25"/>
    <mergeCell ref="BF23:BH25"/>
    <mergeCell ref="BI23:BM25"/>
    <mergeCell ref="BF20:BH22"/>
    <mergeCell ref="BI20:BM22"/>
    <mergeCell ref="BT20:BY22"/>
    <mergeCell ref="BD24:BE25"/>
    <mergeCell ref="BN23:BS25"/>
    <mergeCell ref="BT17:BY19"/>
    <mergeCell ref="BD21:BE22"/>
    <mergeCell ref="BF17:BH19"/>
    <mergeCell ref="BI17:BM19"/>
    <mergeCell ref="BN17:BS19"/>
    <mergeCell ref="BD18:BE19"/>
    <mergeCell ref="BN20:BS22"/>
    <mergeCell ref="AV12:BE13"/>
    <mergeCell ref="BF12:BH13"/>
    <mergeCell ref="BI12:BM13"/>
    <mergeCell ref="BN12:BS13"/>
    <mergeCell ref="K2:BD4"/>
    <mergeCell ref="AW5:AY8"/>
    <mergeCell ref="AZ5:BY6"/>
    <mergeCell ref="AZ7:BA8"/>
    <mergeCell ref="BB7:BB8"/>
    <mergeCell ref="BC7:BD8"/>
    <mergeCell ref="BE7:BE8"/>
    <mergeCell ref="BG1:BY2"/>
    <mergeCell ref="BV7:BV8"/>
    <mergeCell ref="BF7:BG8"/>
    <mergeCell ref="BH7:BH8"/>
    <mergeCell ref="BN59:BS61"/>
    <mergeCell ref="BI14:BM16"/>
    <mergeCell ref="BN14:BS16"/>
    <mergeCell ref="BK7:BL8"/>
    <mergeCell ref="BM7:BM8"/>
    <mergeCell ref="AF71:AG73"/>
    <mergeCell ref="AH71:AH73"/>
    <mergeCell ref="AI71:AJ73"/>
    <mergeCell ref="AT72:AU73"/>
    <mergeCell ref="AK71:AK73"/>
    <mergeCell ref="AL71:AS73"/>
    <mergeCell ref="AT69:AU70"/>
    <mergeCell ref="AK68:AK70"/>
    <mergeCell ref="AL68:AS70"/>
    <mergeCell ref="A71:B73"/>
    <mergeCell ref="C71:J73"/>
    <mergeCell ref="K71:AB73"/>
    <mergeCell ref="AC71:AD73"/>
    <mergeCell ref="AE68:AE70"/>
    <mergeCell ref="AF68:AG70"/>
    <mergeCell ref="AH68:AH70"/>
    <mergeCell ref="AI68:AJ70"/>
    <mergeCell ref="A68:B70"/>
    <mergeCell ref="C68:J70"/>
    <mergeCell ref="K68:AB70"/>
    <mergeCell ref="AC68:AD70"/>
    <mergeCell ref="AL65:AS67"/>
    <mergeCell ref="A65:B67"/>
    <mergeCell ref="C65:J67"/>
    <mergeCell ref="K65:AB67"/>
    <mergeCell ref="AC65:AD67"/>
    <mergeCell ref="AT63:AU64"/>
    <mergeCell ref="AK62:AK64"/>
    <mergeCell ref="AL62:AS64"/>
    <mergeCell ref="AT66:AU67"/>
    <mergeCell ref="AK65:AK67"/>
    <mergeCell ref="AV62:BC64"/>
    <mergeCell ref="AE65:AE67"/>
    <mergeCell ref="AF65:AG67"/>
    <mergeCell ref="AH65:AH67"/>
    <mergeCell ref="AI65:AJ67"/>
    <mergeCell ref="AT60:AU61"/>
    <mergeCell ref="A62:B64"/>
    <mergeCell ref="C62:J64"/>
    <mergeCell ref="K62:AB64"/>
    <mergeCell ref="AC62:AD64"/>
    <mergeCell ref="AE62:AE64"/>
    <mergeCell ref="AF62:AG64"/>
    <mergeCell ref="AH62:AH64"/>
    <mergeCell ref="AI62:AJ64"/>
    <mergeCell ref="AK59:AK61"/>
    <mergeCell ref="AL59:AS61"/>
    <mergeCell ref="AT57:AU58"/>
    <mergeCell ref="AH59:AH61"/>
    <mergeCell ref="AI59:AJ61"/>
    <mergeCell ref="AK56:AK58"/>
    <mergeCell ref="AL56:AS58"/>
    <mergeCell ref="A59:B61"/>
    <mergeCell ref="C59:J61"/>
    <mergeCell ref="K59:AB61"/>
    <mergeCell ref="AC59:AD61"/>
    <mergeCell ref="AE59:AE61"/>
    <mergeCell ref="AF59:AG61"/>
    <mergeCell ref="K50:AB52"/>
    <mergeCell ref="AV56:BC58"/>
    <mergeCell ref="AT54:AU55"/>
    <mergeCell ref="AK53:AK55"/>
    <mergeCell ref="AL53:AS55"/>
    <mergeCell ref="AV53:BC55"/>
    <mergeCell ref="AH56:AH58"/>
    <mergeCell ref="AI56:AJ58"/>
    <mergeCell ref="AH53:AH55"/>
    <mergeCell ref="AI53:AJ55"/>
    <mergeCell ref="A56:B58"/>
    <mergeCell ref="C56:J58"/>
    <mergeCell ref="K56:AB58"/>
    <mergeCell ref="AC56:AD58"/>
    <mergeCell ref="AE56:AE58"/>
    <mergeCell ref="AF56:AG58"/>
    <mergeCell ref="AT51:AU52"/>
    <mergeCell ref="A53:B55"/>
    <mergeCell ref="C53:J55"/>
    <mergeCell ref="K53:AB55"/>
    <mergeCell ref="AC53:AD55"/>
    <mergeCell ref="AE53:AE55"/>
    <mergeCell ref="AF53:AG55"/>
    <mergeCell ref="A50:B52"/>
    <mergeCell ref="C50:J52"/>
    <mergeCell ref="AL50:AS52"/>
    <mergeCell ref="AC50:AD52"/>
    <mergeCell ref="AE50:AE52"/>
    <mergeCell ref="AF50:AG52"/>
    <mergeCell ref="AH47:AH49"/>
    <mergeCell ref="AI47:AJ49"/>
    <mergeCell ref="AL47:AS49"/>
    <mergeCell ref="AK47:AK49"/>
    <mergeCell ref="AH50:AH52"/>
    <mergeCell ref="AI50:AJ52"/>
    <mergeCell ref="AT45:AU46"/>
    <mergeCell ref="AK44:AK46"/>
    <mergeCell ref="AL44:AS46"/>
    <mergeCell ref="AV44:BC46"/>
    <mergeCell ref="AT48:AU49"/>
    <mergeCell ref="AH44:AH46"/>
    <mergeCell ref="AL41:AS43"/>
    <mergeCell ref="AI44:AJ46"/>
    <mergeCell ref="AK50:AK52"/>
    <mergeCell ref="A47:B49"/>
    <mergeCell ref="C47:J49"/>
    <mergeCell ref="K47:AB49"/>
    <mergeCell ref="AC47:AD49"/>
    <mergeCell ref="AE47:AE49"/>
    <mergeCell ref="AF47:AG49"/>
    <mergeCell ref="AH41:AH43"/>
    <mergeCell ref="AI41:AJ43"/>
    <mergeCell ref="AK38:AK40"/>
    <mergeCell ref="AT42:AU43"/>
    <mergeCell ref="A44:B46"/>
    <mergeCell ref="C44:J46"/>
    <mergeCell ref="K44:AB46"/>
    <mergeCell ref="AC44:AD46"/>
    <mergeCell ref="AE44:AE46"/>
    <mergeCell ref="AF44:AG46"/>
    <mergeCell ref="A41:B43"/>
    <mergeCell ref="C41:J43"/>
    <mergeCell ref="K41:AB43"/>
    <mergeCell ref="AC41:AD43"/>
    <mergeCell ref="AE41:AE43"/>
    <mergeCell ref="AF41:AG43"/>
    <mergeCell ref="AH38:AH40"/>
    <mergeCell ref="AI38:AJ40"/>
    <mergeCell ref="AL38:AS40"/>
    <mergeCell ref="AV38:BC40"/>
    <mergeCell ref="AT36:AU37"/>
    <mergeCell ref="AK35:AK37"/>
    <mergeCell ref="AL35:AS37"/>
    <mergeCell ref="AV35:BC37"/>
    <mergeCell ref="AT39:AU40"/>
    <mergeCell ref="AH35:AH37"/>
    <mergeCell ref="AL32:AS34"/>
    <mergeCell ref="AI35:AJ37"/>
    <mergeCell ref="AK41:AK43"/>
    <mergeCell ref="A38:B40"/>
    <mergeCell ref="C38:J40"/>
    <mergeCell ref="K38:AB40"/>
    <mergeCell ref="AC38:AD40"/>
    <mergeCell ref="AE38:AE40"/>
    <mergeCell ref="AF38:AG40"/>
    <mergeCell ref="AH32:AH34"/>
    <mergeCell ref="AI32:AJ34"/>
    <mergeCell ref="AK29:AK31"/>
    <mergeCell ref="AT33:AU34"/>
    <mergeCell ref="A35:B37"/>
    <mergeCell ref="C35:J37"/>
    <mergeCell ref="K35:AB37"/>
    <mergeCell ref="AC35:AD37"/>
    <mergeCell ref="AE35:AE37"/>
    <mergeCell ref="AF35:AG37"/>
    <mergeCell ref="A32:B34"/>
    <mergeCell ref="C32:J34"/>
    <mergeCell ref="K32:AB34"/>
    <mergeCell ref="AC32:AD34"/>
    <mergeCell ref="AE32:AE34"/>
    <mergeCell ref="AF32:AG34"/>
    <mergeCell ref="AF29:AG31"/>
    <mergeCell ref="AH29:AH31"/>
    <mergeCell ref="AI29:AJ31"/>
    <mergeCell ref="AL29:AS31"/>
    <mergeCell ref="AV29:BC31"/>
    <mergeCell ref="AT27:AU28"/>
    <mergeCell ref="AK26:AK28"/>
    <mergeCell ref="AL26:AS28"/>
    <mergeCell ref="AV26:BC28"/>
    <mergeCell ref="AT30:AU31"/>
    <mergeCell ref="AH26:AH28"/>
    <mergeCell ref="AK23:AK25"/>
    <mergeCell ref="AL23:AS25"/>
    <mergeCell ref="AI26:AJ28"/>
    <mergeCell ref="AK32:AK34"/>
    <mergeCell ref="A29:B31"/>
    <mergeCell ref="C29:J31"/>
    <mergeCell ref="K29:AB31"/>
    <mergeCell ref="AC29:AD31"/>
    <mergeCell ref="AE29:AE31"/>
    <mergeCell ref="AH23:AH25"/>
    <mergeCell ref="AI23:AJ25"/>
    <mergeCell ref="AK20:AK22"/>
    <mergeCell ref="AT24:AU25"/>
    <mergeCell ref="A26:B28"/>
    <mergeCell ref="C26:J28"/>
    <mergeCell ref="K26:AB28"/>
    <mergeCell ref="AC26:AD28"/>
    <mergeCell ref="AE26:AE28"/>
    <mergeCell ref="AF26:AG28"/>
    <mergeCell ref="A23:B25"/>
    <mergeCell ref="C23:J25"/>
    <mergeCell ref="K23:AB25"/>
    <mergeCell ref="AC23:AD25"/>
    <mergeCell ref="AE23:AE25"/>
    <mergeCell ref="AF23:AG25"/>
    <mergeCell ref="AL20:AS22"/>
    <mergeCell ref="AV20:BC22"/>
    <mergeCell ref="AT18:AU19"/>
    <mergeCell ref="AK17:AK19"/>
    <mergeCell ref="AL17:AS19"/>
    <mergeCell ref="AV17:BC19"/>
    <mergeCell ref="AT21:AU22"/>
    <mergeCell ref="A20:B22"/>
    <mergeCell ref="C20:J22"/>
    <mergeCell ref="K20:AB22"/>
    <mergeCell ref="AC20:AD22"/>
    <mergeCell ref="AI17:AJ19"/>
    <mergeCell ref="AE20:AE22"/>
    <mergeCell ref="AF20:AG22"/>
    <mergeCell ref="AH20:AH22"/>
    <mergeCell ref="AI20:AJ22"/>
    <mergeCell ref="AV14:BC16"/>
    <mergeCell ref="BF14:BH16"/>
    <mergeCell ref="A17:B19"/>
    <mergeCell ref="C17:J19"/>
    <mergeCell ref="K17:AB19"/>
    <mergeCell ref="AC17:AD19"/>
    <mergeCell ref="AE17:AE19"/>
    <mergeCell ref="AF17:AG19"/>
    <mergeCell ref="AH17:AH19"/>
    <mergeCell ref="BD15:BE16"/>
    <mergeCell ref="AK14:AK16"/>
    <mergeCell ref="AE14:AE16"/>
    <mergeCell ref="AF14:AG16"/>
    <mergeCell ref="AH14:AH16"/>
    <mergeCell ref="AI14:AJ16"/>
    <mergeCell ref="AT15:AU16"/>
    <mergeCell ref="A12:B13"/>
    <mergeCell ref="C12:J13"/>
    <mergeCell ref="K12:AB13"/>
    <mergeCell ref="AC12:AK13"/>
    <mergeCell ref="A14:B16"/>
    <mergeCell ref="AL12:AU13"/>
    <mergeCell ref="C14:J16"/>
    <mergeCell ref="K14:AB16"/>
    <mergeCell ref="AC14:AD16"/>
    <mergeCell ref="AL14:AS16"/>
    <mergeCell ref="R5:AK7"/>
    <mergeCell ref="A5:C7"/>
    <mergeCell ref="D5:F5"/>
    <mergeCell ref="I5:N5"/>
    <mergeCell ref="O5:Q7"/>
    <mergeCell ref="D6:F7"/>
    <mergeCell ref="G6:H7"/>
    <mergeCell ref="I6:N7"/>
  </mergeCells>
  <conditionalFormatting sqref="CM5:CM18 CK22:CK75">
    <cfRule type="cellIs" priority="43" dxfId="12" operator="equal" stopIfTrue="1">
      <formula>0</formula>
    </cfRule>
  </conditionalFormatting>
  <conditionalFormatting sqref="BN91:BS65536 BN78:BS78 BN3:BS4 BN9:BS11">
    <cfRule type="expression" priority="44" dxfId="14" stopIfTrue="1">
      <formula>"ISERROR(BD1)"</formula>
    </cfRule>
  </conditionalFormatting>
  <conditionalFormatting sqref="BN74:BS74">
    <cfRule type="expression" priority="42" dxfId="15" stopIfTrue="1">
      <formula>ISERROR(BN74)</formula>
    </cfRule>
  </conditionalFormatting>
  <conditionalFormatting sqref="BN14 BN17 BN20 BN23 BN26 BN29 BN32 BN35 BN38 BN41 BN44 BN47 BN50 BN53 BN56 BN59 BN62 BN65 BN68 BN71 BT14 BT17 BT20 BT23 BT26 BT29 BT32 BT35 BT38 BT41 BT44 BT47 BT50 BT53 BT56 BT59 BT62 BT65 BT68 BT71">
    <cfRule type="expression" priority="41" dxfId="13" stopIfTrue="1">
      <formula>ISERROR(BN14)</formula>
    </cfRule>
  </conditionalFormatting>
  <dataValidations count="6">
    <dataValidation type="custom" allowBlank="1" showErrorMessage="1" errorTitle="対象期間の誤り" error="引渡年月日が工事成績の対象期間外です&#10;成績は入力しないでください&#10;（キャンセルを選択してください）&#10;" imeMode="off" sqref="BC75:BF75">
      <formula1>IF(CK76=1,BC75&gt;0)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T75">
      <formula1>IF(CL77=1,BT75&gt;0)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I75">
      <formula1>IF(CG77=1,BI75&gt;0)</formula1>
    </dataValidation>
    <dataValidation allowBlank="1" showInputMessage="1" showErrorMessage="1" imeMode="off" sqref="BC76:BF78 BD69 BD15 BD57 BD60 BD54 BD66 BD72 BD63 BD48 BI12 BD21 BD51 BD45 BD24 BD18 BD30 BD33 BD27 BD39 BD42 BD36 AT18 AT21 AT24 AT27 AT30 AT33 AT36 AT39 AT42 AT45 AT48 BW9:BX11 BF9:BG11 AZ9:BA11 I6 AT15 AT54 AT57 BK9:BL11 AT60 AT63 AT66 BI78:BU78 BC9:BD11 AT72 AW75:AX75 BT9:BU11 AJ75:AU75 AT69 AZ75:BA75 BT7 AT51 BW7 BK7 BN7 BQ7 BF7 BC7 AZ7"/>
    <dataValidation type="list" allowBlank="1" showInputMessage="1" showErrorMessage="1" sqref="AC74:AD74">
      <formula1>"18,19,20,21,22,23"</formula1>
    </dataValidation>
    <dataValidation type="list" allowBlank="1" showInputMessage="1" showErrorMessage="1" sqref="D6:F7">
      <formula1>"'００,'４５"</formula1>
    </dataValidation>
  </dataValidations>
  <printOptions/>
  <pageMargins left="0.7480314960629921" right="0.7480314960629921" top="0.5118110236220472" bottom="0.5118110236220472" header="0.5118110236220472" footer="0.5118110236220472"/>
  <pageSetup fitToHeight="1" fitToWidth="1" horizontalDpi="600" verticalDpi="600" orientation="portrait" paperSize="9" scale="71" r:id="rId1"/>
</worksheet>
</file>

<file path=xl/worksheets/sheet9.xml><?xml version="1.0" encoding="utf-8"?>
<worksheet xmlns="http://schemas.openxmlformats.org/spreadsheetml/2006/main" xmlns:r="http://schemas.openxmlformats.org/officeDocument/2006/relationships">
  <sheetPr>
    <tabColor theme="8" tint="0.7999799847602844"/>
    <pageSetUpPr fitToPage="1"/>
  </sheetPr>
  <dimension ref="A1:DV90"/>
  <sheetViews>
    <sheetView view="pageBreakPreview" zoomScaleSheetLayoutView="100" zoomScalePageLayoutView="0" workbookViewId="0" topLeftCell="A1">
      <selection activeCell="CG73" sqref="CG73"/>
    </sheetView>
  </sheetViews>
  <sheetFormatPr defaultColWidth="1.625" defaultRowHeight="9.75" customHeight="1"/>
  <cols>
    <col min="1" max="1" width="1.625" style="49" customWidth="1"/>
    <col min="2" max="2" width="2.875" style="49" bestFit="1" customWidth="1"/>
    <col min="3" max="10" width="2.50390625" style="49" customWidth="1"/>
    <col min="11" max="28" width="2.00390625" style="49" customWidth="1"/>
    <col min="29" max="59" width="1.625" style="49" customWidth="1"/>
    <col min="60" max="60" width="2.50390625" style="49" customWidth="1"/>
    <col min="61" max="72" width="1.625" style="49" customWidth="1"/>
    <col min="73" max="73" width="2.00390625" style="49" customWidth="1"/>
    <col min="74" max="75" width="2.00390625" style="49" hidden="1" customWidth="1"/>
    <col min="76" max="77" width="2.00390625" style="50" hidden="1" customWidth="1"/>
    <col min="78" max="79" width="2.00390625" style="50" customWidth="1"/>
    <col min="80" max="81" width="2.00390625" style="83" customWidth="1"/>
    <col min="82" max="82" width="2.00390625" style="9" customWidth="1"/>
    <col min="83" max="87" width="2.00390625" style="84" customWidth="1"/>
    <col min="88" max="91" width="1.625" style="84" customWidth="1"/>
    <col min="92" max="112" width="1.625" style="50" customWidth="1"/>
    <col min="113" max="16384" width="1.625" style="49" customWidth="1"/>
  </cols>
  <sheetData>
    <row r="1" spans="59:71" ht="9.75" customHeight="1">
      <c r="BG1" s="1097" t="s">
        <v>175</v>
      </c>
      <c r="BH1" s="1097"/>
      <c r="BI1" s="1097"/>
      <c r="BJ1" s="1097"/>
      <c r="BK1" s="1097"/>
      <c r="BL1" s="1097"/>
      <c r="BM1" s="1097"/>
      <c r="BN1" s="1097"/>
      <c r="BO1" s="1097"/>
      <c r="BP1" s="1097"/>
      <c r="BQ1" s="1097"/>
      <c r="BR1" s="1097"/>
      <c r="BS1" s="1097"/>
    </row>
    <row r="2" spans="2:71" ht="9.75" customHeight="1">
      <c r="B2" s="53"/>
      <c r="C2" s="53"/>
      <c r="D2" s="53"/>
      <c r="E2" s="53"/>
      <c r="F2" s="53"/>
      <c r="G2" s="53"/>
      <c r="H2" s="53"/>
      <c r="I2" s="53"/>
      <c r="J2" s="53"/>
      <c r="K2" s="994" t="s">
        <v>434</v>
      </c>
      <c r="L2" s="994"/>
      <c r="M2" s="994"/>
      <c r="N2" s="994"/>
      <c r="O2" s="994"/>
      <c r="P2" s="994"/>
      <c r="Q2" s="994"/>
      <c r="R2" s="994"/>
      <c r="S2" s="994"/>
      <c r="T2" s="994"/>
      <c r="U2" s="994"/>
      <c r="V2" s="994"/>
      <c r="W2" s="994"/>
      <c r="X2" s="994"/>
      <c r="Y2" s="994"/>
      <c r="Z2" s="994"/>
      <c r="AA2" s="994"/>
      <c r="AB2" s="994"/>
      <c r="AC2" s="994"/>
      <c r="AD2" s="994"/>
      <c r="AE2" s="994"/>
      <c r="AF2" s="994"/>
      <c r="AG2" s="994"/>
      <c r="AH2" s="994"/>
      <c r="AI2" s="994"/>
      <c r="AJ2" s="994"/>
      <c r="AK2" s="994"/>
      <c r="AL2" s="994"/>
      <c r="AM2" s="994"/>
      <c r="AN2" s="994"/>
      <c r="AO2" s="994"/>
      <c r="AP2" s="994"/>
      <c r="AQ2" s="994"/>
      <c r="AR2" s="994"/>
      <c r="AS2" s="994"/>
      <c r="AT2" s="994"/>
      <c r="AU2" s="994"/>
      <c r="AV2" s="994"/>
      <c r="AW2" s="994"/>
      <c r="AX2" s="994"/>
      <c r="AY2" s="994"/>
      <c r="AZ2" s="994"/>
      <c r="BA2" s="994"/>
      <c r="BB2" s="994"/>
      <c r="BC2" s="994"/>
      <c r="BD2" s="994"/>
      <c r="BG2" s="1097"/>
      <c r="BH2" s="1097"/>
      <c r="BI2" s="1097"/>
      <c r="BJ2" s="1097"/>
      <c r="BK2" s="1097"/>
      <c r="BL2" s="1097"/>
      <c r="BM2" s="1097"/>
      <c r="BN2" s="1097"/>
      <c r="BO2" s="1097"/>
      <c r="BP2" s="1097"/>
      <c r="BQ2" s="1097"/>
      <c r="BR2" s="1097"/>
      <c r="BS2" s="1097"/>
    </row>
    <row r="3" spans="1:112" ht="9.75" customHeight="1">
      <c r="A3" s="53"/>
      <c r="B3" s="53"/>
      <c r="C3" s="53"/>
      <c r="D3" s="53"/>
      <c r="E3" s="53"/>
      <c r="F3" s="53"/>
      <c r="G3" s="53"/>
      <c r="H3" s="53"/>
      <c r="I3" s="53"/>
      <c r="J3" s="53"/>
      <c r="K3" s="994"/>
      <c r="L3" s="994"/>
      <c r="M3" s="994"/>
      <c r="N3" s="994"/>
      <c r="O3" s="994"/>
      <c r="P3" s="994"/>
      <c r="Q3" s="994"/>
      <c r="R3" s="994"/>
      <c r="S3" s="994"/>
      <c r="T3" s="994"/>
      <c r="U3" s="994"/>
      <c r="V3" s="994"/>
      <c r="W3" s="994"/>
      <c r="X3" s="994"/>
      <c r="Y3" s="994"/>
      <c r="Z3" s="994"/>
      <c r="AA3" s="994"/>
      <c r="AB3" s="994"/>
      <c r="AC3" s="994"/>
      <c r="AD3" s="994"/>
      <c r="AE3" s="994"/>
      <c r="AF3" s="994"/>
      <c r="AG3" s="994"/>
      <c r="AH3" s="994"/>
      <c r="AI3" s="994"/>
      <c r="AJ3" s="994"/>
      <c r="AK3" s="994"/>
      <c r="AL3" s="994"/>
      <c r="AM3" s="994"/>
      <c r="AN3" s="994"/>
      <c r="AO3" s="994"/>
      <c r="AP3" s="994"/>
      <c r="AQ3" s="994"/>
      <c r="AR3" s="994"/>
      <c r="AS3" s="994"/>
      <c r="AT3" s="994"/>
      <c r="AU3" s="994"/>
      <c r="AV3" s="994"/>
      <c r="AW3" s="994"/>
      <c r="AX3" s="994"/>
      <c r="AY3" s="994"/>
      <c r="AZ3" s="994"/>
      <c r="BA3" s="994"/>
      <c r="BB3" s="994"/>
      <c r="BC3" s="994"/>
      <c r="BD3" s="994"/>
      <c r="BE3" s="53"/>
      <c r="BF3" s="53"/>
      <c r="BG3" s="53"/>
      <c r="BH3" s="53"/>
      <c r="BI3" s="53"/>
      <c r="BJ3" s="53"/>
      <c r="BK3" s="53"/>
      <c r="BL3" s="53"/>
      <c r="BM3" s="53"/>
      <c r="BN3" s="53"/>
      <c r="BW3" s="85"/>
      <c r="BX3" s="15"/>
      <c r="BY3" s="15"/>
      <c r="BZ3" s="15"/>
      <c r="CA3" s="15"/>
      <c r="CB3" s="86"/>
      <c r="CC3" s="86"/>
      <c r="CN3" s="15"/>
      <c r="CO3" s="15"/>
      <c r="CP3" s="15"/>
      <c r="CQ3" s="15"/>
      <c r="CR3" s="15"/>
      <c r="CS3" s="15"/>
      <c r="CT3" s="15"/>
      <c r="CU3" s="15"/>
      <c r="CV3" s="15"/>
      <c r="CW3" s="15"/>
      <c r="CX3" s="15"/>
      <c r="CY3" s="15"/>
      <c r="CZ3" s="15"/>
      <c r="DA3" s="15"/>
      <c r="DB3" s="15"/>
      <c r="DC3" s="15"/>
      <c r="DD3" s="15"/>
      <c r="DE3" s="15"/>
      <c r="DF3" s="15"/>
      <c r="DG3" s="15"/>
      <c r="DH3" s="15"/>
    </row>
    <row r="4" spans="1:112" ht="9.75" customHeight="1" thickBot="1">
      <c r="A4" s="53"/>
      <c r="B4" s="53"/>
      <c r="C4" s="53"/>
      <c r="D4" s="53"/>
      <c r="E4" s="53"/>
      <c r="F4" s="53"/>
      <c r="G4" s="53"/>
      <c r="H4" s="53"/>
      <c r="I4" s="53"/>
      <c r="J4" s="53"/>
      <c r="K4" s="994"/>
      <c r="L4" s="994"/>
      <c r="M4" s="994"/>
      <c r="N4" s="994"/>
      <c r="O4" s="994"/>
      <c r="P4" s="994"/>
      <c r="Q4" s="994"/>
      <c r="R4" s="994"/>
      <c r="S4" s="994"/>
      <c r="T4" s="994"/>
      <c r="U4" s="994"/>
      <c r="V4" s="994"/>
      <c r="W4" s="994"/>
      <c r="X4" s="994"/>
      <c r="Y4" s="994"/>
      <c r="Z4" s="994"/>
      <c r="AA4" s="994"/>
      <c r="AB4" s="994"/>
      <c r="AC4" s="994"/>
      <c r="AD4" s="994"/>
      <c r="AE4" s="994"/>
      <c r="AF4" s="994"/>
      <c r="AG4" s="994"/>
      <c r="AH4" s="994"/>
      <c r="AI4" s="994"/>
      <c r="AJ4" s="994"/>
      <c r="AK4" s="994"/>
      <c r="AL4" s="994"/>
      <c r="AM4" s="994"/>
      <c r="AN4" s="994"/>
      <c r="AO4" s="994"/>
      <c r="AP4" s="994"/>
      <c r="AQ4" s="994"/>
      <c r="AR4" s="994"/>
      <c r="AS4" s="994"/>
      <c r="AT4" s="994"/>
      <c r="AU4" s="994"/>
      <c r="AV4" s="994"/>
      <c r="AW4" s="994"/>
      <c r="AX4" s="994"/>
      <c r="AY4" s="994"/>
      <c r="AZ4" s="994"/>
      <c r="BA4" s="994"/>
      <c r="BB4" s="994"/>
      <c r="BC4" s="994"/>
      <c r="BD4" s="994"/>
      <c r="BE4" s="53"/>
      <c r="BF4" s="53"/>
      <c r="BG4" s="53"/>
      <c r="BH4" s="53"/>
      <c r="BI4" s="53"/>
      <c r="BJ4" s="53"/>
      <c r="BK4" s="53"/>
      <c r="BL4" s="53"/>
      <c r="BM4" s="53"/>
      <c r="BN4" s="53"/>
      <c r="BW4" s="85"/>
      <c r="BX4" s="15"/>
      <c r="BY4" s="15"/>
      <c r="BZ4" s="15"/>
      <c r="CA4" s="15"/>
      <c r="CB4" s="86"/>
      <c r="CC4" s="86"/>
      <c r="CN4" s="15"/>
      <c r="CO4" s="15"/>
      <c r="CP4" s="15"/>
      <c r="CQ4" s="15"/>
      <c r="CR4" s="15"/>
      <c r="CS4" s="15"/>
      <c r="CT4" s="15"/>
      <c r="CU4" s="15"/>
      <c r="CV4" s="15"/>
      <c r="CW4" s="15"/>
      <c r="CX4" s="15"/>
      <c r="CY4" s="15"/>
      <c r="CZ4" s="15"/>
      <c r="DA4" s="15"/>
      <c r="DB4" s="15"/>
      <c r="DC4" s="15"/>
      <c r="DD4" s="15"/>
      <c r="DE4" s="15"/>
      <c r="DF4" s="15"/>
      <c r="DG4" s="15"/>
      <c r="DH4" s="15"/>
    </row>
    <row r="5" spans="1:112" ht="9.75" customHeight="1">
      <c r="A5" s="971" t="s">
        <v>145</v>
      </c>
      <c r="B5" s="972"/>
      <c r="C5" s="973"/>
      <c r="D5" s="980" t="s">
        <v>219</v>
      </c>
      <c r="E5" s="981"/>
      <c r="F5" s="981"/>
      <c r="G5" s="87"/>
      <c r="H5" s="88"/>
      <c r="I5" s="1010" t="s">
        <v>81</v>
      </c>
      <c r="J5" s="1010"/>
      <c r="K5" s="1010"/>
      <c r="L5" s="1010"/>
      <c r="M5" s="1010"/>
      <c r="N5" s="1011"/>
      <c r="O5" s="995" t="s">
        <v>146</v>
      </c>
      <c r="P5" s="996"/>
      <c r="Q5" s="997"/>
      <c r="R5" s="1038">
        <f>IF(ISBLANK('①申請書'!AE58),"",'①申請書'!AE58)</f>
      </c>
      <c r="S5" s="1039"/>
      <c r="T5" s="1039"/>
      <c r="U5" s="1039"/>
      <c r="V5" s="1039"/>
      <c r="W5" s="1039"/>
      <c r="X5" s="1039"/>
      <c r="Y5" s="1039"/>
      <c r="Z5" s="1039"/>
      <c r="AA5" s="1039"/>
      <c r="AB5" s="1039"/>
      <c r="AC5" s="1039"/>
      <c r="AD5" s="1039"/>
      <c r="AE5" s="1039"/>
      <c r="AF5" s="1039"/>
      <c r="AG5" s="1039"/>
      <c r="AH5" s="1039"/>
      <c r="AI5" s="1039"/>
      <c r="AJ5" s="1039"/>
      <c r="AK5" s="1040"/>
      <c r="AL5" s="3"/>
      <c r="AM5" s="3"/>
      <c r="AN5" s="3"/>
      <c r="AO5" s="3"/>
      <c r="AP5" s="3"/>
      <c r="AQ5" s="3"/>
      <c r="AR5" s="3"/>
      <c r="AS5" s="3"/>
      <c r="AT5" s="3"/>
      <c r="AU5" s="3"/>
      <c r="AV5" s="15"/>
      <c r="AW5" s="1051" t="s">
        <v>166</v>
      </c>
      <c r="AX5" s="1146"/>
      <c r="AY5" s="1147"/>
      <c r="AZ5" s="960" t="s">
        <v>96</v>
      </c>
      <c r="BA5" s="1154"/>
      <c r="BB5" s="1154"/>
      <c r="BC5" s="1154"/>
      <c r="BD5" s="1154"/>
      <c r="BE5" s="1154"/>
      <c r="BF5" s="1154"/>
      <c r="BG5" s="1154"/>
      <c r="BH5" s="1154"/>
      <c r="BI5" s="1154"/>
      <c r="BJ5" s="1154"/>
      <c r="BK5" s="1154"/>
      <c r="BL5" s="1154"/>
      <c r="BM5" s="1154"/>
      <c r="BN5" s="1154"/>
      <c r="BO5" s="1154"/>
      <c r="BP5" s="1154"/>
      <c r="BQ5" s="1154"/>
      <c r="BR5" s="1154"/>
      <c r="BS5" s="1155"/>
      <c r="CE5" s="89"/>
      <c r="CF5" s="9"/>
      <c r="CK5" s="90"/>
      <c r="DH5" s="54"/>
    </row>
    <row r="6" spans="1:112" ht="9.75" customHeight="1">
      <c r="A6" s="974"/>
      <c r="B6" s="975"/>
      <c r="C6" s="976"/>
      <c r="D6" s="988"/>
      <c r="E6" s="989"/>
      <c r="F6" s="989"/>
      <c r="G6" s="992" t="s">
        <v>228</v>
      </c>
      <c r="H6" s="992"/>
      <c r="I6" s="1034">
        <f>IF(ISBLANK('①申請書'!AN31),"",'①申請書'!AN31)</f>
      </c>
      <c r="J6" s="1034"/>
      <c r="K6" s="1034"/>
      <c r="L6" s="1034"/>
      <c r="M6" s="1034"/>
      <c r="N6" s="1035"/>
      <c r="O6" s="998"/>
      <c r="P6" s="999"/>
      <c r="Q6" s="1000"/>
      <c r="R6" s="1041"/>
      <c r="S6" s="1042"/>
      <c r="T6" s="1042"/>
      <c r="U6" s="1042"/>
      <c r="V6" s="1042"/>
      <c r="W6" s="1042"/>
      <c r="X6" s="1042"/>
      <c r="Y6" s="1042"/>
      <c r="Z6" s="1042"/>
      <c r="AA6" s="1042"/>
      <c r="AB6" s="1042"/>
      <c r="AC6" s="1042"/>
      <c r="AD6" s="1042"/>
      <c r="AE6" s="1042"/>
      <c r="AF6" s="1042"/>
      <c r="AG6" s="1042"/>
      <c r="AH6" s="1042"/>
      <c r="AI6" s="1042"/>
      <c r="AJ6" s="1042"/>
      <c r="AK6" s="1043"/>
      <c r="AL6" s="3"/>
      <c r="AM6" s="3"/>
      <c r="AN6" s="3"/>
      <c r="AO6" s="3"/>
      <c r="AP6" s="3"/>
      <c r="AQ6" s="3"/>
      <c r="AR6" s="3"/>
      <c r="AS6" s="3"/>
      <c r="AT6" s="3"/>
      <c r="AU6" s="3"/>
      <c r="AV6" s="15"/>
      <c r="AW6" s="1148"/>
      <c r="AX6" s="1149"/>
      <c r="AY6" s="1150"/>
      <c r="AZ6" s="1156"/>
      <c r="BA6" s="1157"/>
      <c r="BB6" s="1157"/>
      <c r="BC6" s="1157"/>
      <c r="BD6" s="1157"/>
      <c r="BE6" s="1157"/>
      <c r="BF6" s="1157"/>
      <c r="BG6" s="1157"/>
      <c r="BH6" s="1157"/>
      <c r="BI6" s="1157"/>
      <c r="BJ6" s="1157"/>
      <c r="BK6" s="1157"/>
      <c r="BL6" s="1157"/>
      <c r="BM6" s="1157"/>
      <c r="BN6" s="1157"/>
      <c r="BO6" s="1157"/>
      <c r="BP6" s="1157"/>
      <c r="BQ6" s="1157"/>
      <c r="BR6" s="1157"/>
      <c r="BS6" s="1158"/>
      <c r="CE6" s="89"/>
      <c r="CF6" s="9"/>
      <c r="CG6" s="86"/>
      <c r="CK6" s="90"/>
      <c r="DH6" s="54"/>
    </row>
    <row r="7" spans="1:112" ht="9.75" customHeight="1" thickBot="1">
      <c r="A7" s="977"/>
      <c r="B7" s="978"/>
      <c r="C7" s="979"/>
      <c r="D7" s="990"/>
      <c r="E7" s="991"/>
      <c r="F7" s="991"/>
      <c r="G7" s="993"/>
      <c r="H7" s="993"/>
      <c r="I7" s="1036"/>
      <c r="J7" s="1036"/>
      <c r="K7" s="1036"/>
      <c r="L7" s="1036"/>
      <c r="M7" s="1036"/>
      <c r="N7" s="1037"/>
      <c r="O7" s="1001"/>
      <c r="P7" s="1002"/>
      <c r="Q7" s="1003"/>
      <c r="R7" s="1044"/>
      <c r="S7" s="1045"/>
      <c r="T7" s="1045"/>
      <c r="U7" s="1045"/>
      <c r="V7" s="1045"/>
      <c r="W7" s="1045"/>
      <c r="X7" s="1045"/>
      <c r="Y7" s="1045"/>
      <c r="Z7" s="1045"/>
      <c r="AA7" s="1045"/>
      <c r="AB7" s="1045"/>
      <c r="AC7" s="1045"/>
      <c r="AD7" s="1045"/>
      <c r="AE7" s="1045"/>
      <c r="AF7" s="1045"/>
      <c r="AG7" s="1045"/>
      <c r="AH7" s="1045"/>
      <c r="AI7" s="1045"/>
      <c r="AJ7" s="1045"/>
      <c r="AK7" s="1046"/>
      <c r="AL7" s="3"/>
      <c r="AM7" s="3"/>
      <c r="AN7" s="3"/>
      <c r="AO7" s="3"/>
      <c r="AP7" s="3"/>
      <c r="AQ7" s="3"/>
      <c r="AR7" s="3"/>
      <c r="AS7" s="3"/>
      <c r="AT7" s="3"/>
      <c r="AU7" s="3"/>
      <c r="AV7" s="15"/>
      <c r="AW7" s="1148"/>
      <c r="AX7" s="1149"/>
      <c r="AY7" s="1150"/>
      <c r="AZ7" s="1032" t="s">
        <v>419</v>
      </c>
      <c r="BA7" s="955"/>
      <c r="BB7" s="952" t="s">
        <v>159</v>
      </c>
      <c r="BC7" s="954">
        <v>4</v>
      </c>
      <c r="BD7" s="955"/>
      <c r="BE7" s="952" t="s">
        <v>108</v>
      </c>
      <c r="BF7" s="954">
        <v>1</v>
      </c>
      <c r="BG7" s="955"/>
      <c r="BH7" s="952" t="s">
        <v>93</v>
      </c>
      <c r="BI7" s="1049" t="s">
        <v>161</v>
      </c>
      <c r="BJ7" s="955"/>
      <c r="BK7" s="954" t="s">
        <v>420</v>
      </c>
      <c r="BL7" s="955"/>
      <c r="BM7" s="952" t="s">
        <v>92</v>
      </c>
      <c r="BN7" s="954">
        <v>3</v>
      </c>
      <c r="BO7" s="955"/>
      <c r="BP7" s="952" t="s">
        <v>95</v>
      </c>
      <c r="BQ7" s="954">
        <v>31</v>
      </c>
      <c r="BR7" s="955"/>
      <c r="BS7" s="956" t="s">
        <v>93</v>
      </c>
      <c r="CE7" s="89"/>
      <c r="CF7" s="9"/>
      <c r="CK7" s="90"/>
      <c r="DH7" s="54"/>
    </row>
    <row r="8" spans="49:126" ht="9.75" customHeight="1" thickBot="1">
      <c r="AW8" s="1151"/>
      <c r="AX8" s="1152"/>
      <c r="AY8" s="1153"/>
      <c r="AZ8" s="1033"/>
      <c r="BA8" s="953"/>
      <c r="BB8" s="953"/>
      <c r="BC8" s="953"/>
      <c r="BD8" s="953"/>
      <c r="BE8" s="953"/>
      <c r="BF8" s="953"/>
      <c r="BG8" s="953"/>
      <c r="BH8" s="953"/>
      <c r="BI8" s="953"/>
      <c r="BJ8" s="953"/>
      <c r="BK8" s="953"/>
      <c r="BL8" s="953"/>
      <c r="BM8" s="953"/>
      <c r="BN8" s="953"/>
      <c r="BO8" s="953"/>
      <c r="BP8" s="953"/>
      <c r="BQ8" s="953"/>
      <c r="BR8" s="953"/>
      <c r="BS8" s="957"/>
      <c r="CE8" s="89"/>
      <c r="CF8" s="9"/>
      <c r="CG8" s="86"/>
      <c r="CK8" s="90"/>
      <c r="DI8" s="50"/>
      <c r="DJ8" s="50"/>
      <c r="DK8" s="50"/>
      <c r="DL8" s="50"/>
      <c r="DM8" s="15"/>
      <c r="DN8" s="15"/>
      <c r="DO8" s="15"/>
      <c r="DP8" s="15"/>
      <c r="DQ8" s="55"/>
      <c r="DR8" s="50"/>
      <c r="DS8" s="50"/>
      <c r="DT8" s="50"/>
      <c r="DU8" s="50"/>
      <c r="DV8" s="50"/>
    </row>
    <row r="9" spans="1:126" ht="9.75" customHeight="1">
      <c r="A9" s="15"/>
      <c r="B9" s="15"/>
      <c r="C9" s="15"/>
      <c r="D9" s="4"/>
      <c r="E9" s="4"/>
      <c r="F9" s="4"/>
      <c r="G9" s="4"/>
      <c r="H9" s="4"/>
      <c r="I9" s="4"/>
      <c r="J9" s="4"/>
      <c r="K9" s="4"/>
      <c r="L9" s="4"/>
      <c r="N9" s="55"/>
      <c r="O9" s="55"/>
      <c r="P9" s="55"/>
      <c r="Q9" s="15"/>
      <c r="R9" s="15"/>
      <c r="S9" s="15"/>
      <c r="T9" s="15"/>
      <c r="U9" s="15"/>
      <c r="V9" s="15"/>
      <c r="W9" s="15"/>
      <c r="X9" s="15"/>
      <c r="Y9" s="15"/>
      <c r="Z9" s="15"/>
      <c r="AA9" s="15"/>
      <c r="AB9" s="15"/>
      <c r="AC9" s="15"/>
      <c r="AD9" s="15"/>
      <c r="AE9" s="15"/>
      <c r="AF9" s="15"/>
      <c r="AG9" s="15"/>
      <c r="AH9" s="15"/>
      <c r="AI9" s="15"/>
      <c r="AJ9" s="15"/>
      <c r="AW9" s="91"/>
      <c r="AX9" s="91"/>
      <c r="AY9" s="91"/>
      <c r="AZ9" s="5"/>
      <c r="BA9" s="5"/>
      <c r="BB9" s="92"/>
      <c r="BC9" s="5"/>
      <c r="BD9" s="5"/>
      <c r="BE9" s="92"/>
      <c r="BF9" s="5"/>
      <c r="BG9" s="5"/>
      <c r="BH9" s="92"/>
      <c r="BI9" s="55"/>
      <c r="BJ9" s="55"/>
      <c r="BK9" s="6"/>
      <c r="BL9" s="6"/>
      <c r="BM9" s="92"/>
      <c r="BN9" s="6"/>
      <c r="BO9" s="6"/>
      <c r="BP9" s="92"/>
      <c r="BQ9" s="7"/>
      <c r="BR9" s="7"/>
      <c r="BS9" s="92"/>
      <c r="CE9" s="89"/>
      <c r="CF9" s="9"/>
      <c r="CK9" s="90"/>
      <c r="DI9" s="50"/>
      <c r="DJ9" s="50"/>
      <c r="DK9" s="50"/>
      <c r="DL9" s="50"/>
      <c r="DM9" s="15"/>
      <c r="DN9" s="15"/>
      <c r="DO9" s="15"/>
      <c r="DP9" s="15"/>
      <c r="DQ9" s="55"/>
      <c r="DR9" s="50"/>
      <c r="DS9" s="50"/>
      <c r="DT9" s="50"/>
      <c r="DU9" s="50"/>
      <c r="DV9" s="50"/>
    </row>
    <row r="10" spans="1:126" ht="9.75" customHeight="1">
      <c r="A10" s="15"/>
      <c r="B10" s="15"/>
      <c r="C10" s="15"/>
      <c r="D10" s="4"/>
      <c r="E10" s="4"/>
      <c r="F10" s="4"/>
      <c r="G10" s="4"/>
      <c r="H10" s="4"/>
      <c r="I10" s="4"/>
      <c r="J10" s="4"/>
      <c r="K10" s="4"/>
      <c r="L10" s="4"/>
      <c r="N10" s="55"/>
      <c r="O10" s="55"/>
      <c r="P10" s="55"/>
      <c r="Q10" s="15"/>
      <c r="R10" s="15"/>
      <c r="S10" s="15"/>
      <c r="T10" s="15"/>
      <c r="U10" s="15"/>
      <c r="V10" s="15"/>
      <c r="W10" s="15"/>
      <c r="X10" s="15"/>
      <c r="Y10" s="15"/>
      <c r="Z10" s="15"/>
      <c r="AA10" s="15"/>
      <c r="AB10" s="15"/>
      <c r="AC10" s="15"/>
      <c r="AD10" s="15"/>
      <c r="AE10" s="15"/>
      <c r="AF10" s="15"/>
      <c r="AG10" s="15"/>
      <c r="AH10" s="15"/>
      <c r="AI10" s="15"/>
      <c r="AJ10" s="15"/>
      <c r="AW10" s="91"/>
      <c r="AX10" s="91"/>
      <c r="AY10" s="91"/>
      <c r="AZ10" s="5"/>
      <c r="BA10" s="5"/>
      <c r="BB10" s="92"/>
      <c r="BC10" s="5"/>
      <c r="BD10" s="5"/>
      <c r="BE10" s="92"/>
      <c r="BF10" s="5"/>
      <c r="BG10" s="5"/>
      <c r="BH10" s="92"/>
      <c r="BI10" s="55"/>
      <c r="BJ10" s="55"/>
      <c r="BK10" s="6"/>
      <c r="BL10" s="6"/>
      <c r="BM10" s="92"/>
      <c r="BN10" s="6"/>
      <c r="BO10" s="6"/>
      <c r="BP10" s="92"/>
      <c r="BQ10" s="7"/>
      <c r="BR10" s="7"/>
      <c r="BS10" s="92"/>
      <c r="CE10" s="89"/>
      <c r="CF10" s="9"/>
      <c r="CG10" s="86"/>
      <c r="CK10" s="90"/>
      <c r="DI10" s="50"/>
      <c r="DJ10" s="50"/>
      <c r="DK10" s="50"/>
      <c r="DL10" s="50"/>
      <c r="DM10" s="15"/>
      <c r="DN10" s="15"/>
      <c r="DO10" s="15"/>
      <c r="DP10" s="15"/>
      <c r="DQ10" s="55"/>
      <c r="DR10" s="50"/>
      <c r="DS10" s="50"/>
      <c r="DT10" s="50"/>
      <c r="DU10" s="50"/>
      <c r="DV10" s="50"/>
    </row>
    <row r="11" spans="1:126" ht="9.75" customHeight="1" thickBot="1">
      <c r="A11" s="15"/>
      <c r="B11" s="15"/>
      <c r="C11" s="15"/>
      <c r="D11" s="4"/>
      <c r="E11" s="4"/>
      <c r="F11" s="4"/>
      <c r="G11" s="4"/>
      <c r="H11" s="4"/>
      <c r="I11" s="4"/>
      <c r="J11" s="4"/>
      <c r="K11" s="4"/>
      <c r="L11" s="4"/>
      <c r="N11" s="55"/>
      <c r="O11" s="55"/>
      <c r="P11" s="55"/>
      <c r="Q11" s="15"/>
      <c r="R11" s="15"/>
      <c r="S11" s="15"/>
      <c r="T11" s="15"/>
      <c r="U11" s="15"/>
      <c r="V11" s="15"/>
      <c r="W11" s="15"/>
      <c r="X11" s="15"/>
      <c r="Y11" s="15"/>
      <c r="Z11" s="15"/>
      <c r="AA11" s="15"/>
      <c r="AB11" s="15"/>
      <c r="AC11" s="15"/>
      <c r="AD11" s="15"/>
      <c r="AE11" s="15"/>
      <c r="AF11" s="15"/>
      <c r="AG11" s="15"/>
      <c r="AH11" s="15"/>
      <c r="AI11" s="15"/>
      <c r="AJ11" s="15"/>
      <c r="AW11" s="91"/>
      <c r="AX11" s="91"/>
      <c r="AY11" s="91"/>
      <c r="AZ11" s="5"/>
      <c r="BA11" s="5"/>
      <c r="BB11" s="92"/>
      <c r="BC11" s="5"/>
      <c r="BD11" s="5"/>
      <c r="BE11" s="92"/>
      <c r="BF11" s="5"/>
      <c r="BG11" s="5"/>
      <c r="BH11" s="92"/>
      <c r="BI11" s="55"/>
      <c r="BJ11" s="55"/>
      <c r="BK11" s="6"/>
      <c r="BL11" s="6"/>
      <c r="BM11" s="92"/>
      <c r="BN11" s="6"/>
      <c r="BO11" s="6"/>
      <c r="BP11" s="92"/>
      <c r="BQ11" s="7"/>
      <c r="BR11" s="7"/>
      <c r="BS11" s="92"/>
      <c r="CE11" s="89"/>
      <c r="CF11" s="9"/>
      <c r="CK11" s="90"/>
      <c r="DI11" s="50"/>
      <c r="DJ11" s="50"/>
      <c r="DK11" s="50"/>
      <c r="DL11" s="50"/>
      <c r="DM11" s="15"/>
      <c r="DN11" s="15"/>
      <c r="DO11" s="15"/>
      <c r="DP11" s="15"/>
      <c r="DQ11" s="55"/>
      <c r="DR11" s="50"/>
      <c r="DS11" s="50"/>
      <c r="DT11" s="50"/>
      <c r="DU11" s="50"/>
      <c r="DV11" s="50"/>
    </row>
    <row r="12" spans="1:126" ht="13.5" customHeight="1">
      <c r="A12" s="971" t="s">
        <v>229</v>
      </c>
      <c r="B12" s="973"/>
      <c r="C12" s="1059" t="s">
        <v>94</v>
      </c>
      <c r="D12" s="961"/>
      <c r="E12" s="961"/>
      <c r="F12" s="961"/>
      <c r="G12" s="961"/>
      <c r="H12" s="961"/>
      <c r="I12" s="961"/>
      <c r="J12" s="1048"/>
      <c r="K12" s="1059" t="s">
        <v>167</v>
      </c>
      <c r="L12" s="961"/>
      <c r="M12" s="961"/>
      <c r="N12" s="961"/>
      <c r="O12" s="961"/>
      <c r="P12" s="961"/>
      <c r="Q12" s="961"/>
      <c r="R12" s="961"/>
      <c r="S12" s="961"/>
      <c r="T12" s="961"/>
      <c r="U12" s="961"/>
      <c r="V12" s="961"/>
      <c r="W12" s="961"/>
      <c r="X12" s="961"/>
      <c r="Y12" s="961"/>
      <c r="Z12" s="961"/>
      <c r="AA12" s="961"/>
      <c r="AB12" s="1048"/>
      <c r="AC12" s="1059" t="s">
        <v>168</v>
      </c>
      <c r="AD12" s="961"/>
      <c r="AE12" s="961"/>
      <c r="AF12" s="961"/>
      <c r="AG12" s="961"/>
      <c r="AH12" s="961"/>
      <c r="AI12" s="961"/>
      <c r="AJ12" s="961"/>
      <c r="AK12" s="1048"/>
      <c r="AL12" s="1050" t="s">
        <v>288</v>
      </c>
      <c r="AM12" s="961"/>
      <c r="AN12" s="961"/>
      <c r="AO12" s="961"/>
      <c r="AP12" s="961"/>
      <c r="AQ12" s="961"/>
      <c r="AR12" s="961"/>
      <c r="AS12" s="961"/>
      <c r="AT12" s="961"/>
      <c r="AU12" s="961"/>
      <c r="AV12" s="971" t="s">
        <v>287</v>
      </c>
      <c r="AW12" s="961"/>
      <c r="AX12" s="961"/>
      <c r="AY12" s="961"/>
      <c r="AZ12" s="961"/>
      <c r="BA12" s="961"/>
      <c r="BB12" s="961"/>
      <c r="BC12" s="961"/>
      <c r="BD12" s="961"/>
      <c r="BE12" s="1048"/>
      <c r="BF12" s="1059" t="s">
        <v>169</v>
      </c>
      <c r="BG12" s="961"/>
      <c r="BH12" s="962"/>
      <c r="BI12" s="1138" t="s">
        <v>170</v>
      </c>
      <c r="BJ12" s="1047"/>
      <c r="BK12" s="1047"/>
      <c r="BL12" s="1047"/>
      <c r="BM12" s="1139"/>
      <c r="BN12" s="966" t="s">
        <v>171</v>
      </c>
      <c r="BO12" s="1114"/>
      <c r="BP12" s="1114"/>
      <c r="BQ12" s="1114"/>
      <c r="BR12" s="1114"/>
      <c r="BS12" s="1115"/>
      <c r="CE12" s="89"/>
      <c r="CF12" s="9"/>
      <c r="CG12" s="86"/>
      <c r="DI12" s="50"/>
      <c r="DJ12" s="50"/>
      <c r="DK12" s="50"/>
      <c r="DL12" s="50"/>
      <c r="DM12" s="15"/>
      <c r="DN12" s="15"/>
      <c r="DO12" s="15"/>
      <c r="DP12" s="15"/>
      <c r="DQ12" s="55"/>
      <c r="DR12" s="50"/>
      <c r="DS12" s="50"/>
      <c r="DT12" s="50"/>
      <c r="DU12" s="50"/>
      <c r="DV12" s="50"/>
    </row>
    <row r="13" spans="1:118" ht="13.5" customHeight="1">
      <c r="A13" s="1119"/>
      <c r="B13" s="1120"/>
      <c r="C13" s="967"/>
      <c r="D13" s="968"/>
      <c r="E13" s="968"/>
      <c r="F13" s="968"/>
      <c r="G13" s="968"/>
      <c r="H13" s="968"/>
      <c r="I13" s="968"/>
      <c r="J13" s="987"/>
      <c r="K13" s="967"/>
      <c r="L13" s="968"/>
      <c r="M13" s="968"/>
      <c r="N13" s="968"/>
      <c r="O13" s="968"/>
      <c r="P13" s="968"/>
      <c r="Q13" s="968"/>
      <c r="R13" s="968"/>
      <c r="S13" s="968"/>
      <c r="T13" s="968"/>
      <c r="U13" s="968"/>
      <c r="V13" s="968"/>
      <c r="W13" s="968"/>
      <c r="X13" s="968"/>
      <c r="Y13" s="968"/>
      <c r="Z13" s="968"/>
      <c r="AA13" s="968"/>
      <c r="AB13" s="987"/>
      <c r="AC13" s="967"/>
      <c r="AD13" s="968"/>
      <c r="AE13" s="968"/>
      <c r="AF13" s="968"/>
      <c r="AG13" s="968"/>
      <c r="AH13" s="968"/>
      <c r="AI13" s="968"/>
      <c r="AJ13" s="968"/>
      <c r="AK13" s="987"/>
      <c r="AL13" s="967"/>
      <c r="AM13" s="968"/>
      <c r="AN13" s="968"/>
      <c r="AO13" s="968"/>
      <c r="AP13" s="968"/>
      <c r="AQ13" s="968"/>
      <c r="AR13" s="968"/>
      <c r="AS13" s="968"/>
      <c r="AT13" s="968"/>
      <c r="AU13" s="968"/>
      <c r="AV13" s="986"/>
      <c r="AW13" s="968"/>
      <c r="AX13" s="968"/>
      <c r="AY13" s="968"/>
      <c r="AZ13" s="968"/>
      <c r="BA13" s="968"/>
      <c r="BB13" s="968"/>
      <c r="BC13" s="968"/>
      <c r="BD13" s="968"/>
      <c r="BE13" s="987"/>
      <c r="BF13" s="967"/>
      <c r="BG13" s="968"/>
      <c r="BH13" s="969"/>
      <c r="BI13" s="1140"/>
      <c r="BJ13" s="1141"/>
      <c r="BK13" s="1141"/>
      <c r="BL13" s="1141"/>
      <c r="BM13" s="1142"/>
      <c r="BN13" s="1116"/>
      <c r="BO13" s="1117"/>
      <c r="BP13" s="1117"/>
      <c r="BQ13" s="1117"/>
      <c r="BR13" s="1117"/>
      <c r="BS13" s="1118"/>
      <c r="BW13" s="89"/>
      <c r="BX13" s="9"/>
      <c r="BY13" s="84"/>
      <c r="BZ13" s="84"/>
      <c r="CA13" s="84"/>
      <c r="CB13" s="84"/>
      <c r="CC13" s="84"/>
      <c r="CD13" s="84"/>
      <c r="CF13" s="50"/>
      <c r="CG13" s="50"/>
      <c r="CH13" s="50"/>
      <c r="CI13" s="50"/>
      <c r="CJ13" s="50"/>
      <c r="CK13" s="50"/>
      <c r="CL13" s="50"/>
      <c r="CM13" s="50"/>
      <c r="DE13" s="15"/>
      <c r="DF13" s="15"/>
      <c r="DG13" s="15"/>
      <c r="DH13" s="15"/>
      <c r="DI13" s="55"/>
      <c r="DJ13" s="50"/>
      <c r="DK13" s="50"/>
      <c r="DL13" s="50"/>
      <c r="DM13" s="50"/>
      <c r="DN13" s="50"/>
    </row>
    <row r="14" spans="1:118" ht="13.5" customHeight="1">
      <c r="A14" s="982">
        <v>1</v>
      </c>
      <c r="B14" s="983"/>
      <c r="C14" s="1015"/>
      <c r="D14" s="1016"/>
      <c r="E14" s="1016"/>
      <c r="F14" s="1016"/>
      <c r="G14" s="1016"/>
      <c r="H14" s="1016"/>
      <c r="I14" s="1016"/>
      <c r="J14" s="1017"/>
      <c r="K14" s="1015"/>
      <c r="L14" s="1016"/>
      <c r="M14" s="1016"/>
      <c r="N14" s="1016"/>
      <c r="O14" s="1016"/>
      <c r="P14" s="1016"/>
      <c r="Q14" s="1016"/>
      <c r="R14" s="1016"/>
      <c r="S14" s="1016"/>
      <c r="T14" s="1016"/>
      <c r="U14" s="1016"/>
      <c r="V14" s="1016"/>
      <c r="W14" s="1016"/>
      <c r="X14" s="1016"/>
      <c r="Y14" s="1016"/>
      <c r="Z14" s="1016"/>
      <c r="AA14" s="1016"/>
      <c r="AB14" s="1017"/>
      <c r="AC14" s="1197"/>
      <c r="AD14" s="1123"/>
      <c r="AE14" s="1133" t="s">
        <v>92</v>
      </c>
      <c r="AF14" s="1123"/>
      <c r="AG14" s="1123"/>
      <c r="AH14" s="1133" t="s">
        <v>134</v>
      </c>
      <c r="AI14" s="1123"/>
      <c r="AJ14" s="1123"/>
      <c r="AK14" s="1190" t="s">
        <v>172</v>
      </c>
      <c r="AL14" s="1026"/>
      <c r="AM14" s="1005"/>
      <c r="AN14" s="1005"/>
      <c r="AO14" s="1005"/>
      <c r="AP14" s="1005"/>
      <c r="AQ14" s="1005"/>
      <c r="AR14" s="1005"/>
      <c r="AS14" s="1005"/>
      <c r="AT14" s="93"/>
      <c r="AU14" s="93"/>
      <c r="AV14" s="1004"/>
      <c r="AW14" s="1005"/>
      <c r="AX14" s="1005"/>
      <c r="AY14" s="1005"/>
      <c r="AZ14" s="1005"/>
      <c r="BA14" s="1005"/>
      <c r="BB14" s="1005"/>
      <c r="BC14" s="1005"/>
      <c r="BD14" s="94"/>
      <c r="BE14" s="94"/>
      <c r="BF14" s="1181">
        <f>IF(AV14&gt;=12000,$BW$83,IF(AND(AV14&lt;12000,AV14&gt;=4000),$BW$84,IF(AND(AV14&gt;=2500,AV14&lt;4000),$BW$85,IF(AND(AV14&gt;=1000,AV14&lt;2500),$BW$86,""))))</f>
      </c>
      <c r="BG14" s="1182"/>
      <c r="BH14" s="1183"/>
      <c r="BI14" s="1143"/>
      <c r="BJ14" s="937"/>
      <c r="BK14" s="937"/>
      <c r="BL14" s="937"/>
      <c r="BM14" s="938"/>
      <c r="BN14" s="943">
        <f>IF(AV14&gt;=12000,$BX$83,IF(AND(AV14&lt;12000,AV14&gt;=4000),$BX$84,IF(AND(AV14&gt;=2500,AV14&lt;4000),$BX$85,IF(AND(AV14&gt;=1000,AV14&lt;2500),$BX$86,""))))</f>
      </c>
      <c r="BO14" s="944"/>
      <c r="BP14" s="944"/>
      <c r="BQ14" s="944">
        <f>IF(BM14&gt;=12000,$BW$83,IF(AND(BM14&lt;12000,BM14&gt;=4000),$BW$84,IF(AND(BM14&gt;=2500,BM14&lt;4000),$BW$85,IF(AND(BM14&gt;=1000,BM14&lt;2500),$BW$86,""))))</f>
      </c>
      <c r="BR14" s="944"/>
      <c r="BS14" s="945"/>
      <c r="BW14" s="89"/>
      <c r="BX14" s="9"/>
      <c r="BY14" s="86"/>
      <c r="BZ14" s="84"/>
      <c r="CA14" s="84"/>
      <c r="CB14" s="84"/>
      <c r="CC14" s="84"/>
      <c r="CD14" s="84"/>
      <c r="CF14" s="50"/>
      <c r="CG14" s="50"/>
      <c r="CH14" s="50"/>
      <c r="CI14" s="50"/>
      <c r="CJ14" s="50"/>
      <c r="CK14" s="50"/>
      <c r="CL14" s="50"/>
      <c r="CM14" s="50"/>
      <c r="DE14" s="15"/>
      <c r="DF14" s="15"/>
      <c r="DG14" s="15"/>
      <c r="DH14" s="15"/>
      <c r="DI14" s="55"/>
      <c r="DJ14" s="50"/>
      <c r="DK14" s="50"/>
      <c r="DL14" s="50"/>
      <c r="DM14" s="50"/>
      <c r="DN14" s="50"/>
    </row>
    <row r="15" spans="1:118" ht="13.5" customHeight="1">
      <c r="A15" s="984"/>
      <c r="B15" s="985"/>
      <c r="C15" s="1018"/>
      <c r="D15" s="1019"/>
      <c r="E15" s="1019"/>
      <c r="F15" s="1019"/>
      <c r="G15" s="1019"/>
      <c r="H15" s="1019"/>
      <c r="I15" s="1019"/>
      <c r="J15" s="1020"/>
      <c r="K15" s="1018"/>
      <c r="L15" s="1019"/>
      <c r="M15" s="1019"/>
      <c r="N15" s="1019"/>
      <c r="O15" s="1019"/>
      <c r="P15" s="1019"/>
      <c r="Q15" s="1019"/>
      <c r="R15" s="1019"/>
      <c r="S15" s="1019"/>
      <c r="T15" s="1019"/>
      <c r="U15" s="1019"/>
      <c r="V15" s="1019"/>
      <c r="W15" s="1019"/>
      <c r="X15" s="1019"/>
      <c r="Y15" s="1019"/>
      <c r="Z15" s="1019"/>
      <c r="AA15" s="1019"/>
      <c r="AB15" s="1020"/>
      <c r="AC15" s="1198"/>
      <c r="AD15" s="1125"/>
      <c r="AE15" s="1134"/>
      <c r="AF15" s="1125"/>
      <c r="AG15" s="1125"/>
      <c r="AH15" s="1134"/>
      <c r="AI15" s="1125"/>
      <c r="AJ15" s="1125"/>
      <c r="AK15" s="1191"/>
      <c r="AL15" s="1027"/>
      <c r="AM15" s="1007"/>
      <c r="AN15" s="1007"/>
      <c r="AO15" s="1007"/>
      <c r="AP15" s="1007"/>
      <c r="AQ15" s="1007"/>
      <c r="AR15" s="1007"/>
      <c r="AS15" s="1007"/>
      <c r="AT15" s="1029" t="s">
        <v>82</v>
      </c>
      <c r="AU15" s="1128"/>
      <c r="AV15" s="1006"/>
      <c r="AW15" s="1007"/>
      <c r="AX15" s="1007"/>
      <c r="AY15" s="1007"/>
      <c r="AZ15" s="1007"/>
      <c r="BA15" s="1007"/>
      <c r="BB15" s="1007"/>
      <c r="BC15" s="1007"/>
      <c r="BD15" s="1024" t="s">
        <v>82</v>
      </c>
      <c r="BE15" s="1160"/>
      <c r="BF15" s="1184"/>
      <c r="BG15" s="1185"/>
      <c r="BH15" s="1186"/>
      <c r="BI15" s="1144"/>
      <c r="BJ15" s="939"/>
      <c r="BK15" s="939"/>
      <c r="BL15" s="939"/>
      <c r="BM15" s="940"/>
      <c r="BN15" s="946"/>
      <c r="BO15" s="947"/>
      <c r="BP15" s="947"/>
      <c r="BQ15" s="947"/>
      <c r="BR15" s="947"/>
      <c r="BS15" s="948"/>
      <c r="BW15" s="89"/>
      <c r="BX15" s="9"/>
      <c r="BY15" s="84"/>
      <c r="BZ15" s="84"/>
      <c r="CA15" s="84"/>
      <c r="CB15" s="84"/>
      <c r="CC15" s="84"/>
      <c r="CD15" s="84"/>
      <c r="CF15" s="50"/>
      <c r="CG15" s="50"/>
      <c r="CH15" s="50"/>
      <c r="CI15" s="50"/>
      <c r="CJ15" s="50"/>
      <c r="CK15" s="50"/>
      <c r="CL15" s="50"/>
      <c r="CM15" s="50"/>
      <c r="DA15" s="49"/>
      <c r="DB15" s="49"/>
      <c r="DC15" s="49"/>
      <c r="DD15" s="49"/>
      <c r="DE15" s="15"/>
      <c r="DF15" s="15"/>
      <c r="DG15" s="15"/>
      <c r="DH15" s="15"/>
      <c r="DI15" s="55"/>
      <c r="DJ15" s="50"/>
      <c r="DK15" s="50"/>
      <c r="DL15" s="50"/>
      <c r="DM15" s="50"/>
      <c r="DN15" s="50"/>
    </row>
    <row r="16" spans="1:118" ht="13.5" customHeight="1">
      <c r="A16" s="986"/>
      <c r="B16" s="987"/>
      <c r="C16" s="1021"/>
      <c r="D16" s="1022"/>
      <c r="E16" s="1022"/>
      <c r="F16" s="1022"/>
      <c r="G16" s="1022"/>
      <c r="H16" s="1022"/>
      <c r="I16" s="1022"/>
      <c r="J16" s="1023"/>
      <c r="K16" s="1021"/>
      <c r="L16" s="1022"/>
      <c r="M16" s="1022"/>
      <c r="N16" s="1022"/>
      <c r="O16" s="1022"/>
      <c r="P16" s="1022"/>
      <c r="Q16" s="1022"/>
      <c r="R16" s="1022"/>
      <c r="S16" s="1022"/>
      <c r="T16" s="1022"/>
      <c r="U16" s="1022"/>
      <c r="V16" s="1022"/>
      <c r="W16" s="1022"/>
      <c r="X16" s="1022"/>
      <c r="Y16" s="1022"/>
      <c r="Z16" s="1022"/>
      <c r="AA16" s="1022"/>
      <c r="AB16" s="1023"/>
      <c r="AC16" s="1199"/>
      <c r="AD16" s="1127"/>
      <c r="AE16" s="1135"/>
      <c r="AF16" s="1127"/>
      <c r="AG16" s="1127"/>
      <c r="AH16" s="1135"/>
      <c r="AI16" s="1127"/>
      <c r="AJ16" s="1127"/>
      <c r="AK16" s="1192"/>
      <c r="AL16" s="1028"/>
      <c r="AM16" s="1009"/>
      <c r="AN16" s="1009"/>
      <c r="AO16" s="1009"/>
      <c r="AP16" s="1009"/>
      <c r="AQ16" s="1009"/>
      <c r="AR16" s="1009"/>
      <c r="AS16" s="1009"/>
      <c r="AT16" s="1030"/>
      <c r="AU16" s="1129"/>
      <c r="AV16" s="1008"/>
      <c r="AW16" s="1009"/>
      <c r="AX16" s="1009"/>
      <c r="AY16" s="1009"/>
      <c r="AZ16" s="1009"/>
      <c r="BA16" s="1009"/>
      <c r="BB16" s="1009"/>
      <c r="BC16" s="1009"/>
      <c r="BD16" s="1025"/>
      <c r="BE16" s="1161"/>
      <c r="BF16" s="1187"/>
      <c r="BG16" s="1188"/>
      <c r="BH16" s="1189"/>
      <c r="BI16" s="1145"/>
      <c r="BJ16" s="941"/>
      <c r="BK16" s="941"/>
      <c r="BL16" s="941"/>
      <c r="BM16" s="942"/>
      <c r="BN16" s="949"/>
      <c r="BO16" s="950"/>
      <c r="BP16" s="950"/>
      <c r="BQ16" s="950"/>
      <c r="BR16" s="950"/>
      <c r="BS16" s="951"/>
      <c r="BW16" s="89"/>
      <c r="BX16" s="9"/>
      <c r="BY16" s="86"/>
      <c r="BZ16" s="84"/>
      <c r="CA16" s="84"/>
      <c r="CB16" s="84"/>
      <c r="CC16" s="84"/>
      <c r="CD16" s="84"/>
      <c r="CF16" s="50"/>
      <c r="CG16" s="50"/>
      <c r="CH16" s="50"/>
      <c r="CI16" s="50"/>
      <c r="CJ16" s="50"/>
      <c r="CK16" s="50"/>
      <c r="CL16" s="50"/>
      <c r="CM16" s="50"/>
      <c r="DA16" s="49"/>
      <c r="DB16" s="49"/>
      <c r="DC16" s="49"/>
      <c r="DD16" s="49"/>
      <c r="DE16" s="15"/>
      <c r="DF16" s="15"/>
      <c r="DG16" s="15"/>
      <c r="DH16" s="15"/>
      <c r="DI16" s="55"/>
      <c r="DJ16" s="50"/>
      <c r="DK16" s="50"/>
      <c r="DL16" s="50"/>
      <c r="DM16" s="50"/>
      <c r="DN16" s="50"/>
    </row>
    <row r="17" spans="1:118" ht="13.5" customHeight="1">
      <c r="A17" s="982">
        <v>2</v>
      </c>
      <c r="B17" s="983"/>
      <c r="C17" s="1015"/>
      <c r="D17" s="1016"/>
      <c r="E17" s="1016"/>
      <c r="F17" s="1016"/>
      <c r="G17" s="1016"/>
      <c r="H17" s="1016"/>
      <c r="I17" s="1016"/>
      <c r="J17" s="1017"/>
      <c r="K17" s="1015"/>
      <c r="L17" s="1016"/>
      <c r="M17" s="1016"/>
      <c r="N17" s="1016"/>
      <c r="O17" s="1016"/>
      <c r="P17" s="1016"/>
      <c r="Q17" s="1016"/>
      <c r="R17" s="1016"/>
      <c r="S17" s="1016"/>
      <c r="T17" s="1016"/>
      <c r="U17" s="1016"/>
      <c r="V17" s="1016"/>
      <c r="W17" s="1016"/>
      <c r="X17" s="1016"/>
      <c r="Y17" s="1016"/>
      <c r="Z17" s="1016"/>
      <c r="AA17" s="1016"/>
      <c r="AB17" s="1017"/>
      <c r="AC17" s="1197"/>
      <c r="AD17" s="1123"/>
      <c r="AE17" s="1133" t="s">
        <v>92</v>
      </c>
      <c r="AF17" s="1123"/>
      <c r="AG17" s="1123"/>
      <c r="AH17" s="1133" t="s">
        <v>134</v>
      </c>
      <c r="AI17" s="1123"/>
      <c r="AJ17" s="1123"/>
      <c r="AK17" s="1190" t="s">
        <v>172</v>
      </c>
      <c r="AL17" s="1026"/>
      <c r="AM17" s="1005"/>
      <c r="AN17" s="1005"/>
      <c r="AO17" s="1005"/>
      <c r="AP17" s="1005"/>
      <c r="AQ17" s="1005"/>
      <c r="AR17" s="1005"/>
      <c r="AS17" s="1005"/>
      <c r="AT17" s="93"/>
      <c r="AU17" s="93"/>
      <c r="AV17" s="1004"/>
      <c r="AW17" s="1005"/>
      <c r="AX17" s="1005"/>
      <c r="AY17" s="1005"/>
      <c r="AZ17" s="1005"/>
      <c r="BA17" s="1005"/>
      <c r="BB17" s="1005"/>
      <c r="BC17" s="1005"/>
      <c r="BD17" s="94"/>
      <c r="BE17" s="94"/>
      <c r="BF17" s="1181">
        <f>IF(AV17&gt;=12000,$BW$83,IF(AND(AV17&lt;12000,AV17&gt;=4000),$BW$84,IF(AND(AV17&gt;=2500,AV17&lt;4000),$BW$85,IF(AND(AV17&gt;=1000,AV17&lt;2500),$BW$86,""))))</f>
      </c>
      <c r="BG17" s="1182"/>
      <c r="BH17" s="1183"/>
      <c r="BI17" s="1143"/>
      <c r="BJ17" s="937"/>
      <c r="BK17" s="937"/>
      <c r="BL17" s="937"/>
      <c r="BM17" s="938"/>
      <c r="BN17" s="943">
        <f>IF(AV17&gt;=12000,$BX$83,IF(AND(AV17&lt;12000,AV17&gt;=4000),$BX$84,IF(AND(AV17&gt;=2500,AV17&lt;4000),$BX$85,IF(AND(AV17&gt;=1000,AV17&lt;2500),$BX$86,""))))</f>
      </c>
      <c r="BO17" s="944"/>
      <c r="BP17" s="944"/>
      <c r="BQ17" s="944">
        <f>IF(BM17&gt;=12000,$BW$83,IF(AND(BM17&lt;12000,BM17&gt;=4000),$BW$84,IF(AND(BM17&gt;=2500,BM17&lt;4000),$BW$85,IF(AND(BM17&gt;=1000,BM17&lt;2500),$BW$86,""))))</f>
      </c>
      <c r="BR17" s="944"/>
      <c r="BS17" s="945"/>
      <c r="BW17" s="89"/>
      <c r="BX17" s="9"/>
      <c r="BY17" s="84"/>
      <c r="BZ17" s="84"/>
      <c r="CA17" s="84"/>
      <c r="CB17" s="84"/>
      <c r="CC17" s="84"/>
      <c r="CD17" s="84"/>
      <c r="CF17" s="50"/>
      <c r="CG17" s="50"/>
      <c r="CH17" s="50"/>
      <c r="CI17" s="50"/>
      <c r="CJ17" s="50"/>
      <c r="CK17" s="50"/>
      <c r="CL17" s="50"/>
      <c r="CM17" s="50"/>
      <c r="DA17" s="49"/>
      <c r="DB17" s="49"/>
      <c r="DC17" s="49"/>
      <c r="DD17" s="49"/>
      <c r="DE17" s="15"/>
      <c r="DF17" s="15"/>
      <c r="DG17" s="15"/>
      <c r="DH17" s="15"/>
      <c r="DI17" s="55"/>
      <c r="DJ17" s="50"/>
      <c r="DK17" s="50"/>
      <c r="DL17" s="50"/>
      <c r="DM17" s="50"/>
      <c r="DN17" s="50"/>
    </row>
    <row r="18" spans="1:118" ht="13.5" customHeight="1">
      <c r="A18" s="984"/>
      <c r="B18" s="985"/>
      <c r="C18" s="1018"/>
      <c r="D18" s="1019"/>
      <c r="E18" s="1019"/>
      <c r="F18" s="1019"/>
      <c r="G18" s="1019"/>
      <c r="H18" s="1019"/>
      <c r="I18" s="1019"/>
      <c r="J18" s="1020"/>
      <c r="K18" s="1018"/>
      <c r="L18" s="1019"/>
      <c r="M18" s="1019"/>
      <c r="N18" s="1019"/>
      <c r="O18" s="1019"/>
      <c r="P18" s="1019"/>
      <c r="Q18" s="1019"/>
      <c r="R18" s="1019"/>
      <c r="S18" s="1019"/>
      <c r="T18" s="1019"/>
      <c r="U18" s="1019"/>
      <c r="V18" s="1019"/>
      <c r="W18" s="1019"/>
      <c r="X18" s="1019"/>
      <c r="Y18" s="1019"/>
      <c r="Z18" s="1019"/>
      <c r="AA18" s="1019"/>
      <c r="AB18" s="1020"/>
      <c r="AC18" s="1198"/>
      <c r="AD18" s="1125"/>
      <c r="AE18" s="1134"/>
      <c r="AF18" s="1125"/>
      <c r="AG18" s="1125"/>
      <c r="AH18" s="1134"/>
      <c r="AI18" s="1125"/>
      <c r="AJ18" s="1125"/>
      <c r="AK18" s="1191"/>
      <c r="AL18" s="1027"/>
      <c r="AM18" s="1007"/>
      <c r="AN18" s="1007"/>
      <c r="AO18" s="1007"/>
      <c r="AP18" s="1007"/>
      <c r="AQ18" s="1007"/>
      <c r="AR18" s="1007"/>
      <c r="AS18" s="1007"/>
      <c r="AT18" s="1029" t="s">
        <v>82</v>
      </c>
      <c r="AU18" s="1128"/>
      <c r="AV18" s="1006"/>
      <c r="AW18" s="1007"/>
      <c r="AX18" s="1007"/>
      <c r="AY18" s="1007"/>
      <c r="AZ18" s="1007"/>
      <c r="BA18" s="1007"/>
      <c r="BB18" s="1007"/>
      <c r="BC18" s="1007"/>
      <c r="BD18" s="1024" t="s">
        <v>82</v>
      </c>
      <c r="BE18" s="1160"/>
      <c r="BF18" s="1184"/>
      <c r="BG18" s="1185"/>
      <c r="BH18" s="1186"/>
      <c r="BI18" s="1144"/>
      <c r="BJ18" s="939"/>
      <c r="BK18" s="939"/>
      <c r="BL18" s="939"/>
      <c r="BM18" s="940"/>
      <c r="BN18" s="946"/>
      <c r="BO18" s="947"/>
      <c r="BP18" s="947"/>
      <c r="BQ18" s="947"/>
      <c r="BR18" s="947"/>
      <c r="BS18" s="948"/>
      <c r="BW18" s="89"/>
      <c r="BX18" s="9"/>
      <c r="BY18" s="86"/>
      <c r="BZ18" s="84"/>
      <c r="CA18" s="84"/>
      <c r="CB18" s="84"/>
      <c r="CC18" s="84"/>
      <c r="CD18" s="84"/>
      <c r="CF18" s="50"/>
      <c r="CG18" s="50"/>
      <c r="CH18" s="50"/>
      <c r="CI18" s="50"/>
      <c r="CJ18" s="50"/>
      <c r="CK18" s="50"/>
      <c r="CL18" s="50"/>
      <c r="CM18" s="50"/>
      <c r="DA18" s="49"/>
      <c r="DB18" s="49"/>
      <c r="DC18" s="49"/>
      <c r="DD18" s="49"/>
      <c r="DE18" s="15"/>
      <c r="DF18" s="15"/>
      <c r="DG18" s="15"/>
      <c r="DH18" s="15"/>
      <c r="DI18" s="55"/>
      <c r="DJ18" s="50"/>
      <c r="DK18" s="50"/>
      <c r="DL18" s="50"/>
      <c r="DM18" s="50"/>
      <c r="DN18" s="50"/>
    </row>
    <row r="19" spans="1:118" ht="13.5" customHeight="1">
      <c r="A19" s="986"/>
      <c r="B19" s="987"/>
      <c r="C19" s="1021"/>
      <c r="D19" s="1022"/>
      <c r="E19" s="1022"/>
      <c r="F19" s="1022"/>
      <c r="G19" s="1022"/>
      <c r="H19" s="1022"/>
      <c r="I19" s="1022"/>
      <c r="J19" s="1023"/>
      <c r="K19" s="1021"/>
      <c r="L19" s="1022"/>
      <c r="M19" s="1022"/>
      <c r="N19" s="1022"/>
      <c r="O19" s="1022"/>
      <c r="P19" s="1022"/>
      <c r="Q19" s="1022"/>
      <c r="R19" s="1022"/>
      <c r="S19" s="1022"/>
      <c r="T19" s="1022"/>
      <c r="U19" s="1022"/>
      <c r="V19" s="1022"/>
      <c r="W19" s="1022"/>
      <c r="X19" s="1022"/>
      <c r="Y19" s="1022"/>
      <c r="Z19" s="1022"/>
      <c r="AA19" s="1022"/>
      <c r="AB19" s="1023"/>
      <c r="AC19" s="1199"/>
      <c r="AD19" s="1127"/>
      <c r="AE19" s="1135"/>
      <c r="AF19" s="1127"/>
      <c r="AG19" s="1127"/>
      <c r="AH19" s="1135"/>
      <c r="AI19" s="1127"/>
      <c r="AJ19" s="1127"/>
      <c r="AK19" s="1192"/>
      <c r="AL19" s="1028"/>
      <c r="AM19" s="1009"/>
      <c r="AN19" s="1009"/>
      <c r="AO19" s="1009"/>
      <c r="AP19" s="1009"/>
      <c r="AQ19" s="1009"/>
      <c r="AR19" s="1009"/>
      <c r="AS19" s="1009"/>
      <c r="AT19" s="1030"/>
      <c r="AU19" s="1129"/>
      <c r="AV19" s="1008"/>
      <c r="AW19" s="1009"/>
      <c r="AX19" s="1009"/>
      <c r="AY19" s="1009"/>
      <c r="AZ19" s="1009"/>
      <c r="BA19" s="1009"/>
      <c r="BB19" s="1009"/>
      <c r="BC19" s="1009"/>
      <c r="BD19" s="1025"/>
      <c r="BE19" s="1161"/>
      <c r="BF19" s="1187"/>
      <c r="BG19" s="1188"/>
      <c r="BH19" s="1189"/>
      <c r="BI19" s="1145"/>
      <c r="BJ19" s="941"/>
      <c r="BK19" s="941"/>
      <c r="BL19" s="941"/>
      <c r="BM19" s="942"/>
      <c r="BN19" s="949"/>
      <c r="BO19" s="950"/>
      <c r="BP19" s="950"/>
      <c r="BQ19" s="950"/>
      <c r="BR19" s="950"/>
      <c r="BS19" s="951"/>
      <c r="BV19" s="4"/>
      <c r="BW19" s="89"/>
      <c r="BX19" s="95"/>
      <c r="BY19" s="96"/>
      <c r="BZ19" s="97"/>
      <c r="CA19" s="9"/>
      <c r="CB19" s="9"/>
      <c r="CC19" s="9"/>
      <c r="CE19" s="9"/>
      <c r="CF19" s="50"/>
      <c r="CG19" s="50"/>
      <c r="CH19" s="50"/>
      <c r="CI19" s="50"/>
      <c r="CJ19" s="50"/>
      <c r="CK19" s="50"/>
      <c r="CL19" s="50"/>
      <c r="CM19" s="50"/>
      <c r="DE19" s="15"/>
      <c r="DF19" s="15"/>
      <c r="DG19" s="15"/>
      <c r="DH19" s="15"/>
      <c r="DI19" s="55"/>
      <c r="DJ19" s="50"/>
      <c r="DK19" s="50"/>
      <c r="DL19" s="50"/>
      <c r="DM19" s="50"/>
      <c r="DN19" s="50"/>
    </row>
    <row r="20" spans="1:112" ht="13.5" customHeight="1">
      <c r="A20" s="982">
        <v>3</v>
      </c>
      <c r="B20" s="983"/>
      <c r="C20" s="1015"/>
      <c r="D20" s="1016"/>
      <c r="E20" s="1016"/>
      <c r="F20" s="1016"/>
      <c r="G20" s="1016"/>
      <c r="H20" s="1016"/>
      <c r="I20" s="1016"/>
      <c r="J20" s="1017"/>
      <c r="K20" s="1015"/>
      <c r="L20" s="1016"/>
      <c r="M20" s="1016"/>
      <c r="N20" s="1016"/>
      <c r="O20" s="1016"/>
      <c r="P20" s="1016"/>
      <c r="Q20" s="1016"/>
      <c r="R20" s="1016"/>
      <c r="S20" s="1016"/>
      <c r="T20" s="1016"/>
      <c r="U20" s="1016"/>
      <c r="V20" s="1016"/>
      <c r="W20" s="1016"/>
      <c r="X20" s="1016"/>
      <c r="Y20" s="1016"/>
      <c r="Z20" s="1016"/>
      <c r="AA20" s="1016"/>
      <c r="AB20" s="1017"/>
      <c r="AC20" s="1197"/>
      <c r="AD20" s="1123"/>
      <c r="AE20" s="1133" t="s">
        <v>92</v>
      </c>
      <c r="AF20" s="1123"/>
      <c r="AG20" s="1123"/>
      <c r="AH20" s="1133" t="s">
        <v>134</v>
      </c>
      <c r="AI20" s="1123"/>
      <c r="AJ20" s="1123"/>
      <c r="AK20" s="1190" t="s">
        <v>172</v>
      </c>
      <c r="AL20" s="1026"/>
      <c r="AM20" s="1005"/>
      <c r="AN20" s="1005"/>
      <c r="AO20" s="1005"/>
      <c r="AP20" s="1005"/>
      <c r="AQ20" s="1005"/>
      <c r="AR20" s="1005"/>
      <c r="AS20" s="1005"/>
      <c r="AT20" s="93"/>
      <c r="AU20" s="93"/>
      <c r="AV20" s="1004"/>
      <c r="AW20" s="1005"/>
      <c r="AX20" s="1005"/>
      <c r="AY20" s="1005"/>
      <c r="AZ20" s="1005"/>
      <c r="BA20" s="1005"/>
      <c r="BB20" s="1005"/>
      <c r="BC20" s="1005"/>
      <c r="BD20" s="94"/>
      <c r="BE20" s="94"/>
      <c r="BF20" s="1181">
        <f>IF(AV20&gt;=12000,$BW$83,IF(AND(AV20&lt;12000,AV20&gt;=4000),$BW$84,IF(AND(AV20&gt;=2500,AV20&lt;4000),$BW$85,IF(AND(AV20&gt;=1000,AV20&lt;2500),$BW$86,""))))</f>
      </c>
      <c r="BG20" s="1182"/>
      <c r="BH20" s="1183"/>
      <c r="BI20" s="1143"/>
      <c r="BJ20" s="937"/>
      <c r="BK20" s="937"/>
      <c r="BL20" s="937"/>
      <c r="BM20" s="938"/>
      <c r="BN20" s="943">
        <f>IF(AV20&gt;=12000,$BX$83,IF(AND(AV20&lt;12000,AV20&gt;=4000),$BX$84,IF(AND(AV20&gt;=2500,AV20&lt;4000),$BX$85,IF(AND(AV20&gt;=1000,AV20&lt;2500),$BX$86,""))))</f>
      </c>
      <c r="BO20" s="944"/>
      <c r="BP20" s="944"/>
      <c r="BQ20" s="944">
        <f>IF(BM20&gt;=12000,$BW$83,IF(AND(BM20&lt;12000,BM20&gt;=4000),$BW$84,IF(AND(BM20&gt;=2500,BM20&lt;4000),$BW$85,IF(AND(BM20&gt;=1000,BM20&lt;2500),$BW$86,""))))</f>
      </c>
      <c r="BR20" s="944"/>
      <c r="BS20" s="945"/>
      <c r="BW20" s="89"/>
      <c r="BX20" s="95"/>
      <c r="BY20" s="98"/>
      <c r="BZ20" s="98"/>
      <c r="CA20" s="84"/>
      <c r="CB20" s="84"/>
      <c r="CC20" s="84"/>
      <c r="CD20" s="84"/>
      <c r="CF20" s="50"/>
      <c r="CG20" s="50"/>
      <c r="CH20" s="50"/>
      <c r="CI20" s="50"/>
      <c r="CJ20" s="50"/>
      <c r="CK20" s="50"/>
      <c r="CL20" s="50"/>
      <c r="CM20" s="50"/>
      <c r="DA20" s="49"/>
      <c r="DB20" s="49"/>
      <c r="DC20" s="49"/>
      <c r="DD20" s="49"/>
      <c r="DE20" s="49"/>
      <c r="DF20" s="49"/>
      <c r="DG20" s="49"/>
      <c r="DH20" s="49"/>
    </row>
    <row r="21" spans="1:112" ht="13.5" customHeight="1">
      <c r="A21" s="984"/>
      <c r="B21" s="985"/>
      <c r="C21" s="1018"/>
      <c r="D21" s="1019"/>
      <c r="E21" s="1019"/>
      <c r="F21" s="1019"/>
      <c r="G21" s="1019"/>
      <c r="H21" s="1019"/>
      <c r="I21" s="1019"/>
      <c r="J21" s="1020"/>
      <c r="K21" s="1018"/>
      <c r="L21" s="1019"/>
      <c r="M21" s="1019"/>
      <c r="N21" s="1019"/>
      <c r="O21" s="1019"/>
      <c r="P21" s="1019"/>
      <c r="Q21" s="1019"/>
      <c r="R21" s="1019"/>
      <c r="S21" s="1019"/>
      <c r="T21" s="1019"/>
      <c r="U21" s="1019"/>
      <c r="V21" s="1019"/>
      <c r="W21" s="1019"/>
      <c r="X21" s="1019"/>
      <c r="Y21" s="1019"/>
      <c r="Z21" s="1019"/>
      <c r="AA21" s="1019"/>
      <c r="AB21" s="1020"/>
      <c r="AC21" s="1198"/>
      <c r="AD21" s="1125"/>
      <c r="AE21" s="1134"/>
      <c r="AF21" s="1125"/>
      <c r="AG21" s="1125"/>
      <c r="AH21" s="1134"/>
      <c r="AI21" s="1125"/>
      <c r="AJ21" s="1125"/>
      <c r="AK21" s="1191"/>
      <c r="AL21" s="1027"/>
      <c r="AM21" s="1007"/>
      <c r="AN21" s="1007"/>
      <c r="AO21" s="1007"/>
      <c r="AP21" s="1007"/>
      <c r="AQ21" s="1007"/>
      <c r="AR21" s="1007"/>
      <c r="AS21" s="1007"/>
      <c r="AT21" s="1029" t="s">
        <v>82</v>
      </c>
      <c r="AU21" s="1128"/>
      <c r="AV21" s="1006"/>
      <c r="AW21" s="1007"/>
      <c r="AX21" s="1007"/>
      <c r="AY21" s="1007"/>
      <c r="AZ21" s="1007"/>
      <c r="BA21" s="1007"/>
      <c r="BB21" s="1007"/>
      <c r="BC21" s="1007"/>
      <c r="BD21" s="1024" t="s">
        <v>82</v>
      </c>
      <c r="BE21" s="1160"/>
      <c r="BF21" s="1184"/>
      <c r="BG21" s="1185"/>
      <c r="BH21" s="1186"/>
      <c r="BI21" s="1144"/>
      <c r="BJ21" s="939"/>
      <c r="BK21" s="939"/>
      <c r="BL21" s="939"/>
      <c r="BM21" s="940"/>
      <c r="BN21" s="946"/>
      <c r="BO21" s="947"/>
      <c r="BP21" s="947"/>
      <c r="BQ21" s="947"/>
      <c r="BR21" s="947"/>
      <c r="BS21" s="948"/>
      <c r="BW21" s="89"/>
      <c r="BX21" s="95"/>
      <c r="BY21" s="98"/>
      <c r="BZ21" s="98"/>
      <c r="CA21" s="84"/>
      <c r="CB21" s="84"/>
      <c r="CC21" s="84"/>
      <c r="CD21" s="84"/>
      <c r="CF21" s="50"/>
      <c r="CG21" s="50"/>
      <c r="CH21" s="50"/>
      <c r="CI21" s="50"/>
      <c r="CJ21" s="50"/>
      <c r="CK21" s="50"/>
      <c r="CL21" s="50"/>
      <c r="CM21" s="50"/>
      <c r="DA21" s="49"/>
      <c r="DB21" s="49"/>
      <c r="DC21" s="49"/>
      <c r="DD21" s="49"/>
      <c r="DE21" s="49"/>
      <c r="DF21" s="49"/>
      <c r="DG21" s="49"/>
      <c r="DH21" s="49"/>
    </row>
    <row r="22" spans="1:112" ht="13.5" customHeight="1">
      <c r="A22" s="986"/>
      <c r="B22" s="987"/>
      <c r="C22" s="1021"/>
      <c r="D22" s="1022"/>
      <c r="E22" s="1022"/>
      <c r="F22" s="1022"/>
      <c r="G22" s="1022"/>
      <c r="H22" s="1022"/>
      <c r="I22" s="1022"/>
      <c r="J22" s="1023"/>
      <c r="K22" s="1021"/>
      <c r="L22" s="1022"/>
      <c r="M22" s="1022"/>
      <c r="N22" s="1022"/>
      <c r="O22" s="1022"/>
      <c r="P22" s="1022"/>
      <c r="Q22" s="1022"/>
      <c r="R22" s="1022"/>
      <c r="S22" s="1022"/>
      <c r="T22" s="1022"/>
      <c r="U22" s="1022"/>
      <c r="V22" s="1022"/>
      <c r="W22" s="1022"/>
      <c r="X22" s="1022"/>
      <c r="Y22" s="1022"/>
      <c r="Z22" s="1022"/>
      <c r="AA22" s="1022"/>
      <c r="AB22" s="1023"/>
      <c r="AC22" s="1199"/>
      <c r="AD22" s="1127"/>
      <c r="AE22" s="1135"/>
      <c r="AF22" s="1127"/>
      <c r="AG22" s="1127"/>
      <c r="AH22" s="1135"/>
      <c r="AI22" s="1127"/>
      <c r="AJ22" s="1127"/>
      <c r="AK22" s="1192"/>
      <c r="AL22" s="1028"/>
      <c r="AM22" s="1009"/>
      <c r="AN22" s="1009"/>
      <c r="AO22" s="1009"/>
      <c r="AP22" s="1009"/>
      <c r="AQ22" s="1009"/>
      <c r="AR22" s="1009"/>
      <c r="AS22" s="1009"/>
      <c r="AT22" s="1030"/>
      <c r="AU22" s="1129"/>
      <c r="AV22" s="1008"/>
      <c r="AW22" s="1009"/>
      <c r="AX22" s="1009"/>
      <c r="AY22" s="1009"/>
      <c r="AZ22" s="1009"/>
      <c r="BA22" s="1009"/>
      <c r="BB22" s="1009"/>
      <c r="BC22" s="1009"/>
      <c r="BD22" s="1025"/>
      <c r="BE22" s="1161"/>
      <c r="BF22" s="1187"/>
      <c r="BG22" s="1188"/>
      <c r="BH22" s="1189"/>
      <c r="BI22" s="1145"/>
      <c r="BJ22" s="941"/>
      <c r="BK22" s="941"/>
      <c r="BL22" s="941"/>
      <c r="BM22" s="942"/>
      <c r="BN22" s="949"/>
      <c r="BO22" s="950"/>
      <c r="BP22" s="950"/>
      <c r="BQ22" s="950"/>
      <c r="BR22" s="950"/>
      <c r="BS22" s="951"/>
      <c r="BW22" s="89"/>
      <c r="BX22" s="84"/>
      <c r="BY22" s="9"/>
      <c r="BZ22" s="84"/>
      <c r="CA22" s="84"/>
      <c r="CB22" s="84"/>
      <c r="CC22" s="84"/>
      <c r="CD22" s="84"/>
      <c r="CF22" s="50"/>
      <c r="CG22" s="50"/>
      <c r="CH22" s="50"/>
      <c r="CI22" s="50"/>
      <c r="CJ22" s="50"/>
      <c r="CK22" s="50"/>
      <c r="CL22" s="50"/>
      <c r="CM22" s="50"/>
      <c r="DA22" s="49"/>
      <c r="DB22" s="49"/>
      <c r="DC22" s="49"/>
      <c r="DD22" s="49"/>
      <c r="DE22" s="49"/>
      <c r="DF22" s="49"/>
      <c r="DG22" s="49"/>
      <c r="DH22" s="49"/>
    </row>
    <row r="23" spans="1:112" ht="13.5" customHeight="1">
      <c r="A23" s="982">
        <v>4</v>
      </c>
      <c r="B23" s="983"/>
      <c r="C23" s="1015"/>
      <c r="D23" s="1016"/>
      <c r="E23" s="1016"/>
      <c r="F23" s="1016"/>
      <c r="G23" s="1016"/>
      <c r="H23" s="1016"/>
      <c r="I23" s="1016"/>
      <c r="J23" s="1017"/>
      <c r="K23" s="1015"/>
      <c r="L23" s="1016"/>
      <c r="M23" s="1016"/>
      <c r="N23" s="1016"/>
      <c r="O23" s="1016"/>
      <c r="P23" s="1016"/>
      <c r="Q23" s="1016"/>
      <c r="R23" s="1016"/>
      <c r="S23" s="1016"/>
      <c r="T23" s="1016"/>
      <c r="U23" s="1016"/>
      <c r="V23" s="1016"/>
      <c r="W23" s="1016"/>
      <c r="X23" s="1016"/>
      <c r="Y23" s="1016"/>
      <c r="Z23" s="1016"/>
      <c r="AA23" s="1016"/>
      <c r="AB23" s="1017"/>
      <c r="AC23" s="1197"/>
      <c r="AD23" s="1123"/>
      <c r="AE23" s="1133" t="s">
        <v>92</v>
      </c>
      <c r="AF23" s="1123"/>
      <c r="AG23" s="1123"/>
      <c r="AH23" s="1133" t="s">
        <v>134</v>
      </c>
      <c r="AI23" s="1123"/>
      <c r="AJ23" s="1123"/>
      <c r="AK23" s="1190" t="s">
        <v>172</v>
      </c>
      <c r="AL23" s="1026"/>
      <c r="AM23" s="1005"/>
      <c r="AN23" s="1005"/>
      <c r="AO23" s="1005"/>
      <c r="AP23" s="1005"/>
      <c r="AQ23" s="1005"/>
      <c r="AR23" s="1005"/>
      <c r="AS23" s="1005"/>
      <c r="AT23" s="93"/>
      <c r="AU23" s="93"/>
      <c r="AV23" s="1004"/>
      <c r="AW23" s="1005"/>
      <c r="AX23" s="1005"/>
      <c r="AY23" s="1005"/>
      <c r="AZ23" s="1005"/>
      <c r="BA23" s="1005"/>
      <c r="BB23" s="1005"/>
      <c r="BC23" s="1005"/>
      <c r="BD23" s="94"/>
      <c r="BE23" s="94"/>
      <c r="BF23" s="1181">
        <f>IF(AV23&gt;=12000,$BW$83,IF(AND(AV23&lt;12000,AV23&gt;=4000),$BW$84,IF(AND(AV23&gt;=2500,AV23&lt;4000),$BW$85,IF(AND(AV23&gt;=1000,AV23&lt;2500),$BW$86,""))))</f>
      </c>
      <c r="BG23" s="1182"/>
      <c r="BH23" s="1183"/>
      <c r="BI23" s="1143"/>
      <c r="BJ23" s="937"/>
      <c r="BK23" s="937"/>
      <c r="BL23" s="937"/>
      <c r="BM23" s="938"/>
      <c r="BN23" s="943">
        <f>IF(AV23&gt;=12000,$BX$83,IF(AND(AV23&lt;12000,AV23&gt;=4000),$BX$84,IF(AND(AV23&gt;=2500,AV23&lt;4000),$BX$85,IF(AND(AV23&gt;=1000,AV23&lt;2500),$BX$86,""))))</f>
      </c>
      <c r="BO23" s="944"/>
      <c r="BP23" s="944"/>
      <c r="BQ23" s="944">
        <f>IF(BM23&gt;=12000,$BW$83,IF(AND(BM23&lt;12000,BM23&gt;=4000),$BW$84,IF(AND(BM23&gt;=2500,BM23&lt;4000),$BW$85,IF(AND(BM23&gt;=1000,BM23&lt;2500),$BW$86,""))))</f>
      </c>
      <c r="BR23" s="944"/>
      <c r="BS23" s="945"/>
      <c r="BW23" s="84"/>
      <c r="BX23" s="84"/>
      <c r="BY23" s="84"/>
      <c r="BZ23" s="84"/>
      <c r="CA23" s="84"/>
      <c r="CB23" s="84"/>
      <c r="CC23" s="84"/>
      <c r="CD23" s="84"/>
      <c r="CF23" s="50"/>
      <c r="CG23" s="50"/>
      <c r="CH23" s="50"/>
      <c r="CI23" s="50"/>
      <c r="CJ23" s="50"/>
      <c r="CK23" s="50"/>
      <c r="CL23" s="50"/>
      <c r="CM23" s="50"/>
      <c r="DA23" s="49"/>
      <c r="DB23" s="49"/>
      <c r="DC23" s="49"/>
      <c r="DD23" s="49"/>
      <c r="DE23" s="49"/>
      <c r="DF23" s="49"/>
      <c r="DG23" s="49"/>
      <c r="DH23" s="49"/>
    </row>
    <row r="24" spans="1:112" ht="13.5" customHeight="1">
      <c r="A24" s="984"/>
      <c r="B24" s="985"/>
      <c r="C24" s="1018"/>
      <c r="D24" s="1019"/>
      <c r="E24" s="1019"/>
      <c r="F24" s="1019"/>
      <c r="G24" s="1019"/>
      <c r="H24" s="1019"/>
      <c r="I24" s="1019"/>
      <c r="J24" s="1020"/>
      <c r="K24" s="1018"/>
      <c r="L24" s="1019"/>
      <c r="M24" s="1019"/>
      <c r="N24" s="1019"/>
      <c r="O24" s="1019"/>
      <c r="P24" s="1019"/>
      <c r="Q24" s="1019"/>
      <c r="R24" s="1019"/>
      <c r="S24" s="1019"/>
      <c r="T24" s="1019"/>
      <c r="U24" s="1019"/>
      <c r="V24" s="1019"/>
      <c r="W24" s="1019"/>
      <c r="X24" s="1019"/>
      <c r="Y24" s="1019"/>
      <c r="Z24" s="1019"/>
      <c r="AA24" s="1019"/>
      <c r="AB24" s="1020"/>
      <c r="AC24" s="1198"/>
      <c r="AD24" s="1125"/>
      <c r="AE24" s="1134"/>
      <c r="AF24" s="1125"/>
      <c r="AG24" s="1125"/>
      <c r="AH24" s="1134"/>
      <c r="AI24" s="1125"/>
      <c r="AJ24" s="1125"/>
      <c r="AK24" s="1191"/>
      <c r="AL24" s="1027"/>
      <c r="AM24" s="1007"/>
      <c r="AN24" s="1007"/>
      <c r="AO24" s="1007"/>
      <c r="AP24" s="1007"/>
      <c r="AQ24" s="1007"/>
      <c r="AR24" s="1007"/>
      <c r="AS24" s="1007"/>
      <c r="AT24" s="1029" t="s">
        <v>82</v>
      </c>
      <c r="AU24" s="1128"/>
      <c r="AV24" s="1006"/>
      <c r="AW24" s="1007"/>
      <c r="AX24" s="1007"/>
      <c r="AY24" s="1007"/>
      <c r="AZ24" s="1007"/>
      <c r="BA24" s="1007"/>
      <c r="BB24" s="1007"/>
      <c r="BC24" s="1007"/>
      <c r="BD24" s="1024" t="s">
        <v>82</v>
      </c>
      <c r="BE24" s="1160"/>
      <c r="BF24" s="1184"/>
      <c r="BG24" s="1185"/>
      <c r="BH24" s="1186"/>
      <c r="BI24" s="1144"/>
      <c r="BJ24" s="939"/>
      <c r="BK24" s="939"/>
      <c r="BL24" s="939"/>
      <c r="BM24" s="940"/>
      <c r="BN24" s="946"/>
      <c r="BO24" s="947"/>
      <c r="BP24" s="947"/>
      <c r="BQ24" s="947"/>
      <c r="BR24" s="947"/>
      <c r="BS24" s="948"/>
      <c r="BW24" s="84"/>
      <c r="BX24" s="84"/>
      <c r="BY24" s="84"/>
      <c r="BZ24" s="84"/>
      <c r="CA24" s="84"/>
      <c r="CB24" s="84"/>
      <c r="CC24" s="84"/>
      <c r="CD24" s="84"/>
      <c r="CF24" s="50"/>
      <c r="CG24" s="50"/>
      <c r="CH24" s="50"/>
      <c r="CI24" s="50"/>
      <c r="CJ24" s="50"/>
      <c r="CK24" s="50"/>
      <c r="CL24" s="50"/>
      <c r="CM24" s="50"/>
      <c r="DA24" s="49"/>
      <c r="DB24" s="49"/>
      <c r="DC24" s="49"/>
      <c r="DD24" s="49"/>
      <c r="DE24" s="49"/>
      <c r="DF24" s="49"/>
      <c r="DG24" s="49"/>
      <c r="DH24" s="49"/>
    </row>
    <row r="25" spans="1:112" ht="13.5" customHeight="1">
      <c r="A25" s="986"/>
      <c r="B25" s="987"/>
      <c r="C25" s="1021"/>
      <c r="D25" s="1022"/>
      <c r="E25" s="1022"/>
      <c r="F25" s="1022"/>
      <c r="G25" s="1022"/>
      <c r="H25" s="1022"/>
      <c r="I25" s="1022"/>
      <c r="J25" s="1023"/>
      <c r="K25" s="1021"/>
      <c r="L25" s="1022"/>
      <c r="M25" s="1022"/>
      <c r="N25" s="1022"/>
      <c r="O25" s="1022"/>
      <c r="P25" s="1022"/>
      <c r="Q25" s="1022"/>
      <c r="R25" s="1022"/>
      <c r="S25" s="1022"/>
      <c r="T25" s="1022"/>
      <c r="U25" s="1022"/>
      <c r="V25" s="1022"/>
      <c r="W25" s="1022"/>
      <c r="X25" s="1022"/>
      <c r="Y25" s="1022"/>
      <c r="Z25" s="1022"/>
      <c r="AA25" s="1022"/>
      <c r="AB25" s="1023"/>
      <c r="AC25" s="1199"/>
      <c r="AD25" s="1127"/>
      <c r="AE25" s="1135"/>
      <c r="AF25" s="1127"/>
      <c r="AG25" s="1127"/>
      <c r="AH25" s="1135"/>
      <c r="AI25" s="1127"/>
      <c r="AJ25" s="1127"/>
      <c r="AK25" s="1192"/>
      <c r="AL25" s="1028"/>
      <c r="AM25" s="1009"/>
      <c r="AN25" s="1009"/>
      <c r="AO25" s="1009"/>
      <c r="AP25" s="1009"/>
      <c r="AQ25" s="1009"/>
      <c r="AR25" s="1009"/>
      <c r="AS25" s="1009"/>
      <c r="AT25" s="1030"/>
      <c r="AU25" s="1129"/>
      <c r="AV25" s="1008"/>
      <c r="AW25" s="1009"/>
      <c r="AX25" s="1009"/>
      <c r="AY25" s="1009"/>
      <c r="AZ25" s="1009"/>
      <c r="BA25" s="1009"/>
      <c r="BB25" s="1009"/>
      <c r="BC25" s="1009"/>
      <c r="BD25" s="1025"/>
      <c r="BE25" s="1161"/>
      <c r="BF25" s="1187"/>
      <c r="BG25" s="1188"/>
      <c r="BH25" s="1189"/>
      <c r="BI25" s="1145"/>
      <c r="BJ25" s="941"/>
      <c r="BK25" s="941"/>
      <c r="BL25" s="941"/>
      <c r="BM25" s="942"/>
      <c r="BN25" s="949"/>
      <c r="BO25" s="950"/>
      <c r="BP25" s="950"/>
      <c r="BQ25" s="950"/>
      <c r="BR25" s="950"/>
      <c r="BS25" s="951"/>
      <c r="BW25" s="89"/>
      <c r="BX25" s="84"/>
      <c r="BY25" s="9"/>
      <c r="BZ25" s="84"/>
      <c r="CA25" s="84"/>
      <c r="CB25" s="84"/>
      <c r="CC25" s="84"/>
      <c r="CD25" s="84"/>
      <c r="CF25" s="50"/>
      <c r="CG25" s="50"/>
      <c r="CH25" s="50"/>
      <c r="CI25" s="50"/>
      <c r="CJ25" s="50"/>
      <c r="CK25" s="50"/>
      <c r="CL25" s="50"/>
      <c r="CM25" s="50"/>
      <c r="DA25" s="49"/>
      <c r="DB25" s="49"/>
      <c r="DC25" s="49"/>
      <c r="DD25" s="49"/>
      <c r="DE25" s="49"/>
      <c r="DF25" s="49"/>
      <c r="DG25" s="49"/>
      <c r="DH25" s="49"/>
    </row>
    <row r="26" spans="1:112" ht="13.5" customHeight="1">
      <c r="A26" s="982">
        <v>5</v>
      </c>
      <c r="B26" s="983"/>
      <c r="C26" s="1015"/>
      <c r="D26" s="1016"/>
      <c r="E26" s="1016"/>
      <c r="F26" s="1016"/>
      <c r="G26" s="1016"/>
      <c r="H26" s="1016"/>
      <c r="I26" s="1016"/>
      <c r="J26" s="1017"/>
      <c r="K26" s="1015"/>
      <c r="L26" s="1016"/>
      <c r="M26" s="1016"/>
      <c r="N26" s="1016"/>
      <c r="O26" s="1016"/>
      <c r="P26" s="1016"/>
      <c r="Q26" s="1016"/>
      <c r="R26" s="1016"/>
      <c r="S26" s="1016"/>
      <c r="T26" s="1016"/>
      <c r="U26" s="1016"/>
      <c r="V26" s="1016"/>
      <c r="W26" s="1016"/>
      <c r="X26" s="1016"/>
      <c r="Y26" s="1016"/>
      <c r="Z26" s="1016"/>
      <c r="AA26" s="1016"/>
      <c r="AB26" s="1017"/>
      <c r="AC26" s="1197"/>
      <c r="AD26" s="1123"/>
      <c r="AE26" s="1133" t="s">
        <v>92</v>
      </c>
      <c r="AF26" s="1123"/>
      <c r="AG26" s="1123"/>
      <c r="AH26" s="1133" t="s">
        <v>134</v>
      </c>
      <c r="AI26" s="1123"/>
      <c r="AJ26" s="1123"/>
      <c r="AK26" s="1190" t="s">
        <v>172</v>
      </c>
      <c r="AL26" s="1026"/>
      <c r="AM26" s="1005"/>
      <c r="AN26" s="1005"/>
      <c r="AO26" s="1005"/>
      <c r="AP26" s="1005"/>
      <c r="AQ26" s="1005"/>
      <c r="AR26" s="1005"/>
      <c r="AS26" s="1005"/>
      <c r="AT26" s="93"/>
      <c r="AU26" s="93"/>
      <c r="AV26" s="1004"/>
      <c r="AW26" s="1005"/>
      <c r="AX26" s="1005"/>
      <c r="AY26" s="1005"/>
      <c r="AZ26" s="1005"/>
      <c r="BA26" s="1005"/>
      <c r="BB26" s="1005"/>
      <c r="BC26" s="1005"/>
      <c r="BD26" s="94"/>
      <c r="BE26" s="94"/>
      <c r="BF26" s="1181">
        <f>IF(AV26&gt;=12000,$BW$83,IF(AND(AV26&lt;12000,AV26&gt;=4000),$BW$84,IF(AND(AV26&gt;=2500,AV26&lt;4000),$BW$85,IF(AND(AV26&gt;=1000,AV26&lt;2500),$BW$86,""))))</f>
      </c>
      <c r="BG26" s="1182"/>
      <c r="BH26" s="1183"/>
      <c r="BI26" s="1143"/>
      <c r="BJ26" s="937"/>
      <c r="BK26" s="937"/>
      <c r="BL26" s="937"/>
      <c r="BM26" s="938"/>
      <c r="BN26" s="943">
        <f>IF(AV26&gt;=12000,$BX$83,IF(AND(AV26&lt;12000,AV26&gt;=4000),$BX$84,IF(AND(AV26&gt;=2500,AV26&lt;4000),$BX$85,IF(AND(AV26&gt;=1000,AV26&lt;2500),$BX$86,""))))</f>
      </c>
      <c r="BO26" s="944"/>
      <c r="BP26" s="944"/>
      <c r="BQ26" s="944">
        <f>IF(BM26&gt;=12000,$BW$83,IF(AND(BM26&lt;12000,BM26&gt;=4000),$BW$84,IF(AND(BM26&gt;=2500,BM26&lt;4000),$BW$85,IF(AND(BM26&gt;=1000,BM26&lt;2500),$BW$86,""))))</f>
      </c>
      <c r="BR26" s="944"/>
      <c r="BS26" s="945"/>
      <c r="BW26" s="84"/>
      <c r="BX26" s="84"/>
      <c r="BY26" s="84"/>
      <c r="BZ26" s="84"/>
      <c r="CA26" s="84"/>
      <c r="CB26" s="84"/>
      <c r="CC26" s="84"/>
      <c r="CD26" s="84"/>
      <c r="CF26" s="50"/>
      <c r="CG26" s="50"/>
      <c r="CH26" s="50"/>
      <c r="CI26" s="50"/>
      <c r="CJ26" s="50"/>
      <c r="CK26" s="50"/>
      <c r="CL26" s="50"/>
      <c r="CM26" s="50"/>
      <c r="DA26" s="49"/>
      <c r="DB26" s="49"/>
      <c r="DC26" s="49"/>
      <c r="DD26" s="49"/>
      <c r="DE26" s="49"/>
      <c r="DF26" s="49"/>
      <c r="DG26" s="49"/>
      <c r="DH26" s="49"/>
    </row>
    <row r="27" spans="1:112" ht="13.5" customHeight="1">
      <c r="A27" s="984"/>
      <c r="B27" s="985"/>
      <c r="C27" s="1018"/>
      <c r="D27" s="1019"/>
      <c r="E27" s="1019"/>
      <c r="F27" s="1019"/>
      <c r="G27" s="1019"/>
      <c r="H27" s="1019"/>
      <c r="I27" s="1019"/>
      <c r="J27" s="1020"/>
      <c r="K27" s="1018"/>
      <c r="L27" s="1019"/>
      <c r="M27" s="1019"/>
      <c r="N27" s="1019"/>
      <c r="O27" s="1019"/>
      <c r="P27" s="1019"/>
      <c r="Q27" s="1019"/>
      <c r="R27" s="1019"/>
      <c r="S27" s="1019"/>
      <c r="T27" s="1019"/>
      <c r="U27" s="1019"/>
      <c r="V27" s="1019"/>
      <c r="W27" s="1019"/>
      <c r="X27" s="1019"/>
      <c r="Y27" s="1019"/>
      <c r="Z27" s="1019"/>
      <c r="AA27" s="1019"/>
      <c r="AB27" s="1020"/>
      <c r="AC27" s="1198"/>
      <c r="AD27" s="1125"/>
      <c r="AE27" s="1134"/>
      <c r="AF27" s="1125"/>
      <c r="AG27" s="1125"/>
      <c r="AH27" s="1134"/>
      <c r="AI27" s="1125"/>
      <c r="AJ27" s="1125"/>
      <c r="AK27" s="1191"/>
      <c r="AL27" s="1027"/>
      <c r="AM27" s="1007"/>
      <c r="AN27" s="1007"/>
      <c r="AO27" s="1007"/>
      <c r="AP27" s="1007"/>
      <c r="AQ27" s="1007"/>
      <c r="AR27" s="1007"/>
      <c r="AS27" s="1007"/>
      <c r="AT27" s="1029" t="s">
        <v>82</v>
      </c>
      <c r="AU27" s="1128"/>
      <c r="AV27" s="1006"/>
      <c r="AW27" s="1007"/>
      <c r="AX27" s="1007"/>
      <c r="AY27" s="1007"/>
      <c r="AZ27" s="1007"/>
      <c r="BA27" s="1007"/>
      <c r="BB27" s="1007"/>
      <c r="BC27" s="1007"/>
      <c r="BD27" s="1024" t="s">
        <v>82</v>
      </c>
      <c r="BE27" s="1160"/>
      <c r="BF27" s="1184"/>
      <c r="BG27" s="1185"/>
      <c r="BH27" s="1186"/>
      <c r="BI27" s="1144"/>
      <c r="BJ27" s="939"/>
      <c r="BK27" s="939"/>
      <c r="BL27" s="939"/>
      <c r="BM27" s="940"/>
      <c r="BN27" s="946"/>
      <c r="BO27" s="947"/>
      <c r="BP27" s="947"/>
      <c r="BQ27" s="947"/>
      <c r="BR27" s="947"/>
      <c r="BS27" s="948"/>
      <c r="BW27" s="84"/>
      <c r="BX27" s="84"/>
      <c r="BY27" s="84"/>
      <c r="BZ27" s="84"/>
      <c r="CA27" s="84"/>
      <c r="CB27" s="84"/>
      <c r="CC27" s="84"/>
      <c r="CD27" s="84"/>
      <c r="CF27" s="50"/>
      <c r="CG27" s="50"/>
      <c r="CH27" s="50"/>
      <c r="CI27" s="50"/>
      <c r="CJ27" s="50"/>
      <c r="CK27" s="50"/>
      <c r="CL27" s="50"/>
      <c r="CM27" s="50"/>
      <c r="DA27" s="49"/>
      <c r="DB27" s="49"/>
      <c r="DC27" s="49"/>
      <c r="DD27" s="49"/>
      <c r="DE27" s="49"/>
      <c r="DF27" s="49"/>
      <c r="DG27" s="49"/>
      <c r="DH27" s="49"/>
    </row>
    <row r="28" spans="1:112" ht="13.5" customHeight="1">
      <c r="A28" s="986"/>
      <c r="B28" s="987"/>
      <c r="C28" s="1021"/>
      <c r="D28" s="1022"/>
      <c r="E28" s="1022"/>
      <c r="F28" s="1022"/>
      <c r="G28" s="1022"/>
      <c r="H28" s="1022"/>
      <c r="I28" s="1022"/>
      <c r="J28" s="1023"/>
      <c r="K28" s="1021"/>
      <c r="L28" s="1022"/>
      <c r="M28" s="1022"/>
      <c r="N28" s="1022"/>
      <c r="O28" s="1022"/>
      <c r="P28" s="1022"/>
      <c r="Q28" s="1022"/>
      <c r="R28" s="1022"/>
      <c r="S28" s="1022"/>
      <c r="T28" s="1022"/>
      <c r="U28" s="1022"/>
      <c r="V28" s="1022"/>
      <c r="W28" s="1022"/>
      <c r="X28" s="1022"/>
      <c r="Y28" s="1022"/>
      <c r="Z28" s="1022"/>
      <c r="AA28" s="1022"/>
      <c r="AB28" s="1023"/>
      <c r="AC28" s="1199"/>
      <c r="AD28" s="1127"/>
      <c r="AE28" s="1135"/>
      <c r="AF28" s="1127"/>
      <c r="AG28" s="1127"/>
      <c r="AH28" s="1135"/>
      <c r="AI28" s="1127"/>
      <c r="AJ28" s="1127"/>
      <c r="AK28" s="1192"/>
      <c r="AL28" s="1028"/>
      <c r="AM28" s="1009"/>
      <c r="AN28" s="1009"/>
      <c r="AO28" s="1009"/>
      <c r="AP28" s="1009"/>
      <c r="AQ28" s="1009"/>
      <c r="AR28" s="1009"/>
      <c r="AS28" s="1009"/>
      <c r="AT28" s="1030"/>
      <c r="AU28" s="1129"/>
      <c r="AV28" s="1008"/>
      <c r="AW28" s="1009"/>
      <c r="AX28" s="1009"/>
      <c r="AY28" s="1009"/>
      <c r="AZ28" s="1009"/>
      <c r="BA28" s="1009"/>
      <c r="BB28" s="1009"/>
      <c r="BC28" s="1009"/>
      <c r="BD28" s="1025"/>
      <c r="BE28" s="1161"/>
      <c r="BF28" s="1187"/>
      <c r="BG28" s="1188"/>
      <c r="BH28" s="1189"/>
      <c r="BI28" s="1145"/>
      <c r="BJ28" s="941"/>
      <c r="BK28" s="941"/>
      <c r="BL28" s="941"/>
      <c r="BM28" s="942"/>
      <c r="BN28" s="949"/>
      <c r="BO28" s="950"/>
      <c r="BP28" s="950"/>
      <c r="BQ28" s="950"/>
      <c r="BR28" s="950"/>
      <c r="BS28" s="951"/>
      <c r="BW28" s="89"/>
      <c r="BX28" s="84"/>
      <c r="BY28" s="9"/>
      <c r="BZ28" s="84"/>
      <c r="CA28" s="84"/>
      <c r="CB28" s="84"/>
      <c r="CC28" s="84"/>
      <c r="CD28" s="84"/>
      <c r="CF28" s="50"/>
      <c r="CG28" s="50"/>
      <c r="CH28" s="50"/>
      <c r="CI28" s="50"/>
      <c r="CJ28" s="50"/>
      <c r="CK28" s="50"/>
      <c r="CL28" s="50"/>
      <c r="CM28" s="50"/>
      <c r="DA28" s="49"/>
      <c r="DB28" s="49"/>
      <c r="DC28" s="49"/>
      <c r="DD28" s="49"/>
      <c r="DE28" s="49"/>
      <c r="DF28" s="49"/>
      <c r="DG28" s="49"/>
      <c r="DH28" s="49"/>
    </row>
    <row r="29" spans="1:112" ht="13.5" customHeight="1">
      <c r="A29" s="982">
        <v>6</v>
      </c>
      <c r="B29" s="983"/>
      <c r="C29" s="1015"/>
      <c r="D29" s="1016"/>
      <c r="E29" s="1016"/>
      <c r="F29" s="1016"/>
      <c r="G29" s="1016"/>
      <c r="H29" s="1016"/>
      <c r="I29" s="1016"/>
      <c r="J29" s="1017"/>
      <c r="K29" s="1015"/>
      <c r="L29" s="1016"/>
      <c r="M29" s="1016"/>
      <c r="N29" s="1016"/>
      <c r="O29" s="1016"/>
      <c r="P29" s="1016"/>
      <c r="Q29" s="1016"/>
      <c r="R29" s="1016"/>
      <c r="S29" s="1016"/>
      <c r="T29" s="1016"/>
      <c r="U29" s="1016"/>
      <c r="V29" s="1016"/>
      <c r="W29" s="1016"/>
      <c r="X29" s="1016"/>
      <c r="Y29" s="1016"/>
      <c r="Z29" s="1016"/>
      <c r="AA29" s="1016"/>
      <c r="AB29" s="1017"/>
      <c r="AC29" s="1197"/>
      <c r="AD29" s="1123"/>
      <c r="AE29" s="1133" t="s">
        <v>92</v>
      </c>
      <c r="AF29" s="1123"/>
      <c r="AG29" s="1123"/>
      <c r="AH29" s="1133" t="s">
        <v>134</v>
      </c>
      <c r="AI29" s="1123"/>
      <c r="AJ29" s="1123"/>
      <c r="AK29" s="1190" t="s">
        <v>172</v>
      </c>
      <c r="AL29" s="1026"/>
      <c r="AM29" s="1005"/>
      <c r="AN29" s="1005"/>
      <c r="AO29" s="1005"/>
      <c r="AP29" s="1005"/>
      <c r="AQ29" s="1005"/>
      <c r="AR29" s="1005"/>
      <c r="AS29" s="1005"/>
      <c r="AT29" s="93"/>
      <c r="AU29" s="93"/>
      <c r="AV29" s="1004"/>
      <c r="AW29" s="1005"/>
      <c r="AX29" s="1005"/>
      <c r="AY29" s="1005"/>
      <c r="AZ29" s="1005"/>
      <c r="BA29" s="1005"/>
      <c r="BB29" s="1005"/>
      <c r="BC29" s="1005"/>
      <c r="BD29" s="94"/>
      <c r="BE29" s="94"/>
      <c r="BF29" s="1181">
        <f>IF(AV29&gt;=12000,$BW$83,IF(AND(AV29&lt;12000,AV29&gt;=4000),$BW$84,IF(AND(AV29&gt;=2500,AV29&lt;4000),$BW$85,IF(AND(AV29&gt;=1000,AV29&lt;2500),$BW$86,""))))</f>
      </c>
      <c r="BG29" s="1182"/>
      <c r="BH29" s="1183"/>
      <c r="BI29" s="1143"/>
      <c r="BJ29" s="937"/>
      <c r="BK29" s="937"/>
      <c r="BL29" s="937"/>
      <c r="BM29" s="938"/>
      <c r="BN29" s="943">
        <f>IF(AV29&gt;=12000,$BX$83,IF(AND(AV29&lt;12000,AV29&gt;=4000),$BX$84,IF(AND(AV29&gt;=2500,AV29&lt;4000),$BX$85,IF(AND(AV29&gt;=1000,AV29&lt;2500),$BX$86,""))))</f>
      </c>
      <c r="BO29" s="944"/>
      <c r="BP29" s="944"/>
      <c r="BQ29" s="944">
        <f>IF(BM29&gt;=12000,$BW$83,IF(AND(BM29&lt;12000,BM29&gt;=4000),$BW$84,IF(AND(BM29&gt;=2500,BM29&lt;4000),$BW$85,IF(AND(BM29&gt;=1000,BM29&lt;2500),$BW$86,""))))</f>
      </c>
      <c r="BR29" s="944"/>
      <c r="BS29" s="945"/>
      <c r="BW29" s="84"/>
      <c r="BX29" s="84"/>
      <c r="BY29" s="84"/>
      <c r="BZ29" s="84"/>
      <c r="CA29" s="84"/>
      <c r="CB29" s="84"/>
      <c r="CC29" s="84"/>
      <c r="CD29" s="84"/>
      <c r="CF29" s="50"/>
      <c r="CG29" s="50"/>
      <c r="CH29" s="50"/>
      <c r="CI29" s="50"/>
      <c r="CJ29" s="50"/>
      <c r="CK29" s="50"/>
      <c r="CL29" s="50"/>
      <c r="CM29" s="50"/>
      <c r="DA29" s="49"/>
      <c r="DB29" s="49"/>
      <c r="DC29" s="49"/>
      <c r="DD29" s="49"/>
      <c r="DE29" s="49"/>
      <c r="DF29" s="49"/>
      <c r="DG29" s="49"/>
      <c r="DH29" s="49"/>
    </row>
    <row r="30" spans="1:112" ht="13.5" customHeight="1">
      <c r="A30" s="984"/>
      <c r="B30" s="985"/>
      <c r="C30" s="1018"/>
      <c r="D30" s="1019"/>
      <c r="E30" s="1019"/>
      <c r="F30" s="1019"/>
      <c r="G30" s="1019"/>
      <c r="H30" s="1019"/>
      <c r="I30" s="1019"/>
      <c r="J30" s="1020"/>
      <c r="K30" s="1018"/>
      <c r="L30" s="1019"/>
      <c r="M30" s="1019"/>
      <c r="N30" s="1019"/>
      <c r="O30" s="1019"/>
      <c r="P30" s="1019"/>
      <c r="Q30" s="1019"/>
      <c r="R30" s="1019"/>
      <c r="S30" s="1019"/>
      <c r="T30" s="1019"/>
      <c r="U30" s="1019"/>
      <c r="V30" s="1019"/>
      <c r="W30" s="1019"/>
      <c r="X30" s="1019"/>
      <c r="Y30" s="1019"/>
      <c r="Z30" s="1019"/>
      <c r="AA30" s="1019"/>
      <c r="AB30" s="1020"/>
      <c r="AC30" s="1198"/>
      <c r="AD30" s="1125"/>
      <c r="AE30" s="1134"/>
      <c r="AF30" s="1125"/>
      <c r="AG30" s="1125"/>
      <c r="AH30" s="1134"/>
      <c r="AI30" s="1125"/>
      <c r="AJ30" s="1125"/>
      <c r="AK30" s="1191"/>
      <c r="AL30" s="1027"/>
      <c r="AM30" s="1007"/>
      <c r="AN30" s="1007"/>
      <c r="AO30" s="1007"/>
      <c r="AP30" s="1007"/>
      <c r="AQ30" s="1007"/>
      <c r="AR30" s="1007"/>
      <c r="AS30" s="1007"/>
      <c r="AT30" s="1029" t="s">
        <v>82</v>
      </c>
      <c r="AU30" s="1128"/>
      <c r="AV30" s="1006"/>
      <c r="AW30" s="1007"/>
      <c r="AX30" s="1007"/>
      <c r="AY30" s="1007"/>
      <c r="AZ30" s="1007"/>
      <c r="BA30" s="1007"/>
      <c r="BB30" s="1007"/>
      <c r="BC30" s="1007"/>
      <c r="BD30" s="1024" t="s">
        <v>82</v>
      </c>
      <c r="BE30" s="1160"/>
      <c r="BF30" s="1184"/>
      <c r="BG30" s="1185"/>
      <c r="BH30" s="1186"/>
      <c r="BI30" s="1144"/>
      <c r="BJ30" s="939"/>
      <c r="BK30" s="939"/>
      <c r="BL30" s="939"/>
      <c r="BM30" s="940"/>
      <c r="BN30" s="946"/>
      <c r="BO30" s="947"/>
      <c r="BP30" s="947"/>
      <c r="BQ30" s="947"/>
      <c r="BR30" s="947"/>
      <c r="BS30" s="948"/>
      <c r="BW30" s="84"/>
      <c r="BX30" s="84"/>
      <c r="BY30" s="84"/>
      <c r="BZ30" s="84"/>
      <c r="CA30" s="84"/>
      <c r="CB30" s="84"/>
      <c r="CC30" s="84"/>
      <c r="CD30" s="84"/>
      <c r="CF30" s="50"/>
      <c r="CG30" s="50"/>
      <c r="CH30" s="50"/>
      <c r="CI30" s="50"/>
      <c r="CJ30" s="50"/>
      <c r="CK30" s="50"/>
      <c r="CL30" s="50"/>
      <c r="CM30" s="50"/>
      <c r="DA30" s="49"/>
      <c r="DB30" s="49"/>
      <c r="DC30" s="49"/>
      <c r="DD30" s="49"/>
      <c r="DE30" s="49"/>
      <c r="DF30" s="49"/>
      <c r="DG30" s="49"/>
      <c r="DH30" s="49"/>
    </row>
    <row r="31" spans="1:112" ht="13.5" customHeight="1">
      <c r="A31" s="986"/>
      <c r="B31" s="987"/>
      <c r="C31" s="1021"/>
      <c r="D31" s="1022"/>
      <c r="E31" s="1022"/>
      <c r="F31" s="1022"/>
      <c r="G31" s="1022"/>
      <c r="H31" s="1022"/>
      <c r="I31" s="1022"/>
      <c r="J31" s="1023"/>
      <c r="K31" s="1021"/>
      <c r="L31" s="1022"/>
      <c r="M31" s="1022"/>
      <c r="N31" s="1022"/>
      <c r="O31" s="1022"/>
      <c r="P31" s="1022"/>
      <c r="Q31" s="1022"/>
      <c r="R31" s="1022"/>
      <c r="S31" s="1022"/>
      <c r="T31" s="1022"/>
      <c r="U31" s="1022"/>
      <c r="V31" s="1022"/>
      <c r="W31" s="1022"/>
      <c r="X31" s="1022"/>
      <c r="Y31" s="1022"/>
      <c r="Z31" s="1022"/>
      <c r="AA31" s="1022"/>
      <c r="AB31" s="1023"/>
      <c r="AC31" s="1199"/>
      <c r="AD31" s="1127"/>
      <c r="AE31" s="1135"/>
      <c r="AF31" s="1127"/>
      <c r="AG31" s="1127"/>
      <c r="AH31" s="1135"/>
      <c r="AI31" s="1127"/>
      <c r="AJ31" s="1127"/>
      <c r="AK31" s="1192"/>
      <c r="AL31" s="1028"/>
      <c r="AM31" s="1009"/>
      <c r="AN31" s="1009"/>
      <c r="AO31" s="1009"/>
      <c r="AP31" s="1009"/>
      <c r="AQ31" s="1009"/>
      <c r="AR31" s="1009"/>
      <c r="AS31" s="1009"/>
      <c r="AT31" s="1030"/>
      <c r="AU31" s="1129"/>
      <c r="AV31" s="1008"/>
      <c r="AW31" s="1009"/>
      <c r="AX31" s="1009"/>
      <c r="AY31" s="1009"/>
      <c r="AZ31" s="1009"/>
      <c r="BA31" s="1009"/>
      <c r="BB31" s="1009"/>
      <c r="BC31" s="1009"/>
      <c r="BD31" s="1025"/>
      <c r="BE31" s="1161"/>
      <c r="BF31" s="1187"/>
      <c r="BG31" s="1188"/>
      <c r="BH31" s="1189"/>
      <c r="BI31" s="1145"/>
      <c r="BJ31" s="941"/>
      <c r="BK31" s="941"/>
      <c r="BL31" s="941"/>
      <c r="BM31" s="942"/>
      <c r="BN31" s="949"/>
      <c r="BO31" s="950"/>
      <c r="BP31" s="950"/>
      <c r="BQ31" s="950"/>
      <c r="BR31" s="950"/>
      <c r="BS31" s="951"/>
      <c r="BW31" s="89"/>
      <c r="BX31" s="84"/>
      <c r="BY31" s="9"/>
      <c r="BZ31" s="84"/>
      <c r="CA31" s="84"/>
      <c r="CB31" s="84"/>
      <c r="CC31" s="84"/>
      <c r="CD31" s="84"/>
      <c r="CF31" s="50"/>
      <c r="CG31" s="50"/>
      <c r="CH31" s="50"/>
      <c r="CI31" s="50"/>
      <c r="CJ31" s="50"/>
      <c r="CK31" s="50"/>
      <c r="CL31" s="50"/>
      <c r="CM31" s="50"/>
      <c r="DA31" s="49"/>
      <c r="DB31" s="49"/>
      <c r="DC31" s="49"/>
      <c r="DD31" s="49"/>
      <c r="DE31" s="49"/>
      <c r="DF31" s="49"/>
      <c r="DG31" s="49"/>
      <c r="DH31" s="49"/>
    </row>
    <row r="32" spans="1:112" ht="13.5" customHeight="1">
      <c r="A32" s="982">
        <v>7</v>
      </c>
      <c r="B32" s="983"/>
      <c r="C32" s="1015"/>
      <c r="D32" s="1016"/>
      <c r="E32" s="1016"/>
      <c r="F32" s="1016"/>
      <c r="G32" s="1016"/>
      <c r="H32" s="1016"/>
      <c r="I32" s="1016"/>
      <c r="J32" s="1017"/>
      <c r="K32" s="1015"/>
      <c r="L32" s="1016"/>
      <c r="M32" s="1016"/>
      <c r="N32" s="1016"/>
      <c r="O32" s="1016"/>
      <c r="P32" s="1016"/>
      <c r="Q32" s="1016"/>
      <c r="R32" s="1016"/>
      <c r="S32" s="1016"/>
      <c r="T32" s="1016"/>
      <c r="U32" s="1016"/>
      <c r="V32" s="1016"/>
      <c r="W32" s="1016"/>
      <c r="X32" s="1016"/>
      <c r="Y32" s="1016"/>
      <c r="Z32" s="1016"/>
      <c r="AA32" s="1016"/>
      <c r="AB32" s="1017"/>
      <c r="AC32" s="1197"/>
      <c r="AD32" s="1123"/>
      <c r="AE32" s="1133" t="s">
        <v>92</v>
      </c>
      <c r="AF32" s="1123"/>
      <c r="AG32" s="1123"/>
      <c r="AH32" s="1133" t="s">
        <v>134</v>
      </c>
      <c r="AI32" s="1123"/>
      <c r="AJ32" s="1123"/>
      <c r="AK32" s="1190" t="s">
        <v>172</v>
      </c>
      <c r="AL32" s="1026"/>
      <c r="AM32" s="1005"/>
      <c r="AN32" s="1005"/>
      <c r="AO32" s="1005"/>
      <c r="AP32" s="1005"/>
      <c r="AQ32" s="1005"/>
      <c r="AR32" s="1005"/>
      <c r="AS32" s="1005"/>
      <c r="AT32" s="93"/>
      <c r="AU32" s="93"/>
      <c r="AV32" s="1004"/>
      <c r="AW32" s="1005"/>
      <c r="AX32" s="1005"/>
      <c r="AY32" s="1005"/>
      <c r="AZ32" s="1005"/>
      <c r="BA32" s="1005"/>
      <c r="BB32" s="1005"/>
      <c r="BC32" s="1005"/>
      <c r="BD32" s="94"/>
      <c r="BE32" s="94"/>
      <c r="BF32" s="1181">
        <f>IF(AV32&gt;=12000,$BW$83,IF(AND(AV32&lt;12000,AV32&gt;=4000),$BW$84,IF(AND(AV32&gt;=2500,AV32&lt;4000),$BW$85,IF(AND(AV32&gt;=1000,AV32&lt;2500),$BW$86,""))))</f>
      </c>
      <c r="BG32" s="1182"/>
      <c r="BH32" s="1183"/>
      <c r="BI32" s="1143"/>
      <c r="BJ32" s="937"/>
      <c r="BK32" s="937"/>
      <c r="BL32" s="937"/>
      <c r="BM32" s="938"/>
      <c r="BN32" s="943">
        <f>IF(AV32&gt;=12000,$BX$83,IF(AND(AV32&lt;12000,AV32&gt;=4000),$BX$84,IF(AND(AV32&gt;=2500,AV32&lt;4000),$BX$85,IF(AND(AV32&gt;=1000,AV32&lt;2500),$BX$86,""))))</f>
      </c>
      <c r="BO32" s="944"/>
      <c r="BP32" s="944"/>
      <c r="BQ32" s="944">
        <f>IF(BM32&gt;=12000,$BW$83,IF(AND(BM32&lt;12000,BM32&gt;=4000),$BW$84,IF(AND(BM32&gt;=2500,BM32&lt;4000),$BW$85,IF(AND(BM32&gt;=1000,BM32&lt;2500),$BW$86,""))))</f>
      </c>
      <c r="BR32" s="944"/>
      <c r="BS32" s="945"/>
      <c r="BW32" s="84"/>
      <c r="BX32" s="84"/>
      <c r="BY32" s="84"/>
      <c r="BZ32" s="84"/>
      <c r="CA32" s="84"/>
      <c r="CB32" s="84"/>
      <c r="CC32" s="84"/>
      <c r="CD32" s="84"/>
      <c r="CF32" s="50"/>
      <c r="CG32" s="50"/>
      <c r="CH32" s="50"/>
      <c r="CI32" s="50"/>
      <c r="CJ32" s="50"/>
      <c r="CK32" s="50"/>
      <c r="CL32" s="50"/>
      <c r="CM32" s="50"/>
      <c r="DA32" s="49"/>
      <c r="DB32" s="49"/>
      <c r="DC32" s="49"/>
      <c r="DD32" s="49"/>
      <c r="DE32" s="49"/>
      <c r="DF32" s="49"/>
      <c r="DG32" s="49"/>
      <c r="DH32" s="49"/>
    </row>
    <row r="33" spans="1:112" ht="13.5" customHeight="1">
      <c r="A33" s="984"/>
      <c r="B33" s="985"/>
      <c r="C33" s="1018"/>
      <c r="D33" s="1019"/>
      <c r="E33" s="1019"/>
      <c r="F33" s="1019"/>
      <c r="G33" s="1019"/>
      <c r="H33" s="1019"/>
      <c r="I33" s="1019"/>
      <c r="J33" s="1020"/>
      <c r="K33" s="1018"/>
      <c r="L33" s="1019"/>
      <c r="M33" s="1019"/>
      <c r="N33" s="1019"/>
      <c r="O33" s="1019"/>
      <c r="P33" s="1019"/>
      <c r="Q33" s="1019"/>
      <c r="R33" s="1019"/>
      <c r="S33" s="1019"/>
      <c r="T33" s="1019"/>
      <c r="U33" s="1019"/>
      <c r="V33" s="1019"/>
      <c r="W33" s="1019"/>
      <c r="X33" s="1019"/>
      <c r="Y33" s="1019"/>
      <c r="Z33" s="1019"/>
      <c r="AA33" s="1019"/>
      <c r="AB33" s="1020"/>
      <c r="AC33" s="1198"/>
      <c r="AD33" s="1125"/>
      <c r="AE33" s="1134"/>
      <c r="AF33" s="1125"/>
      <c r="AG33" s="1125"/>
      <c r="AH33" s="1134"/>
      <c r="AI33" s="1125"/>
      <c r="AJ33" s="1125"/>
      <c r="AK33" s="1191"/>
      <c r="AL33" s="1027"/>
      <c r="AM33" s="1007"/>
      <c r="AN33" s="1007"/>
      <c r="AO33" s="1007"/>
      <c r="AP33" s="1007"/>
      <c r="AQ33" s="1007"/>
      <c r="AR33" s="1007"/>
      <c r="AS33" s="1007"/>
      <c r="AT33" s="1029" t="s">
        <v>82</v>
      </c>
      <c r="AU33" s="1128"/>
      <c r="AV33" s="1006"/>
      <c r="AW33" s="1007"/>
      <c r="AX33" s="1007"/>
      <c r="AY33" s="1007"/>
      <c r="AZ33" s="1007"/>
      <c r="BA33" s="1007"/>
      <c r="BB33" s="1007"/>
      <c r="BC33" s="1007"/>
      <c r="BD33" s="1024" t="s">
        <v>82</v>
      </c>
      <c r="BE33" s="1160"/>
      <c r="BF33" s="1184"/>
      <c r="BG33" s="1185"/>
      <c r="BH33" s="1186"/>
      <c r="BI33" s="1144"/>
      <c r="BJ33" s="939"/>
      <c r="BK33" s="939"/>
      <c r="BL33" s="939"/>
      <c r="BM33" s="940"/>
      <c r="BN33" s="946"/>
      <c r="BO33" s="947"/>
      <c r="BP33" s="947"/>
      <c r="BQ33" s="947"/>
      <c r="BR33" s="947"/>
      <c r="BS33" s="948"/>
      <c r="BW33" s="84"/>
      <c r="BX33" s="84"/>
      <c r="BY33" s="84"/>
      <c r="BZ33" s="84"/>
      <c r="CA33" s="84"/>
      <c r="CB33" s="84"/>
      <c r="CC33" s="84"/>
      <c r="CD33" s="84"/>
      <c r="CF33" s="50"/>
      <c r="CG33" s="50"/>
      <c r="CH33" s="50"/>
      <c r="CI33" s="50"/>
      <c r="CJ33" s="50"/>
      <c r="CK33" s="50"/>
      <c r="CL33" s="50"/>
      <c r="CM33" s="50"/>
      <c r="DA33" s="49"/>
      <c r="DB33" s="49"/>
      <c r="DC33" s="49"/>
      <c r="DD33" s="49"/>
      <c r="DE33" s="49"/>
      <c r="DF33" s="49"/>
      <c r="DG33" s="49"/>
      <c r="DH33" s="49"/>
    </row>
    <row r="34" spans="1:112" ht="13.5" customHeight="1">
      <c r="A34" s="986"/>
      <c r="B34" s="987"/>
      <c r="C34" s="1021"/>
      <c r="D34" s="1022"/>
      <c r="E34" s="1022"/>
      <c r="F34" s="1022"/>
      <c r="G34" s="1022"/>
      <c r="H34" s="1022"/>
      <c r="I34" s="1022"/>
      <c r="J34" s="1023"/>
      <c r="K34" s="1021"/>
      <c r="L34" s="1022"/>
      <c r="M34" s="1022"/>
      <c r="N34" s="1022"/>
      <c r="O34" s="1022"/>
      <c r="P34" s="1022"/>
      <c r="Q34" s="1022"/>
      <c r="R34" s="1022"/>
      <c r="S34" s="1022"/>
      <c r="T34" s="1022"/>
      <c r="U34" s="1022"/>
      <c r="V34" s="1022"/>
      <c r="W34" s="1022"/>
      <c r="X34" s="1022"/>
      <c r="Y34" s="1022"/>
      <c r="Z34" s="1022"/>
      <c r="AA34" s="1022"/>
      <c r="AB34" s="1023"/>
      <c r="AC34" s="1199"/>
      <c r="AD34" s="1127"/>
      <c r="AE34" s="1135"/>
      <c r="AF34" s="1127"/>
      <c r="AG34" s="1127"/>
      <c r="AH34" s="1135"/>
      <c r="AI34" s="1127"/>
      <c r="AJ34" s="1127"/>
      <c r="AK34" s="1192"/>
      <c r="AL34" s="1028"/>
      <c r="AM34" s="1009"/>
      <c r="AN34" s="1009"/>
      <c r="AO34" s="1009"/>
      <c r="AP34" s="1009"/>
      <c r="AQ34" s="1009"/>
      <c r="AR34" s="1009"/>
      <c r="AS34" s="1009"/>
      <c r="AT34" s="1030"/>
      <c r="AU34" s="1129"/>
      <c r="AV34" s="1008"/>
      <c r="AW34" s="1009"/>
      <c r="AX34" s="1009"/>
      <c r="AY34" s="1009"/>
      <c r="AZ34" s="1009"/>
      <c r="BA34" s="1009"/>
      <c r="BB34" s="1009"/>
      <c r="BC34" s="1009"/>
      <c r="BD34" s="1025"/>
      <c r="BE34" s="1161"/>
      <c r="BF34" s="1187"/>
      <c r="BG34" s="1188"/>
      <c r="BH34" s="1189"/>
      <c r="BI34" s="1145"/>
      <c r="BJ34" s="941"/>
      <c r="BK34" s="941"/>
      <c r="BL34" s="941"/>
      <c r="BM34" s="942"/>
      <c r="BN34" s="949"/>
      <c r="BO34" s="950"/>
      <c r="BP34" s="950"/>
      <c r="BQ34" s="950"/>
      <c r="BR34" s="950"/>
      <c r="BS34" s="951"/>
      <c r="BW34" s="89"/>
      <c r="BX34" s="84"/>
      <c r="BY34" s="9"/>
      <c r="BZ34" s="84"/>
      <c r="CA34" s="84"/>
      <c r="CB34" s="84"/>
      <c r="CC34" s="84"/>
      <c r="CD34" s="84"/>
      <c r="CF34" s="50"/>
      <c r="CG34" s="50"/>
      <c r="CH34" s="50"/>
      <c r="CI34" s="50"/>
      <c r="CJ34" s="50"/>
      <c r="CK34" s="50"/>
      <c r="CL34" s="50"/>
      <c r="CM34" s="50"/>
      <c r="DA34" s="49"/>
      <c r="DB34" s="49"/>
      <c r="DC34" s="49"/>
      <c r="DD34" s="49"/>
      <c r="DE34" s="49"/>
      <c r="DF34" s="49"/>
      <c r="DG34" s="49"/>
      <c r="DH34" s="49"/>
    </row>
    <row r="35" spans="1:112" ht="13.5" customHeight="1">
      <c r="A35" s="982">
        <v>8</v>
      </c>
      <c r="B35" s="983"/>
      <c r="C35" s="1015"/>
      <c r="D35" s="1016"/>
      <c r="E35" s="1016"/>
      <c r="F35" s="1016"/>
      <c r="G35" s="1016"/>
      <c r="H35" s="1016"/>
      <c r="I35" s="1016"/>
      <c r="J35" s="1017"/>
      <c r="K35" s="1015"/>
      <c r="L35" s="1016"/>
      <c r="M35" s="1016"/>
      <c r="N35" s="1016"/>
      <c r="O35" s="1016"/>
      <c r="P35" s="1016"/>
      <c r="Q35" s="1016"/>
      <c r="R35" s="1016"/>
      <c r="S35" s="1016"/>
      <c r="T35" s="1016"/>
      <c r="U35" s="1016"/>
      <c r="V35" s="1016"/>
      <c r="W35" s="1016"/>
      <c r="X35" s="1016"/>
      <c r="Y35" s="1016"/>
      <c r="Z35" s="1016"/>
      <c r="AA35" s="1016"/>
      <c r="AB35" s="1017"/>
      <c r="AC35" s="1197"/>
      <c r="AD35" s="1123"/>
      <c r="AE35" s="1133" t="s">
        <v>92</v>
      </c>
      <c r="AF35" s="1123"/>
      <c r="AG35" s="1123"/>
      <c r="AH35" s="1133" t="s">
        <v>134</v>
      </c>
      <c r="AI35" s="1123"/>
      <c r="AJ35" s="1123"/>
      <c r="AK35" s="1190" t="s">
        <v>172</v>
      </c>
      <c r="AL35" s="1026"/>
      <c r="AM35" s="1005"/>
      <c r="AN35" s="1005"/>
      <c r="AO35" s="1005"/>
      <c r="AP35" s="1005"/>
      <c r="AQ35" s="1005"/>
      <c r="AR35" s="1005"/>
      <c r="AS35" s="1005"/>
      <c r="AT35" s="93"/>
      <c r="AU35" s="93"/>
      <c r="AV35" s="1004"/>
      <c r="AW35" s="1005"/>
      <c r="AX35" s="1005"/>
      <c r="AY35" s="1005"/>
      <c r="AZ35" s="1005"/>
      <c r="BA35" s="1005"/>
      <c r="BB35" s="1005"/>
      <c r="BC35" s="1005"/>
      <c r="BD35" s="94"/>
      <c r="BE35" s="94"/>
      <c r="BF35" s="1181">
        <f>IF(AV35&gt;=12000,$BW$83,IF(AND(AV35&lt;12000,AV35&gt;=4000),$BW$84,IF(AND(AV35&gt;=2500,AV35&lt;4000),$BW$85,IF(AND(AV35&gt;=1000,AV35&lt;2500),$BW$86,""))))</f>
      </c>
      <c r="BG35" s="1182"/>
      <c r="BH35" s="1183"/>
      <c r="BI35" s="1143"/>
      <c r="BJ35" s="937"/>
      <c r="BK35" s="937"/>
      <c r="BL35" s="937"/>
      <c r="BM35" s="938"/>
      <c r="BN35" s="943">
        <f>IF(AV35&gt;=12000,$BX$83,IF(AND(AV35&lt;12000,AV35&gt;=4000),$BX$84,IF(AND(AV35&gt;=2500,AV35&lt;4000),$BX$85,IF(AND(AV35&gt;=1000,AV35&lt;2500),$BX$86,""))))</f>
      </c>
      <c r="BO35" s="944"/>
      <c r="BP35" s="944"/>
      <c r="BQ35" s="944">
        <f>IF(BM35&gt;=12000,$BW$83,IF(AND(BM35&lt;12000,BM35&gt;=4000),$BW$84,IF(AND(BM35&gt;=2500,BM35&lt;4000),$BW$85,IF(AND(BM35&gt;=1000,BM35&lt;2500),$BW$86,""))))</f>
      </c>
      <c r="BR35" s="944"/>
      <c r="BS35" s="945"/>
      <c r="BW35" s="84"/>
      <c r="BX35" s="84"/>
      <c r="BY35" s="84"/>
      <c r="BZ35" s="84"/>
      <c r="CA35" s="84"/>
      <c r="CB35" s="84"/>
      <c r="CC35" s="84"/>
      <c r="CD35" s="84"/>
      <c r="CF35" s="50"/>
      <c r="CG35" s="50"/>
      <c r="CH35" s="50"/>
      <c r="CI35" s="50"/>
      <c r="CJ35" s="50"/>
      <c r="CK35" s="50"/>
      <c r="CL35" s="50"/>
      <c r="CM35" s="50"/>
      <c r="DA35" s="49"/>
      <c r="DB35" s="49"/>
      <c r="DC35" s="49"/>
      <c r="DD35" s="49"/>
      <c r="DE35" s="49"/>
      <c r="DF35" s="49"/>
      <c r="DG35" s="49"/>
      <c r="DH35" s="49"/>
    </row>
    <row r="36" spans="1:112" ht="13.5" customHeight="1">
      <c r="A36" s="984"/>
      <c r="B36" s="985"/>
      <c r="C36" s="1018"/>
      <c r="D36" s="1019"/>
      <c r="E36" s="1019"/>
      <c r="F36" s="1019"/>
      <c r="G36" s="1019"/>
      <c r="H36" s="1019"/>
      <c r="I36" s="1019"/>
      <c r="J36" s="1020"/>
      <c r="K36" s="1018"/>
      <c r="L36" s="1019"/>
      <c r="M36" s="1019"/>
      <c r="N36" s="1019"/>
      <c r="O36" s="1019"/>
      <c r="P36" s="1019"/>
      <c r="Q36" s="1019"/>
      <c r="R36" s="1019"/>
      <c r="S36" s="1019"/>
      <c r="T36" s="1019"/>
      <c r="U36" s="1019"/>
      <c r="V36" s="1019"/>
      <c r="W36" s="1019"/>
      <c r="X36" s="1019"/>
      <c r="Y36" s="1019"/>
      <c r="Z36" s="1019"/>
      <c r="AA36" s="1019"/>
      <c r="AB36" s="1020"/>
      <c r="AC36" s="1198"/>
      <c r="AD36" s="1125"/>
      <c r="AE36" s="1134"/>
      <c r="AF36" s="1125"/>
      <c r="AG36" s="1125"/>
      <c r="AH36" s="1134"/>
      <c r="AI36" s="1125"/>
      <c r="AJ36" s="1125"/>
      <c r="AK36" s="1191"/>
      <c r="AL36" s="1027"/>
      <c r="AM36" s="1007"/>
      <c r="AN36" s="1007"/>
      <c r="AO36" s="1007"/>
      <c r="AP36" s="1007"/>
      <c r="AQ36" s="1007"/>
      <c r="AR36" s="1007"/>
      <c r="AS36" s="1007"/>
      <c r="AT36" s="1029" t="s">
        <v>82</v>
      </c>
      <c r="AU36" s="1128"/>
      <c r="AV36" s="1006"/>
      <c r="AW36" s="1007"/>
      <c r="AX36" s="1007"/>
      <c r="AY36" s="1007"/>
      <c r="AZ36" s="1007"/>
      <c r="BA36" s="1007"/>
      <c r="BB36" s="1007"/>
      <c r="BC36" s="1007"/>
      <c r="BD36" s="1024" t="s">
        <v>82</v>
      </c>
      <c r="BE36" s="1160"/>
      <c r="BF36" s="1184"/>
      <c r="BG36" s="1185"/>
      <c r="BH36" s="1186"/>
      <c r="BI36" s="1144"/>
      <c r="BJ36" s="939"/>
      <c r="BK36" s="939"/>
      <c r="BL36" s="939"/>
      <c r="BM36" s="940"/>
      <c r="BN36" s="946"/>
      <c r="BO36" s="947"/>
      <c r="BP36" s="947"/>
      <c r="BQ36" s="947"/>
      <c r="BR36" s="947"/>
      <c r="BS36" s="948"/>
      <c r="BW36" s="84"/>
      <c r="BX36" s="84"/>
      <c r="BY36" s="84"/>
      <c r="BZ36" s="84"/>
      <c r="CA36" s="84"/>
      <c r="CB36" s="84"/>
      <c r="CC36" s="84"/>
      <c r="CD36" s="84"/>
      <c r="CF36" s="50"/>
      <c r="CG36" s="50"/>
      <c r="CH36" s="50"/>
      <c r="CI36" s="50"/>
      <c r="CJ36" s="50"/>
      <c r="CK36" s="50"/>
      <c r="CL36" s="50"/>
      <c r="CM36" s="50"/>
      <c r="DA36" s="49"/>
      <c r="DB36" s="49"/>
      <c r="DC36" s="49"/>
      <c r="DD36" s="49"/>
      <c r="DE36" s="49"/>
      <c r="DF36" s="49"/>
      <c r="DG36" s="49"/>
      <c r="DH36" s="49"/>
    </row>
    <row r="37" spans="1:112" ht="13.5" customHeight="1">
      <c r="A37" s="986"/>
      <c r="B37" s="987"/>
      <c r="C37" s="1021"/>
      <c r="D37" s="1022"/>
      <c r="E37" s="1022"/>
      <c r="F37" s="1022"/>
      <c r="G37" s="1022"/>
      <c r="H37" s="1022"/>
      <c r="I37" s="1022"/>
      <c r="J37" s="1023"/>
      <c r="K37" s="1021"/>
      <c r="L37" s="1022"/>
      <c r="M37" s="1022"/>
      <c r="N37" s="1022"/>
      <c r="O37" s="1022"/>
      <c r="P37" s="1022"/>
      <c r="Q37" s="1022"/>
      <c r="R37" s="1022"/>
      <c r="S37" s="1022"/>
      <c r="T37" s="1022"/>
      <c r="U37" s="1022"/>
      <c r="V37" s="1022"/>
      <c r="W37" s="1022"/>
      <c r="X37" s="1022"/>
      <c r="Y37" s="1022"/>
      <c r="Z37" s="1022"/>
      <c r="AA37" s="1022"/>
      <c r="AB37" s="1023"/>
      <c r="AC37" s="1199"/>
      <c r="AD37" s="1127"/>
      <c r="AE37" s="1135"/>
      <c r="AF37" s="1127"/>
      <c r="AG37" s="1127"/>
      <c r="AH37" s="1135"/>
      <c r="AI37" s="1127"/>
      <c r="AJ37" s="1127"/>
      <c r="AK37" s="1192"/>
      <c r="AL37" s="1028"/>
      <c r="AM37" s="1009"/>
      <c r="AN37" s="1009"/>
      <c r="AO37" s="1009"/>
      <c r="AP37" s="1009"/>
      <c r="AQ37" s="1009"/>
      <c r="AR37" s="1009"/>
      <c r="AS37" s="1009"/>
      <c r="AT37" s="1030"/>
      <c r="AU37" s="1129"/>
      <c r="AV37" s="1008"/>
      <c r="AW37" s="1009"/>
      <c r="AX37" s="1009"/>
      <c r="AY37" s="1009"/>
      <c r="AZ37" s="1009"/>
      <c r="BA37" s="1009"/>
      <c r="BB37" s="1009"/>
      <c r="BC37" s="1009"/>
      <c r="BD37" s="1025"/>
      <c r="BE37" s="1161"/>
      <c r="BF37" s="1187"/>
      <c r="BG37" s="1188"/>
      <c r="BH37" s="1189"/>
      <c r="BI37" s="1145"/>
      <c r="BJ37" s="941"/>
      <c r="BK37" s="941"/>
      <c r="BL37" s="941"/>
      <c r="BM37" s="942"/>
      <c r="BN37" s="949"/>
      <c r="BO37" s="950"/>
      <c r="BP37" s="950"/>
      <c r="BQ37" s="950"/>
      <c r="BR37" s="950"/>
      <c r="BS37" s="951"/>
      <c r="BW37" s="89"/>
      <c r="BX37" s="84"/>
      <c r="BY37" s="9"/>
      <c r="BZ37" s="84"/>
      <c r="CA37" s="84"/>
      <c r="CB37" s="84"/>
      <c r="CC37" s="84"/>
      <c r="CD37" s="84"/>
      <c r="CF37" s="50"/>
      <c r="CG37" s="50"/>
      <c r="CH37" s="50"/>
      <c r="CI37" s="50"/>
      <c r="CJ37" s="50"/>
      <c r="CK37" s="50"/>
      <c r="CL37" s="50"/>
      <c r="CM37" s="50"/>
      <c r="DA37" s="49"/>
      <c r="DB37" s="49"/>
      <c r="DC37" s="49"/>
      <c r="DD37" s="49"/>
      <c r="DE37" s="49"/>
      <c r="DF37" s="49"/>
      <c r="DG37" s="49"/>
      <c r="DH37" s="49"/>
    </row>
    <row r="38" spans="1:112" ht="13.5" customHeight="1">
      <c r="A38" s="982">
        <v>9</v>
      </c>
      <c r="B38" s="983"/>
      <c r="C38" s="1015"/>
      <c r="D38" s="1016"/>
      <c r="E38" s="1016"/>
      <c r="F38" s="1016"/>
      <c r="G38" s="1016"/>
      <c r="H38" s="1016"/>
      <c r="I38" s="1016"/>
      <c r="J38" s="1017"/>
      <c r="K38" s="1015"/>
      <c r="L38" s="1016"/>
      <c r="M38" s="1016"/>
      <c r="N38" s="1016"/>
      <c r="O38" s="1016"/>
      <c r="P38" s="1016"/>
      <c r="Q38" s="1016"/>
      <c r="R38" s="1016"/>
      <c r="S38" s="1016"/>
      <c r="T38" s="1016"/>
      <c r="U38" s="1016"/>
      <c r="V38" s="1016"/>
      <c r="W38" s="1016"/>
      <c r="X38" s="1016"/>
      <c r="Y38" s="1016"/>
      <c r="Z38" s="1016"/>
      <c r="AA38" s="1016"/>
      <c r="AB38" s="1017"/>
      <c r="AC38" s="1197"/>
      <c r="AD38" s="1123"/>
      <c r="AE38" s="1133" t="s">
        <v>92</v>
      </c>
      <c r="AF38" s="1123"/>
      <c r="AG38" s="1123"/>
      <c r="AH38" s="1133" t="s">
        <v>134</v>
      </c>
      <c r="AI38" s="1123"/>
      <c r="AJ38" s="1123"/>
      <c r="AK38" s="1190" t="s">
        <v>172</v>
      </c>
      <c r="AL38" s="1026"/>
      <c r="AM38" s="1005"/>
      <c r="AN38" s="1005"/>
      <c r="AO38" s="1005"/>
      <c r="AP38" s="1005"/>
      <c r="AQ38" s="1005"/>
      <c r="AR38" s="1005"/>
      <c r="AS38" s="1005"/>
      <c r="AT38" s="93"/>
      <c r="AU38" s="93"/>
      <c r="AV38" s="1004"/>
      <c r="AW38" s="1005"/>
      <c r="AX38" s="1005"/>
      <c r="AY38" s="1005"/>
      <c r="AZ38" s="1005"/>
      <c r="BA38" s="1005"/>
      <c r="BB38" s="1005"/>
      <c r="BC38" s="1005"/>
      <c r="BD38" s="94"/>
      <c r="BE38" s="94"/>
      <c r="BF38" s="1181">
        <f>IF(AV38&gt;=12000,$BW$83,IF(AND(AV38&lt;12000,AV38&gt;=4000),$BW$84,IF(AND(AV38&gt;=2500,AV38&lt;4000),$BW$85,IF(AND(AV38&gt;=1000,AV38&lt;2500),$BW$86,""))))</f>
      </c>
      <c r="BG38" s="1182"/>
      <c r="BH38" s="1183"/>
      <c r="BI38" s="1143"/>
      <c r="BJ38" s="937"/>
      <c r="BK38" s="937"/>
      <c r="BL38" s="937"/>
      <c r="BM38" s="938"/>
      <c r="BN38" s="943">
        <f>IF(AV38&gt;=12000,$BX$83,IF(AND(AV38&lt;12000,AV38&gt;=4000),$BX$84,IF(AND(AV38&gt;=2500,AV38&lt;4000),$BX$85,IF(AND(AV38&gt;=1000,AV38&lt;2500),$BX$86,""))))</f>
      </c>
      <c r="BO38" s="944"/>
      <c r="BP38" s="944"/>
      <c r="BQ38" s="944">
        <f>IF(BM38&gt;=12000,$BW$83,IF(AND(BM38&lt;12000,BM38&gt;=4000),$BW$84,IF(AND(BM38&gt;=2500,BM38&lt;4000),$BW$85,IF(AND(BM38&gt;=1000,BM38&lt;2500),$BW$86,""))))</f>
      </c>
      <c r="BR38" s="944"/>
      <c r="BS38" s="945"/>
      <c r="BW38" s="84"/>
      <c r="BX38" s="84"/>
      <c r="BY38" s="84"/>
      <c r="BZ38" s="84"/>
      <c r="CA38" s="84"/>
      <c r="CB38" s="84"/>
      <c r="CC38" s="84"/>
      <c r="CD38" s="84"/>
      <c r="CF38" s="50"/>
      <c r="CG38" s="50"/>
      <c r="CH38" s="50"/>
      <c r="CI38" s="50"/>
      <c r="CJ38" s="50"/>
      <c r="CK38" s="50"/>
      <c r="CL38" s="50"/>
      <c r="CM38" s="50"/>
      <c r="DA38" s="49"/>
      <c r="DB38" s="49"/>
      <c r="DC38" s="49"/>
      <c r="DD38" s="49"/>
      <c r="DE38" s="49"/>
      <c r="DF38" s="49"/>
      <c r="DG38" s="49"/>
      <c r="DH38" s="49"/>
    </row>
    <row r="39" spans="1:112" ht="13.5" customHeight="1">
      <c r="A39" s="984"/>
      <c r="B39" s="985"/>
      <c r="C39" s="1018"/>
      <c r="D39" s="1019"/>
      <c r="E39" s="1019"/>
      <c r="F39" s="1019"/>
      <c r="G39" s="1019"/>
      <c r="H39" s="1019"/>
      <c r="I39" s="1019"/>
      <c r="J39" s="1020"/>
      <c r="K39" s="1018"/>
      <c r="L39" s="1019"/>
      <c r="M39" s="1019"/>
      <c r="N39" s="1019"/>
      <c r="O39" s="1019"/>
      <c r="P39" s="1019"/>
      <c r="Q39" s="1019"/>
      <c r="R39" s="1019"/>
      <c r="S39" s="1019"/>
      <c r="T39" s="1019"/>
      <c r="U39" s="1019"/>
      <c r="V39" s="1019"/>
      <c r="W39" s="1019"/>
      <c r="X39" s="1019"/>
      <c r="Y39" s="1019"/>
      <c r="Z39" s="1019"/>
      <c r="AA39" s="1019"/>
      <c r="AB39" s="1020"/>
      <c r="AC39" s="1198"/>
      <c r="AD39" s="1125"/>
      <c r="AE39" s="1134"/>
      <c r="AF39" s="1125"/>
      <c r="AG39" s="1125"/>
      <c r="AH39" s="1134"/>
      <c r="AI39" s="1125"/>
      <c r="AJ39" s="1125"/>
      <c r="AK39" s="1191"/>
      <c r="AL39" s="1027"/>
      <c r="AM39" s="1007"/>
      <c r="AN39" s="1007"/>
      <c r="AO39" s="1007"/>
      <c r="AP39" s="1007"/>
      <c r="AQ39" s="1007"/>
      <c r="AR39" s="1007"/>
      <c r="AS39" s="1007"/>
      <c r="AT39" s="1029" t="s">
        <v>82</v>
      </c>
      <c r="AU39" s="1128"/>
      <c r="AV39" s="1006"/>
      <c r="AW39" s="1007"/>
      <c r="AX39" s="1007"/>
      <c r="AY39" s="1007"/>
      <c r="AZ39" s="1007"/>
      <c r="BA39" s="1007"/>
      <c r="BB39" s="1007"/>
      <c r="BC39" s="1007"/>
      <c r="BD39" s="1024" t="s">
        <v>82</v>
      </c>
      <c r="BE39" s="1160"/>
      <c r="BF39" s="1184"/>
      <c r="BG39" s="1185"/>
      <c r="BH39" s="1186"/>
      <c r="BI39" s="1144"/>
      <c r="BJ39" s="939"/>
      <c r="BK39" s="939"/>
      <c r="BL39" s="939"/>
      <c r="BM39" s="940"/>
      <c r="BN39" s="946"/>
      <c r="BO39" s="947"/>
      <c r="BP39" s="947"/>
      <c r="BQ39" s="947"/>
      <c r="BR39" s="947"/>
      <c r="BS39" s="948"/>
      <c r="BW39" s="84"/>
      <c r="BX39" s="84"/>
      <c r="BY39" s="84"/>
      <c r="BZ39" s="84"/>
      <c r="CA39" s="84"/>
      <c r="CB39" s="84"/>
      <c r="CC39" s="84"/>
      <c r="CD39" s="84"/>
      <c r="CF39" s="50"/>
      <c r="CG39" s="50"/>
      <c r="CH39" s="50"/>
      <c r="CI39" s="50"/>
      <c r="CJ39" s="50"/>
      <c r="CK39" s="50"/>
      <c r="CL39" s="50"/>
      <c r="CM39" s="50"/>
      <c r="DA39" s="49"/>
      <c r="DB39" s="49"/>
      <c r="DC39" s="49"/>
      <c r="DD39" s="49"/>
      <c r="DE39" s="49"/>
      <c r="DF39" s="49"/>
      <c r="DG39" s="49"/>
      <c r="DH39" s="49"/>
    </row>
    <row r="40" spans="1:112" ht="13.5" customHeight="1">
      <c r="A40" s="986"/>
      <c r="B40" s="987"/>
      <c r="C40" s="1021"/>
      <c r="D40" s="1022"/>
      <c r="E40" s="1022"/>
      <c r="F40" s="1022"/>
      <c r="G40" s="1022"/>
      <c r="H40" s="1022"/>
      <c r="I40" s="1022"/>
      <c r="J40" s="1023"/>
      <c r="K40" s="1021"/>
      <c r="L40" s="1022"/>
      <c r="M40" s="1022"/>
      <c r="N40" s="1022"/>
      <c r="O40" s="1022"/>
      <c r="P40" s="1022"/>
      <c r="Q40" s="1022"/>
      <c r="R40" s="1022"/>
      <c r="S40" s="1022"/>
      <c r="T40" s="1022"/>
      <c r="U40" s="1022"/>
      <c r="V40" s="1022"/>
      <c r="W40" s="1022"/>
      <c r="X40" s="1022"/>
      <c r="Y40" s="1022"/>
      <c r="Z40" s="1022"/>
      <c r="AA40" s="1022"/>
      <c r="AB40" s="1023"/>
      <c r="AC40" s="1199"/>
      <c r="AD40" s="1127"/>
      <c r="AE40" s="1135"/>
      <c r="AF40" s="1127"/>
      <c r="AG40" s="1127"/>
      <c r="AH40" s="1135"/>
      <c r="AI40" s="1127"/>
      <c r="AJ40" s="1127"/>
      <c r="AK40" s="1192"/>
      <c r="AL40" s="1028"/>
      <c r="AM40" s="1009"/>
      <c r="AN40" s="1009"/>
      <c r="AO40" s="1009"/>
      <c r="AP40" s="1009"/>
      <c r="AQ40" s="1009"/>
      <c r="AR40" s="1009"/>
      <c r="AS40" s="1009"/>
      <c r="AT40" s="1030"/>
      <c r="AU40" s="1129"/>
      <c r="AV40" s="1008"/>
      <c r="AW40" s="1009"/>
      <c r="AX40" s="1009"/>
      <c r="AY40" s="1009"/>
      <c r="AZ40" s="1009"/>
      <c r="BA40" s="1009"/>
      <c r="BB40" s="1009"/>
      <c r="BC40" s="1009"/>
      <c r="BD40" s="1025"/>
      <c r="BE40" s="1161"/>
      <c r="BF40" s="1187"/>
      <c r="BG40" s="1188"/>
      <c r="BH40" s="1189"/>
      <c r="BI40" s="1145"/>
      <c r="BJ40" s="941"/>
      <c r="BK40" s="941"/>
      <c r="BL40" s="941"/>
      <c r="BM40" s="942"/>
      <c r="BN40" s="949"/>
      <c r="BO40" s="950"/>
      <c r="BP40" s="950"/>
      <c r="BQ40" s="950"/>
      <c r="BR40" s="950"/>
      <c r="BS40" s="951"/>
      <c r="BW40" s="89"/>
      <c r="BX40" s="84"/>
      <c r="BY40" s="9"/>
      <c r="BZ40" s="84"/>
      <c r="CA40" s="84"/>
      <c r="CB40" s="84"/>
      <c r="CC40" s="84"/>
      <c r="CD40" s="84"/>
      <c r="CF40" s="50"/>
      <c r="CG40" s="50"/>
      <c r="CH40" s="50"/>
      <c r="CI40" s="50"/>
      <c r="CJ40" s="50"/>
      <c r="CK40" s="50"/>
      <c r="CL40" s="50"/>
      <c r="CM40" s="50"/>
      <c r="DA40" s="49"/>
      <c r="DB40" s="49"/>
      <c r="DC40" s="49"/>
      <c r="DD40" s="49"/>
      <c r="DE40" s="49"/>
      <c r="DF40" s="49"/>
      <c r="DG40" s="49"/>
      <c r="DH40" s="49"/>
    </row>
    <row r="41" spans="1:112" ht="13.5" customHeight="1">
      <c r="A41" s="982">
        <v>10</v>
      </c>
      <c r="B41" s="983"/>
      <c r="C41" s="1015"/>
      <c r="D41" s="1016"/>
      <c r="E41" s="1016"/>
      <c r="F41" s="1016"/>
      <c r="G41" s="1016"/>
      <c r="H41" s="1016"/>
      <c r="I41" s="1016"/>
      <c r="J41" s="1017"/>
      <c r="K41" s="1015"/>
      <c r="L41" s="1016"/>
      <c r="M41" s="1016"/>
      <c r="N41" s="1016"/>
      <c r="O41" s="1016"/>
      <c r="P41" s="1016"/>
      <c r="Q41" s="1016"/>
      <c r="R41" s="1016"/>
      <c r="S41" s="1016"/>
      <c r="T41" s="1016"/>
      <c r="U41" s="1016"/>
      <c r="V41" s="1016"/>
      <c r="W41" s="1016"/>
      <c r="X41" s="1016"/>
      <c r="Y41" s="1016"/>
      <c r="Z41" s="1016"/>
      <c r="AA41" s="1016"/>
      <c r="AB41" s="1017"/>
      <c r="AC41" s="1197"/>
      <c r="AD41" s="1123"/>
      <c r="AE41" s="1133" t="s">
        <v>92</v>
      </c>
      <c r="AF41" s="1123"/>
      <c r="AG41" s="1123"/>
      <c r="AH41" s="1133" t="s">
        <v>134</v>
      </c>
      <c r="AI41" s="1123"/>
      <c r="AJ41" s="1123"/>
      <c r="AK41" s="1190" t="s">
        <v>172</v>
      </c>
      <c r="AL41" s="1026"/>
      <c r="AM41" s="1005"/>
      <c r="AN41" s="1005"/>
      <c r="AO41" s="1005"/>
      <c r="AP41" s="1005"/>
      <c r="AQ41" s="1005"/>
      <c r="AR41" s="1005"/>
      <c r="AS41" s="1005"/>
      <c r="AT41" s="93"/>
      <c r="AU41" s="93"/>
      <c r="AV41" s="1004"/>
      <c r="AW41" s="1005"/>
      <c r="AX41" s="1005"/>
      <c r="AY41" s="1005"/>
      <c r="AZ41" s="1005"/>
      <c r="BA41" s="1005"/>
      <c r="BB41" s="1005"/>
      <c r="BC41" s="1005"/>
      <c r="BD41" s="94"/>
      <c r="BE41" s="94"/>
      <c r="BF41" s="1181">
        <f>IF(AV41&gt;=12000,$BW$83,IF(AND(AV41&lt;12000,AV41&gt;=4000),$BW$84,IF(AND(AV41&gt;=2500,AV41&lt;4000),$BW$85,IF(AND(AV41&gt;=1000,AV41&lt;2500),$BW$86,""))))</f>
      </c>
      <c r="BG41" s="1182"/>
      <c r="BH41" s="1183"/>
      <c r="BI41" s="1143"/>
      <c r="BJ41" s="937"/>
      <c r="BK41" s="937"/>
      <c r="BL41" s="937"/>
      <c r="BM41" s="938"/>
      <c r="BN41" s="943">
        <f>IF(AV41&gt;=12000,$BX$83,IF(AND(AV41&lt;12000,AV41&gt;=4000),$BX$84,IF(AND(AV41&gt;=2500,AV41&lt;4000),$BX$85,IF(AND(AV41&gt;=1000,AV41&lt;2500),$BX$86,""))))</f>
      </c>
      <c r="BO41" s="944"/>
      <c r="BP41" s="944"/>
      <c r="BQ41" s="944">
        <f>IF(BM41&gt;=12000,$BW$83,IF(AND(BM41&lt;12000,BM41&gt;=4000),$BW$84,IF(AND(BM41&gt;=2500,BM41&lt;4000),$BW$85,IF(AND(BM41&gt;=1000,BM41&lt;2500),$BW$86,""))))</f>
      </c>
      <c r="BR41" s="944"/>
      <c r="BS41" s="945"/>
      <c r="BW41" s="84"/>
      <c r="BX41" s="84"/>
      <c r="BY41" s="84"/>
      <c r="BZ41" s="84"/>
      <c r="CA41" s="84"/>
      <c r="CB41" s="84"/>
      <c r="CC41" s="84"/>
      <c r="CD41" s="84"/>
      <c r="CF41" s="50"/>
      <c r="CG41" s="50"/>
      <c r="CH41" s="50"/>
      <c r="CI41" s="50"/>
      <c r="CJ41" s="50"/>
      <c r="CK41" s="50"/>
      <c r="CL41" s="50"/>
      <c r="CM41" s="50"/>
      <c r="DA41" s="49"/>
      <c r="DB41" s="49"/>
      <c r="DC41" s="49"/>
      <c r="DD41" s="49"/>
      <c r="DE41" s="49"/>
      <c r="DF41" s="49"/>
      <c r="DG41" s="49"/>
      <c r="DH41" s="49"/>
    </row>
    <row r="42" spans="1:112" ht="13.5" customHeight="1">
      <c r="A42" s="984"/>
      <c r="B42" s="985"/>
      <c r="C42" s="1018"/>
      <c r="D42" s="1019"/>
      <c r="E42" s="1019"/>
      <c r="F42" s="1019"/>
      <c r="G42" s="1019"/>
      <c r="H42" s="1019"/>
      <c r="I42" s="1019"/>
      <c r="J42" s="1020"/>
      <c r="K42" s="1018"/>
      <c r="L42" s="1019"/>
      <c r="M42" s="1019"/>
      <c r="N42" s="1019"/>
      <c r="O42" s="1019"/>
      <c r="P42" s="1019"/>
      <c r="Q42" s="1019"/>
      <c r="R42" s="1019"/>
      <c r="S42" s="1019"/>
      <c r="T42" s="1019"/>
      <c r="U42" s="1019"/>
      <c r="V42" s="1019"/>
      <c r="W42" s="1019"/>
      <c r="X42" s="1019"/>
      <c r="Y42" s="1019"/>
      <c r="Z42" s="1019"/>
      <c r="AA42" s="1019"/>
      <c r="AB42" s="1020"/>
      <c r="AC42" s="1198"/>
      <c r="AD42" s="1125"/>
      <c r="AE42" s="1134"/>
      <c r="AF42" s="1125"/>
      <c r="AG42" s="1125"/>
      <c r="AH42" s="1134"/>
      <c r="AI42" s="1125"/>
      <c r="AJ42" s="1125"/>
      <c r="AK42" s="1191"/>
      <c r="AL42" s="1027"/>
      <c r="AM42" s="1007"/>
      <c r="AN42" s="1007"/>
      <c r="AO42" s="1007"/>
      <c r="AP42" s="1007"/>
      <c r="AQ42" s="1007"/>
      <c r="AR42" s="1007"/>
      <c r="AS42" s="1007"/>
      <c r="AT42" s="1029" t="s">
        <v>82</v>
      </c>
      <c r="AU42" s="1128"/>
      <c r="AV42" s="1006"/>
      <c r="AW42" s="1007"/>
      <c r="AX42" s="1007"/>
      <c r="AY42" s="1007"/>
      <c r="AZ42" s="1007"/>
      <c r="BA42" s="1007"/>
      <c r="BB42" s="1007"/>
      <c r="BC42" s="1007"/>
      <c r="BD42" s="1024" t="s">
        <v>82</v>
      </c>
      <c r="BE42" s="1160"/>
      <c r="BF42" s="1184"/>
      <c r="BG42" s="1185"/>
      <c r="BH42" s="1186"/>
      <c r="BI42" s="1144"/>
      <c r="BJ42" s="939"/>
      <c r="BK42" s="939"/>
      <c r="BL42" s="939"/>
      <c r="BM42" s="940"/>
      <c r="BN42" s="946"/>
      <c r="BO42" s="947"/>
      <c r="BP42" s="947"/>
      <c r="BQ42" s="947"/>
      <c r="BR42" s="947"/>
      <c r="BS42" s="948"/>
      <c r="BW42" s="84"/>
      <c r="BX42" s="84"/>
      <c r="BY42" s="84"/>
      <c r="BZ42" s="84"/>
      <c r="CA42" s="84"/>
      <c r="CB42" s="84"/>
      <c r="CC42" s="84"/>
      <c r="CD42" s="84"/>
      <c r="CF42" s="50"/>
      <c r="CG42" s="50"/>
      <c r="CH42" s="50"/>
      <c r="CI42" s="50"/>
      <c r="CJ42" s="50"/>
      <c r="CK42" s="50"/>
      <c r="CL42" s="50"/>
      <c r="CM42" s="50"/>
      <c r="DA42" s="49"/>
      <c r="DB42" s="49"/>
      <c r="DC42" s="49"/>
      <c r="DD42" s="49"/>
      <c r="DE42" s="49"/>
      <c r="DF42" s="49"/>
      <c r="DG42" s="49"/>
      <c r="DH42" s="49"/>
    </row>
    <row r="43" spans="1:112" ht="13.5" customHeight="1">
      <c r="A43" s="986"/>
      <c r="B43" s="987"/>
      <c r="C43" s="1021"/>
      <c r="D43" s="1022"/>
      <c r="E43" s="1022"/>
      <c r="F43" s="1022"/>
      <c r="G43" s="1022"/>
      <c r="H43" s="1022"/>
      <c r="I43" s="1022"/>
      <c r="J43" s="1023"/>
      <c r="K43" s="1021"/>
      <c r="L43" s="1022"/>
      <c r="M43" s="1022"/>
      <c r="N43" s="1022"/>
      <c r="O43" s="1022"/>
      <c r="P43" s="1022"/>
      <c r="Q43" s="1022"/>
      <c r="R43" s="1022"/>
      <c r="S43" s="1022"/>
      <c r="T43" s="1022"/>
      <c r="U43" s="1022"/>
      <c r="V43" s="1022"/>
      <c r="W43" s="1022"/>
      <c r="X43" s="1022"/>
      <c r="Y43" s="1022"/>
      <c r="Z43" s="1022"/>
      <c r="AA43" s="1022"/>
      <c r="AB43" s="1023"/>
      <c r="AC43" s="1199"/>
      <c r="AD43" s="1127"/>
      <c r="AE43" s="1135"/>
      <c r="AF43" s="1127"/>
      <c r="AG43" s="1127"/>
      <c r="AH43" s="1135"/>
      <c r="AI43" s="1127"/>
      <c r="AJ43" s="1127"/>
      <c r="AK43" s="1192"/>
      <c r="AL43" s="1028"/>
      <c r="AM43" s="1009"/>
      <c r="AN43" s="1009"/>
      <c r="AO43" s="1009"/>
      <c r="AP43" s="1009"/>
      <c r="AQ43" s="1009"/>
      <c r="AR43" s="1009"/>
      <c r="AS43" s="1009"/>
      <c r="AT43" s="1030"/>
      <c r="AU43" s="1129"/>
      <c r="AV43" s="1008"/>
      <c r="AW43" s="1009"/>
      <c r="AX43" s="1009"/>
      <c r="AY43" s="1009"/>
      <c r="AZ43" s="1009"/>
      <c r="BA43" s="1009"/>
      <c r="BB43" s="1009"/>
      <c r="BC43" s="1009"/>
      <c r="BD43" s="1025"/>
      <c r="BE43" s="1161"/>
      <c r="BF43" s="1187"/>
      <c r="BG43" s="1188"/>
      <c r="BH43" s="1189"/>
      <c r="BI43" s="1145"/>
      <c r="BJ43" s="941"/>
      <c r="BK43" s="941"/>
      <c r="BL43" s="941"/>
      <c r="BM43" s="942"/>
      <c r="BN43" s="949"/>
      <c r="BO43" s="950"/>
      <c r="BP43" s="950"/>
      <c r="BQ43" s="950"/>
      <c r="BR43" s="950"/>
      <c r="BS43" s="951"/>
      <c r="BW43" s="89"/>
      <c r="BX43" s="84"/>
      <c r="BY43" s="9"/>
      <c r="BZ43" s="84"/>
      <c r="CA43" s="84"/>
      <c r="CB43" s="84"/>
      <c r="CC43" s="84"/>
      <c r="CD43" s="84"/>
      <c r="CF43" s="50"/>
      <c r="CG43" s="50"/>
      <c r="CH43" s="50"/>
      <c r="CI43" s="50"/>
      <c r="CJ43" s="50"/>
      <c r="CK43" s="50"/>
      <c r="CL43" s="50"/>
      <c r="CM43" s="50"/>
      <c r="DA43" s="49"/>
      <c r="DB43" s="49"/>
      <c r="DC43" s="49"/>
      <c r="DD43" s="49"/>
      <c r="DE43" s="49"/>
      <c r="DF43" s="49"/>
      <c r="DG43" s="49"/>
      <c r="DH43" s="49"/>
    </row>
    <row r="44" spans="1:112" ht="13.5" customHeight="1">
      <c r="A44" s="982">
        <v>11</v>
      </c>
      <c r="B44" s="983"/>
      <c r="C44" s="1015"/>
      <c r="D44" s="1016"/>
      <c r="E44" s="1016"/>
      <c r="F44" s="1016"/>
      <c r="G44" s="1016"/>
      <c r="H44" s="1016"/>
      <c r="I44" s="1016"/>
      <c r="J44" s="1017"/>
      <c r="K44" s="1015"/>
      <c r="L44" s="1016"/>
      <c r="M44" s="1016"/>
      <c r="N44" s="1016"/>
      <c r="O44" s="1016"/>
      <c r="P44" s="1016"/>
      <c r="Q44" s="1016"/>
      <c r="R44" s="1016"/>
      <c r="S44" s="1016"/>
      <c r="T44" s="1016"/>
      <c r="U44" s="1016"/>
      <c r="V44" s="1016"/>
      <c r="W44" s="1016"/>
      <c r="X44" s="1016"/>
      <c r="Y44" s="1016"/>
      <c r="Z44" s="1016"/>
      <c r="AA44" s="1016"/>
      <c r="AB44" s="1017"/>
      <c r="AC44" s="1197"/>
      <c r="AD44" s="1123"/>
      <c r="AE44" s="1133" t="s">
        <v>92</v>
      </c>
      <c r="AF44" s="1123"/>
      <c r="AG44" s="1123"/>
      <c r="AH44" s="1133" t="s">
        <v>134</v>
      </c>
      <c r="AI44" s="1123"/>
      <c r="AJ44" s="1123"/>
      <c r="AK44" s="1190" t="s">
        <v>172</v>
      </c>
      <c r="AL44" s="1026"/>
      <c r="AM44" s="1005"/>
      <c r="AN44" s="1005"/>
      <c r="AO44" s="1005"/>
      <c r="AP44" s="1005"/>
      <c r="AQ44" s="1005"/>
      <c r="AR44" s="1005"/>
      <c r="AS44" s="1005"/>
      <c r="AT44" s="93"/>
      <c r="AU44" s="93"/>
      <c r="AV44" s="1004"/>
      <c r="AW44" s="1005"/>
      <c r="AX44" s="1005"/>
      <c r="AY44" s="1005"/>
      <c r="AZ44" s="1005"/>
      <c r="BA44" s="1005"/>
      <c r="BB44" s="1005"/>
      <c r="BC44" s="1005"/>
      <c r="BD44" s="94"/>
      <c r="BE44" s="94"/>
      <c r="BF44" s="1181">
        <f>IF(AV44&gt;=12000,$BW$83,IF(AND(AV44&lt;12000,AV44&gt;=4000),$BW$84,IF(AND(AV44&gt;=2500,AV44&lt;4000),$BW$85,IF(AND(AV44&gt;=1000,AV44&lt;2500),$BW$86,""))))</f>
      </c>
      <c r="BG44" s="1182"/>
      <c r="BH44" s="1183"/>
      <c r="BI44" s="1143"/>
      <c r="BJ44" s="937"/>
      <c r="BK44" s="937"/>
      <c r="BL44" s="937"/>
      <c r="BM44" s="938"/>
      <c r="BN44" s="943">
        <f>IF(AV44&gt;=12000,$BX$83,IF(AND(AV44&lt;12000,AV44&gt;=4000),$BX$84,IF(AND(AV44&gt;=2500,AV44&lt;4000),$BX$85,IF(AND(AV44&gt;=1000,AV44&lt;2500),$BX$86,""))))</f>
      </c>
      <c r="BO44" s="944"/>
      <c r="BP44" s="944"/>
      <c r="BQ44" s="944">
        <f>IF(BM44&gt;=12000,$BW$83,IF(AND(BM44&lt;12000,BM44&gt;=4000),$BW$84,IF(AND(BM44&gt;=2500,BM44&lt;4000),$BW$85,IF(AND(BM44&gt;=1000,BM44&lt;2500),$BW$86,""))))</f>
      </c>
      <c r="BR44" s="944"/>
      <c r="BS44" s="945"/>
      <c r="BW44" s="84"/>
      <c r="BX44" s="84"/>
      <c r="BY44" s="84"/>
      <c r="BZ44" s="84"/>
      <c r="CA44" s="84"/>
      <c r="CB44" s="84"/>
      <c r="CC44" s="84"/>
      <c r="CD44" s="84"/>
      <c r="CF44" s="50"/>
      <c r="CG44" s="50"/>
      <c r="CH44" s="50"/>
      <c r="CI44" s="50"/>
      <c r="CJ44" s="50"/>
      <c r="CK44" s="50"/>
      <c r="CL44" s="50"/>
      <c r="CM44" s="50"/>
      <c r="DA44" s="49"/>
      <c r="DB44" s="49"/>
      <c r="DC44" s="49"/>
      <c r="DD44" s="49"/>
      <c r="DE44" s="49"/>
      <c r="DF44" s="49"/>
      <c r="DG44" s="49"/>
      <c r="DH44" s="49"/>
    </row>
    <row r="45" spans="1:112" ht="13.5" customHeight="1">
      <c r="A45" s="984"/>
      <c r="B45" s="985"/>
      <c r="C45" s="1018"/>
      <c r="D45" s="1019"/>
      <c r="E45" s="1019"/>
      <c r="F45" s="1019"/>
      <c r="G45" s="1019"/>
      <c r="H45" s="1019"/>
      <c r="I45" s="1019"/>
      <c r="J45" s="1020"/>
      <c r="K45" s="1018"/>
      <c r="L45" s="1019"/>
      <c r="M45" s="1019"/>
      <c r="N45" s="1019"/>
      <c r="O45" s="1019"/>
      <c r="P45" s="1019"/>
      <c r="Q45" s="1019"/>
      <c r="R45" s="1019"/>
      <c r="S45" s="1019"/>
      <c r="T45" s="1019"/>
      <c r="U45" s="1019"/>
      <c r="V45" s="1019"/>
      <c r="W45" s="1019"/>
      <c r="X45" s="1019"/>
      <c r="Y45" s="1019"/>
      <c r="Z45" s="1019"/>
      <c r="AA45" s="1019"/>
      <c r="AB45" s="1020"/>
      <c r="AC45" s="1198"/>
      <c r="AD45" s="1125"/>
      <c r="AE45" s="1134"/>
      <c r="AF45" s="1125"/>
      <c r="AG45" s="1125"/>
      <c r="AH45" s="1134"/>
      <c r="AI45" s="1125"/>
      <c r="AJ45" s="1125"/>
      <c r="AK45" s="1191"/>
      <c r="AL45" s="1027"/>
      <c r="AM45" s="1007"/>
      <c r="AN45" s="1007"/>
      <c r="AO45" s="1007"/>
      <c r="AP45" s="1007"/>
      <c r="AQ45" s="1007"/>
      <c r="AR45" s="1007"/>
      <c r="AS45" s="1007"/>
      <c r="AT45" s="1029" t="s">
        <v>82</v>
      </c>
      <c r="AU45" s="1128"/>
      <c r="AV45" s="1006"/>
      <c r="AW45" s="1007"/>
      <c r="AX45" s="1007"/>
      <c r="AY45" s="1007"/>
      <c r="AZ45" s="1007"/>
      <c r="BA45" s="1007"/>
      <c r="BB45" s="1007"/>
      <c r="BC45" s="1007"/>
      <c r="BD45" s="1024" t="s">
        <v>82</v>
      </c>
      <c r="BE45" s="1160"/>
      <c r="BF45" s="1184"/>
      <c r="BG45" s="1185"/>
      <c r="BH45" s="1186"/>
      <c r="BI45" s="1144"/>
      <c r="BJ45" s="939"/>
      <c r="BK45" s="939"/>
      <c r="BL45" s="939"/>
      <c r="BM45" s="940"/>
      <c r="BN45" s="946"/>
      <c r="BO45" s="947"/>
      <c r="BP45" s="947"/>
      <c r="BQ45" s="947"/>
      <c r="BR45" s="947"/>
      <c r="BS45" s="948"/>
      <c r="BW45" s="84"/>
      <c r="BX45" s="84"/>
      <c r="BY45" s="84"/>
      <c r="BZ45" s="84"/>
      <c r="CA45" s="84"/>
      <c r="CB45" s="84"/>
      <c r="CC45" s="84"/>
      <c r="CD45" s="84"/>
      <c r="CF45" s="50"/>
      <c r="CG45" s="50"/>
      <c r="CH45" s="50"/>
      <c r="CI45" s="50"/>
      <c r="CJ45" s="50"/>
      <c r="CK45" s="50"/>
      <c r="CL45" s="50"/>
      <c r="CM45" s="50"/>
      <c r="DA45" s="49"/>
      <c r="DB45" s="49"/>
      <c r="DC45" s="49"/>
      <c r="DD45" s="49"/>
      <c r="DE45" s="49"/>
      <c r="DF45" s="49"/>
      <c r="DG45" s="49"/>
      <c r="DH45" s="49"/>
    </row>
    <row r="46" spans="1:112" ht="13.5" customHeight="1">
      <c r="A46" s="986"/>
      <c r="B46" s="987"/>
      <c r="C46" s="1021"/>
      <c r="D46" s="1022"/>
      <c r="E46" s="1022"/>
      <c r="F46" s="1022"/>
      <c r="G46" s="1022"/>
      <c r="H46" s="1022"/>
      <c r="I46" s="1022"/>
      <c r="J46" s="1023"/>
      <c r="K46" s="1021"/>
      <c r="L46" s="1022"/>
      <c r="M46" s="1022"/>
      <c r="N46" s="1022"/>
      <c r="O46" s="1022"/>
      <c r="P46" s="1022"/>
      <c r="Q46" s="1022"/>
      <c r="R46" s="1022"/>
      <c r="S46" s="1022"/>
      <c r="T46" s="1022"/>
      <c r="U46" s="1022"/>
      <c r="V46" s="1022"/>
      <c r="W46" s="1022"/>
      <c r="X46" s="1022"/>
      <c r="Y46" s="1022"/>
      <c r="Z46" s="1022"/>
      <c r="AA46" s="1022"/>
      <c r="AB46" s="1023"/>
      <c r="AC46" s="1199"/>
      <c r="AD46" s="1127"/>
      <c r="AE46" s="1135"/>
      <c r="AF46" s="1127"/>
      <c r="AG46" s="1127"/>
      <c r="AH46" s="1135"/>
      <c r="AI46" s="1127"/>
      <c r="AJ46" s="1127"/>
      <c r="AK46" s="1192"/>
      <c r="AL46" s="1028"/>
      <c r="AM46" s="1009"/>
      <c r="AN46" s="1009"/>
      <c r="AO46" s="1009"/>
      <c r="AP46" s="1009"/>
      <c r="AQ46" s="1009"/>
      <c r="AR46" s="1009"/>
      <c r="AS46" s="1009"/>
      <c r="AT46" s="1030"/>
      <c r="AU46" s="1129"/>
      <c r="AV46" s="1008"/>
      <c r="AW46" s="1009"/>
      <c r="AX46" s="1009"/>
      <c r="AY46" s="1009"/>
      <c r="AZ46" s="1009"/>
      <c r="BA46" s="1009"/>
      <c r="BB46" s="1009"/>
      <c r="BC46" s="1009"/>
      <c r="BD46" s="1025"/>
      <c r="BE46" s="1161"/>
      <c r="BF46" s="1187"/>
      <c r="BG46" s="1188"/>
      <c r="BH46" s="1189"/>
      <c r="BI46" s="1145"/>
      <c r="BJ46" s="941"/>
      <c r="BK46" s="941"/>
      <c r="BL46" s="941"/>
      <c r="BM46" s="942"/>
      <c r="BN46" s="949"/>
      <c r="BO46" s="950"/>
      <c r="BP46" s="950"/>
      <c r="BQ46" s="950"/>
      <c r="BR46" s="950"/>
      <c r="BS46" s="951"/>
      <c r="BW46" s="89"/>
      <c r="BX46" s="84"/>
      <c r="BY46" s="9"/>
      <c r="BZ46" s="84"/>
      <c r="CA46" s="84"/>
      <c r="CB46" s="84"/>
      <c r="CC46" s="84"/>
      <c r="CD46" s="84"/>
      <c r="CF46" s="50"/>
      <c r="CG46" s="50"/>
      <c r="CH46" s="50"/>
      <c r="CI46" s="50"/>
      <c r="CJ46" s="50"/>
      <c r="CK46" s="50"/>
      <c r="CL46" s="50"/>
      <c r="CM46" s="50"/>
      <c r="DA46" s="49"/>
      <c r="DB46" s="49"/>
      <c r="DC46" s="49"/>
      <c r="DD46" s="49"/>
      <c r="DE46" s="49"/>
      <c r="DF46" s="49"/>
      <c r="DG46" s="49"/>
      <c r="DH46" s="49"/>
    </row>
    <row r="47" spans="1:112" ht="13.5" customHeight="1">
      <c r="A47" s="982">
        <v>12</v>
      </c>
      <c r="B47" s="983"/>
      <c r="C47" s="1015"/>
      <c r="D47" s="1016"/>
      <c r="E47" s="1016"/>
      <c r="F47" s="1016"/>
      <c r="G47" s="1016"/>
      <c r="H47" s="1016"/>
      <c r="I47" s="1016"/>
      <c r="J47" s="1017"/>
      <c r="K47" s="1015"/>
      <c r="L47" s="1016"/>
      <c r="M47" s="1016"/>
      <c r="N47" s="1016"/>
      <c r="O47" s="1016"/>
      <c r="P47" s="1016"/>
      <c r="Q47" s="1016"/>
      <c r="R47" s="1016"/>
      <c r="S47" s="1016"/>
      <c r="T47" s="1016"/>
      <c r="U47" s="1016"/>
      <c r="V47" s="1016"/>
      <c r="W47" s="1016"/>
      <c r="X47" s="1016"/>
      <c r="Y47" s="1016"/>
      <c r="Z47" s="1016"/>
      <c r="AA47" s="1016"/>
      <c r="AB47" s="1017"/>
      <c r="AC47" s="1197"/>
      <c r="AD47" s="1123"/>
      <c r="AE47" s="1133" t="s">
        <v>92</v>
      </c>
      <c r="AF47" s="1123"/>
      <c r="AG47" s="1123"/>
      <c r="AH47" s="1133" t="s">
        <v>134</v>
      </c>
      <c r="AI47" s="1123"/>
      <c r="AJ47" s="1123"/>
      <c r="AK47" s="1190" t="s">
        <v>172</v>
      </c>
      <c r="AL47" s="1026"/>
      <c r="AM47" s="1005"/>
      <c r="AN47" s="1005"/>
      <c r="AO47" s="1005"/>
      <c r="AP47" s="1005"/>
      <c r="AQ47" s="1005"/>
      <c r="AR47" s="1005"/>
      <c r="AS47" s="1005"/>
      <c r="AT47" s="93"/>
      <c r="AU47" s="93"/>
      <c r="AV47" s="1004"/>
      <c r="AW47" s="1005"/>
      <c r="AX47" s="1005"/>
      <c r="AY47" s="1005"/>
      <c r="AZ47" s="1005"/>
      <c r="BA47" s="1005"/>
      <c r="BB47" s="1005"/>
      <c r="BC47" s="1005"/>
      <c r="BD47" s="94"/>
      <c r="BE47" s="94"/>
      <c r="BF47" s="1181">
        <f>IF(AV47&gt;=12000,$BW$83,IF(AND(AV47&lt;12000,AV47&gt;=4000),$BW$84,IF(AND(AV47&gt;=2500,AV47&lt;4000),$BW$85,IF(AND(AV47&gt;=1000,AV47&lt;2500),$BW$86,""))))</f>
      </c>
      <c r="BG47" s="1182"/>
      <c r="BH47" s="1183"/>
      <c r="BI47" s="1143"/>
      <c r="BJ47" s="937"/>
      <c r="BK47" s="937"/>
      <c r="BL47" s="937"/>
      <c r="BM47" s="938"/>
      <c r="BN47" s="943">
        <f>IF(AV47&gt;=12000,$BX$83,IF(AND(AV47&lt;12000,AV47&gt;=4000),$BX$84,IF(AND(AV47&gt;=2500,AV47&lt;4000),$BX$85,IF(AND(AV47&gt;=1000,AV47&lt;2500),$BX$86,""))))</f>
      </c>
      <c r="BO47" s="944"/>
      <c r="BP47" s="944"/>
      <c r="BQ47" s="944">
        <f>IF(BM47&gt;=12000,$BW$83,IF(AND(BM47&lt;12000,BM47&gt;=4000),$BW$84,IF(AND(BM47&gt;=2500,BM47&lt;4000),$BW$85,IF(AND(BM47&gt;=1000,BM47&lt;2500),$BW$86,""))))</f>
      </c>
      <c r="BR47" s="944"/>
      <c r="BS47" s="945"/>
      <c r="BW47" s="84"/>
      <c r="BX47" s="84"/>
      <c r="BY47" s="84"/>
      <c r="BZ47" s="84"/>
      <c r="CA47" s="84"/>
      <c r="CB47" s="84"/>
      <c r="CC47" s="84"/>
      <c r="CD47" s="84"/>
      <c r="CF47" s="50"/>
      <c r="CG47" s="50"/>
      <c r="CH47" s="50"/>
      <c r="CI47" s="50"/>
      <c r="CJ47" s="50"/>
      <c r="CK47" s="50"/>
      <c r="CL47" s="50"/>
      <c r="CM47" s="50"/>
      <c r="DA47" s="49"/>
      <c r="DB47" s="49"/>
      <c r="DC47" s="49"/>
      <c r="DD47" s="49"/>
      <c r="DE47" s="49"/>
      <c r="DF47" s="49"/>
      <c r="DG47" s="49"/>
      <c r="DH47" s="49"/>
    </row>
    <row r="48" spans="1:112" ht="13.5" customHeight="1">
      <c r="A48" s="984"/>
      <c r="B48" s="985"/>
      <c r="C48" s="1018"/>
      <c r="D48" s="1019"/>
      <c r="E48" s="1019"/>
      <c r="F48" s="1019"/>
      <c r="G48" s="1019"/>
      <c r="H48" s="1019"/>
      <c r="I48" s="1019"/>
      <c r="J48" s="1020"/>
      <c r="K48" s="1018"/>
      <c r="L48" s="1019"/>
      <c r="M48" s="1019"/>
      <c r="N48" s="1019"/>
      <c r="O48" s="1019"/>
      <c r="P48" s="1019"/>
      <c r="Q48" s="1019"/>
      <c r="R48" s="1019"/>
      <c r="S48" s="1019"/>
      <c r="T48" s="1019"/>
      <c r="U48" s="1019"/>
      <c r="V48" s="1019"/>
      <c r="W48" s="1019"/>
      <c r="X48" s="1019"/>
      <c r="Y48" s="1019"/>
      <c r="Z48" s="1019"/>
      <c r="AA48" s="1019"/>
      <c r="AB48" s="1020"/>
      <c r="AC48" s="1198"/>
      <c r="AD48" s="1125"/>
      <c r="AE48" s="1134"/>
      <c r="AF48" s="1125"/>
      <c r="AG48" s="1125"/>
      <c r="AH48" s="1134"/>
      <c r="AI48" s="1125"/>
      <c r="AJ48" s="1125"/>
      <c r="AK48" s="1191"/>
      <c r="AL48" s="1027"/>
      <c r="AM48" s="1007"/>
      <c r="AN48" s="1007"/>
      <c r="AO48" s="1007"/>
      <c r="AP48" s="1007"/>
      <c r="AQ48" s="1007"/>
      <c r="AR48" s="1007"/>
      <c r="AS48" s="1007"/>
      <c r="AT48" s="1029" t="s">
        <v>82</v>
      </c>
      <c r="AU48" s="1128"/>
      <c r="AV48" s="1006"/>
      <c r="AW48" s="1007"/>
      <c r="AX48" s="1007"/>
      <c r="AY48" s="1007"/>
      <c r="AZ48" s="1007"/>
      <c r="BA48" s="1007"/>
      <c r="BB48" s="1007"/>
      <c r="BC48" s="1007"/>
      <c r="BD48" s="1024" t="s">
        <v>82</v>
      </c>
      <c r="BE48" s="1160"/>
      <c r="BF48" s="1184"/>
      <c r="BG48" s="1185"/>
      <c r="BH48" s="1186"/>
      <c r="BI48" s="1144"/>
      <c r="BJ48" s="939"/>
      <c r="BK48" s="939"/>
      <c r="BL48" s="939"/>
      <c r="BM48" s="940"/>
      <c r="BN48" s="946"/>
      <c r="BO48" s="947"/>
      <c r="BP48" s="947"/>
      <c r="BQ48" s="947"/>
      <c r="BR48" s="947"/>
      <c r="BS48" s="948"/>
      <c r="BW48" s="84"/>
      <c r="BX48" s="84"/>
      <c r="BY48" s="84"/>
      <c r="BZ48" s="84"/>
      <c r="CA48" s="84"/>
      <c r="CB48" s="84"/>
      <c r="CC48" s="84"/>
      <c r="CD48" s="84"/>
      <c r="CF48" s="50"/>
      <c r="CG48" s="50"/>
      <c r="CH48" s="50"/>
      <c r="CI48" s="50"/>
      <c r="CJ48" s="50"/>
      <c r="CK48" s="50"/>
      <c r="CL48" s="50"/>
      <c r="CM48" s="50"/>
      <c r="DA48" s="49"/>
      <c r="DB48" s="49"/>
      <c r="DC48" s="49"/>
      <c r="DD48" s="49"/>
      <c r="DE48" s="49"/>
      <c r="DF48" s="49"/>
      <c r="DG48" s="49"/>
      <c r="DH48" s="49"/>
    </row>
    <row r="49" spans="1:112" ht="13.5" customHeight="1">
      <c r="A49" s="986"/>
      <c r="B49" s="987"/>
      <c r="C49" s="1021"/>
      <c r="D49" s="1022"/>
      <c r="E49" s="1022"/>
      <c r="F49" s="1022"/>
      <c r="G49" s="1022"/>
      <c r="H49" s="1022"/>
      <c r="I49" s="1022"/>
      <c r="J49" s="1023"/>
      <c r="K49" s="1021"/>
      <c r="L49" s="1022"/>
      <c r="M49" s="1022"/>
      <c r="N49" s="1022"/>
      <c r="O49" s="1022"/>
      <c r="P49" s="1022"/>
      <c r="Q49" s="1022"/>
      <c r="R49" s="1022"/>
      <c r="S49" s="1022"/>
      <c r="T49" s="1022"/>
      <c r="U49" s="1022"/>
      <c r="V49" s="1022"/>
      <c r="W49" s="1022"/>
      <c r="X49" s="1022"/>
      <c r="Y49" s="1022"/>
      <c r="Z49" s="1022"/>
      <c r="AA49" s="1022"/>
      <c r="AB49" s="1023"/>
      <c r="AC49" s="1199"/>
      <c r="AD49" s="1127"/>
      <c r="AE49" s="1135"/>
      <c r="AF49" s="1127"/>
      <c r="AG49" s="1127"/>
      <c r="AH49" s="1135"/>
      <c r="AI49" s="1127"/>
      <c r="AJ49" s="1127"/>
      <c r="AK49" s="1192"/>
      <c r="AL49" s="1028"/>
      <c r="AM49" s="1009"/>
      <c r="AN49" s="1009"/>
      <c r="AO49" s="1009"/>
      <c r="AP49" s="1009"/>
      <c r="AQ49" s="1009"/>
      <c r="AR49" s="1009"/>
      <c r="AS49" s="1009"/>
      <c r="AT49" s="1030"/>
      <c r="AU49" s="1129"/>
      <c r="AV49" s="1008"/>
      <c r="AW49" s="1009"/>
      <c r="AX49" s="1009"/>
      <c r="AY49" s="1009"/>
      <c r="AZ49" s="1009"/>
      <c r="BA49" s="1009"/>
      <c r="BB49" s="1009"/>
      <c r="BC49" s="1009"/>
      <c r="BD49" s="1025"/>
      <c r="BE49" s="1161"/>
      <c r="BF49" s="1187"/>
      <c r="BG49" s="1188"/>
      <c r="BH49" s="1189"/>
      <c r="BI49" s="1145"/>
      <c r="BJ49" s="941"/>
      <c r="BK49" s="941"/>
      <c r="BL49" s="941"/>
      <c r="BM49" s="942"/>
      <c r="BN49" s="949"/>
      <c r="BO49" s="950"/>
      <c r="BP49" s="950"/>
      <c r="BQ49" s="950"/>
      <c r="BR49" s="950"/>
      <c r="BS49" s="951"/>
      <c r="BW49" s="89"/>
      <c r="BX49" s="84"/>
      <c r="BY49" s="9"/>
      <c r="BZ49" s="84"/>
      <c r="CA49" s="84"/>
      <c r="CB49" s="84"/>
      <c r="CC49" s="84"/>
      <c r="CD49" s="84"/>
      <c r="CF49" s="50"/>
      <c r="CG49" s="50"/>
      <c r="CH49" s="50"/>
      <c r="CI49" s="50"/>
      <c r="CJ49" s="50"/>
      <c r="CK49" s="50"/>
      <c r="CL49" s="50"/>
      <c r="CM49" s="50"/>
      <c r="DA49" s="49"/>
      <c r="DB49" s="49"/>
      <c r="DC49" s="49"/>
      <c r="DD49" s="49"/>
      <c r="DE49" s="49"/>
      <c r="DF49" s="49"/>
      <c r="DG49" s="49"/>
      <c r="DH49" s="49"/>
    </row>
    <row r="50" spans="1:112" ht="13.5" customHeight="1">
      <c r="A50" s="982">
        <v>13</v>
      </c>
      <c r="B50" s="983"/>
      <c r="C50" s="1015"/>
      <c r="D50" s="1016"/>
      <c r="E50" s="1016"/>
      <c r="F50" s="1016"/>
      <c r="G50" s="1016"/>
      <c r="H50" s="1016"/>
      <c r="I50" s="1016"/>
      <c r="J50" s="1017"/>
      <c r="K50" s="1015"/>
      <c r="L50" s="1016"/>
      <c r="M50" s="1016"/>
      <c r="N50" s="1016"/>
      <c r="O50" s="1016"/>
      <c r="P50" s="1016"/>
      <c r="Q50" s="1016"/>
      <c r="R50" s="1016"/>
      <c r="S50" s="1016"/>
      <c r="T50" s="1016"/>
      <c r="U50" s="1016"/>
      <c r="V50" s="1016"/>
      <c r="W50" s="1016"/>
      <c r="X50" s="1016"/>
      <c r="Y50" s="1016"/>
      <c r="Z50" s="1016"/>
      <c r="AA50" s="1016"/>
      <c r="AB50" s="1017"/>
      <c r="AC50" s="1197"/>
      <c r="AD50" s="1123"/>
      <c r="AE50" s="1133" t="s">
        <v>92</v>
      </c>
      <c r="AF50" s="1123"/>
      <c r="AG50" s="1123"/>
      <c r="AH50" s="1133" t="s">
        <v>134</v>
      </c>
      <c r="AI50" s="1123"/>
      <c r="AJ50" s="1123"/>
      <c r="AK50" s="1190" t="s">
        <v>172</v>
      </c>
      <c r="AL50" s="1026"/>
      <c r="AM50" s="1005"/>
      <c r="AN50" s="1005"/>
      <c r="AO50" s="1005"/>
      <c r="AP50" s="1005"/>
      <c r="AQ50" s="1005"/>
      <c r="AR50" s="1005"/>
      <c r="AS50" s="1005"/>
      <c r="AT50" s="93"/>
      <c r="AU50" s="93"/>
      <c r="AV50" s="1004"/>
      <c r="AW50" s="1005"/>
      <c r="AX50" s="1005"/>
      <c r="AY50" s="1005"/>
      <c r="AZ50" s="1005"/>
      <c r="BA50" s="1005"/>
      <c r="BB50" s="1005"/>
      <c r="BC50" s="1005"/>
      <c r="BD50" s="94"/>
      <c r="BE50" s="94"/>
      <c r="BF50" s="1181">
        <f>IF(AV50&gt;=12000,$BW$83,IF(AND(AV50&lt;12000,AV50&gt;=4000),$BW$84,IF(AND(AV50&gt;=2500,AV50&lt;4000),$BW$85,IF(AND(AV50&gt;=1000,AV50&lt;2500),$BW$86,""))))</f>
      </c>
      <c r="BG50" s="1182"/>
      <c r="BH50" s="1183"/>
      <c r="BI50" s="1143"/>
      <c r="BJ50" s="937"/>
      <c r="BK50" s="937"/>
      <c r="BL50" s="937"/>
      <c r="BM50" s="938"/>
      <c r="BN50" s="943">
        <f>IF(AV50&gt;=12000,$BX$83,IF(AND(AV50&lt;12000,AV50&gt;=4000),$BX$84,IF(AND(AV50&gt;=2500,AV50&lt;4000),$BX$85,IF(AND(AV50&gt;=1000,AV50&lt;2500),$BX$86,""))))</f>
      </c>
      <c r="BO50" s="944"/>
      <c r="BP50" s="944"/>
      <c r="BQ50" s="944">
        <f>IF(BM50&gt;=12000,$BW$83,IF(AND(BM50&lt;12000,BM50&gt;=4000),$BW$84,IF(AND(BM50&gt;=2500,BM50&lt;4000),$BW$85,IF(AND(BM50&gt;=1000,BM50&lt;2500),$BW$86,""))))</f>
      </c>
      <c r="BR50" s="944"/>
      <c r="BS50" s="945"/>
      <c r="BW50" s="89"/>
      <c r="BX50" s="84"/>
      <c r="BY50" s="9"/>
      <c r="BZ50" s="84"/>
      <c r="CA50" s="84"/>
      <c r="CB50" s="84"/>
      <c r="CC50" s="84"/>
      <c r="CD50" s="84"/>
      <c r="CF50" s="50"/>
      <c r="CG50" s="50"/>
      <c r="CH50" s="50"/>
      <c r="CI50" s="50"/>
      <c r="CJ50" s="50"/>
      <c r="CK50" s="50"/>
      <c r="CL50" s="50"/>
      <c r="CM50" s="50"/>
      <c r="DA50" s="49"/>
      <c r="DB50" s="49"/>
      <c r="DC50" s="49"/>
      <c r="DD50" s="49"/>
      <c r="DE50" s="49"/>
      <c r="DF50" s="49"/>
      <c r="DG50" s="49"/>
      <c r="DH50" s="49"/>
    </row>
    <row r="51" spans="1:112" ht="13.5" customHeight="1">
      <c r="A51" s="984"/>
      <c r="B51" s="985"/>
      <c r="C51" s="1018"/>
      <c r="D51" s="1019"/>
      <c r="E51" s="1019"/>
      <c r="F51" s="1019"/>
      <c r="G51" s="1019"/>
      <c r="H51" s="1019"/>
      <c r="I51" s="1019"/>
      <c r="J51" s="1020"/>
      <c r="K51" s="1018"/>
      <c r="L51" s="1019"/>
      <c r="M51" s="1019"/>
      <c r="N51" s="1019"/>
      <c r="O51" s="1019"/>
      <c r="P51" s="1019"/>
      <c r="Q51" s="1019"/>
      <c r="R51" s="1019"/>
      <c r="S51" s="1019"/>
      <c r="T51" s="1019"/>
      <c r="U51" s="1019"/>
      <c r="V51" s="1019"/>
      <c r="W51" s="1019"/>
      <c r="X51" s="1019"/>
      <c r="Y51" s="1019"/>
      <c r="Z51" s="1019"/>
      <c r="AA51" s="1019"/>
      <c r="AB51" s="1020"/>
      <c r="AC51" s="1198"/>
      <c r="AD51" s="1125"/>
      <c r="AE51" s="1134"/>
      <c r="AF51" s="1125"/>
      <c r="AG51" s="1125"/>
      <c r="AH51" s="1134"/>
      <c r="AI51" s="1125"/>
      <c r="AJ51" s="1125"/>
      <c r="AK51" s="1191"/>
      <c r="AL51" s="1027"/>
      <c r="AM51" s="1007"/>
      <c r="AN51" s="1007"/>
      <c r="AO51" s="1007"/>
      <c r="AP51" s="1007"/>
      <c r="AQ51" s="1007"/>
      <c r="AR51" s="1007"/>
      <c r="AS51" s="1007"/>
      <c r="AT51" s="1029" t="s">
        <v>82</v>
      </c>
      <c r="AU51" s="1128"/>
      <c r="AV51" s="1006"/>
      <c r="AW51" s="1007"/>
      <c r="AX51" s="1007"/>
      <c r="AY51" s="1007"/>
      <c r="AZ51" s="1007"/>
      <c r="BA51" s="1007"/>
      <c r="BB51" s="1007"/>
      <c r="BC51" s="1007"/>
      <c r="BD51" s="1024" t="s">
        <v>82</v>
      </c>
      <c r="BE51" s="1160"/>
      <c r="BF51" s="1184"/>
      <c r="BG51" s="1185"/>
      <c r="BH51" s="1186"/>
      <c r="BI51" s="1144"/>
      <c r="BJ51" s="939"/>
      <c r="BK51" s="939"/>
      <c r="BL51" s="939"/>
      <c r="BM51" s="940"/>
      <c r="BN51" s="946"/>
      <c r="BO51" s="947"/>
      <c r="BP51" s="947"/>
      <c r="BQ51" s="947"/>
      <c r="BR51" s="947"/>
      <c r="BS51" s="948"/>
      <c r="BW51" s="89"/>
      <c r="BX51" s="84"/>
      <c r="BY51" s="9"/>
      <c r="BZ51" s="84"/>
      <c r="CA51" s="84"/>
      <c r="CB51" s="84"/>
      <c r="CC51" s="84"/>
      <c r="CD51" s="84"/>
      <c r="CF51" s="50"/>
      <c r="CG51" s="50"/>
      <c r="CH51" s="50"/>
      <c r="CI51" s="50"/>
      <c r="CJ51" s="50"/>
      <c r="CK51" s="50"/>
      <c r="CL51" s="50"/>
      <c r="CM51" s="50"/>
      <c r="DA51" s="49"/>
      <c r="DB51" s="49"/>
      <c r="DC51" s="49"/>
      <c r="DD51" s="49"/>
      <c r="DE51" s="49"/>
      <c r="DF51" s="49"/>
      <c r="DG51" s="49"/>
      <c r="DH51" s="49"/>
    </row>
    <row r="52" spans="1:112" ht="13.5" customHeight="1">
      <c r="A52" s="986"/>
      <c r="B52" s="987"/>
      <c r="C52" s="1021"/>
      <c r="D52" s="1022"/>
      <c r="E52" s="1022"/>
      <c r="F52" s="1022"/>
      <c r="G52" s="1022"/>
      <c r="H52" s="1022"/>
      <c r="I52" s="1022"/>
      <c r="J52" s="1023"/>
      <c r="K52" s="1021"/>
      <c r="L52" s="1022"/>
      <c r="M52" s="1022"/>
      <c r="N52" s="1022"/>
      <c r="O52" s="1022"/>
      <c r="P52" s="1022"/>
      <c r="Q52" s="1022"/>
      <c r="R52" s="1022"/>
      <c r="S52" s="1022"/>
      <c r="T52" s="1022"/>
      <c r="U52" s="1022"/>
      <c r="V52" s="1022"/>
      <c r="W52" s="1022"/>
      <c r="X52" s="1022"/>
      <c r="Y52" s="1022"/>
      <c r="Z52" s="1022"/>
      <c r="AA52" s="1022"/>
      <c r="AB52" s="1023"/>
      <c r="AC52" s="1199"/>
      <c r="AD52" s="1127"/>
      <c r="AE52" s="1135"/>
      <c r="AF52" s="1127"/>
      <c r="AG52" s="1127"/>
      <c r="AH52" s="1135"/>
      <c r="AI52" s="1127"/>
      <c r="AJ52" s="1127"/>
      <c r="AK52" s="1192"/>
      <c r="AL52" s="1028"/>
      <c r="AM52" s="1009"/>
      <c r="AN52" s="1009"/>
      <c r="AO52" s="1009"/>
      <c r="AP52" s="1009"/>
      <c r="AQ52" s="1009"/>
      <c r="AR52" s="1009"/>
      <c r="AS52" s="1009"/>
      <c r="AT52" s="1030"/>
      <c r="AU52" s="1129"/>
      <c r="AV52" s="1008"/>
      <c r="AW52" s="1009"/>
      <c r="AX52" s="1009"/>
      <c r="AY52" s="1009"/>
      <c r="AZ52" s="1009"/>
      <c r="BA52" s="1009"/>
      <c r="BB52" s="1009"/>
      <c r="BC52" s="1009"/>
      <c r="BD52" s="1025"/>
      <c r="BE52" s="1161"/>
      <c r="BF52" s="1187"/>
      <c r="BG52" s="1188"/>
      <c r="BH52" s="1189"/>
      <c r="BI52" s="1145"/>
      <c r="BJ52" s="941"/>
      <c r="BK52" s="941"/>
      <c r="BL52" s="941"/>
      <c r="BM52" s="942"/>
      <c r="BN52" s="949"/>
      <c r="BO52" s="950"/>
      <c r="BP52" s="950"/>
      <c r="BQ52" s="950"/>
      <c r="BR52" s="950"/>
      <c r="BS52" s="951"/>
      <c r="BW52" s="89"/>
      <c r="BX52" s="84"/>
      <c r="BY52" s="9"/>
      <c r="BZ52" s="84"/>
      <c r="CA52" s="84"/>
      <c r="CB52" s="84"/>
      <c r="CC52" s="84"/>
      <c r="CD52" s="84"/>
      <c r="CF52" s="50"/>
      <c r="CG52" s="50"/>
      <c r="CH52" s="50"/>
      <c r="CI52" s="50"/>
      <c r="CJ52" s="50"/>
      <c r="CK52" s="50"/>
      <c r="CL52" s="50"/>
      <c r="CM52" s="50"/>
      <c r="DA52" s="49"/>
      <c r="DB52" s="49"/>
      <c r="DC52" s="49"/>
      <c r="DD52" s="49"/>
      <c r="DE52" s="49"/>
      <c r="DF52" s="49"/>
      <c r="DG52" s="49"/>
      <c r="DH52" s="49"/>
    </row>
    <row r="53" spans="1:112" ht="13.5" customHeight="1">
      <c r="A53" s="982">
        <v>14</v>
      </c>
      <c r="B53" s="983"/>
      <c r="C53" s="1015"/>
      <c r="D53" s="1016"/>
      <c r="E53" s="1016"/>
      <c r="F53" s="1016"/>
      <c r="G53" s="1016"/>
      <c r="H53" s="1016"/>
      <c r="I53" s="1016"/>
      <c r="J53" s="1017"/>
      <c r="K53" s="1015"/>
      <c r="L53" s="1016"/>
      <c r="M53" s="1016"/>
      <c r="N53" s="1016"/>
      <c r="O53" s="1016"/>
      <c r="P53" s="1016"/>
      <c r="Q53" s="1016"/>
      <c r="R53" s="1016"/>
      <c r="S53" s="1016"/>
      <c r="T53" s="1016"/>
      <c r="U53" s="1016"/>
      <c r="V53" s="1016"/>
      <c r="W53" s="1016"/>
      <c r="X53" s="1016"/>
      <c r="Y53" s="1016"/>
      <c r="Z53" s="1016"/>
      <c r="AA53" s="1016"/>
      <c r="AB53" s="1017"/>
      <c r="AC53" s="1197"/>
      <c r="AD53" s="1123"/>
      <c r="AE53" s="1133" t="s">
        <v>92</v>
      </c>
      <c r="AF53" s="1123"/>
      <c r="AG53" s="1123"/>
      <c r="AH53" s="1133" t="s">
        <v>134</v>
      </c>
      <c r="AI53" s="1123"/>
      <c r="AJ53" s="1123"/>
      <c r="AK53" s="1190" t="s">
        <v>172</v>
      </c>
      <c r="AL53" s="1026"/>
      <c r="AM53" s="1005"/>
      <c r="AN53" s="1005"/>
      <c r="AO53" s="1005"/>
      <c r="AP53" s="1005"/>
      <c r="AQ53" s="1005"/>
      <c r="AR53" s="1005"/>
      <c r="AS53" s="1005"/>
      <c r="AT53" s="93"/>
      <c r="AU53" s="93"/>
      <c r="AV53" s="1004"/>
      <c r="AW53" s="1005"/>
      <c r="AX53" s="1005"/>
      <c r="AY53" s="1005"/>
      <c r="AZ53" s="1005"/>
      <c r="BA53" s="1005"/>
      <c r="BB53" s="1005"/>
      <c r="BC53" s="1005"/>
      <c r="BD53" s="94"/>
      <c r="BE53" s="94"/>
      <c r="BF53" s="1181">
        <f>IF(AV53&gt;=12000,$BW$83,IF(AND(AV53&lt;12000,AV53&gt;=4000),$BW$84,IF(AND(AV53&gt;=2500,AV53&lt;4000),$BW$85,IF(AND(AV53&gt;=1000,AV53&lt;2500),$BW$86,""))))</f>
      </c>
      <c r="BG53" s="1182"/>
      <c r="BH53" s="1183"/>
      <c r="BI53" s="1143"/>
      <c r="BJ53" s="937"/>
      <c r="BK53" s="937"/>
      <c r="BL53" s="937"/>
      <c r="BM53" s="938"/>
      <c r="BN53" s="943">
        <f>IF(AV53&gt;=12000,$BX$83,IF(AND(AV53&lt;12000,AV53&gt;=4000),$BX$84,IF(AND(AV53&gt;=2500,AV53&lt;4000),$BX$85,IF(AND(AV53&gt;=1000,AV53&lt;2500),$BX$86,""))))</f>
      </c>
      <c r="BO53" s="944"/>
      <c r="BP53" s="944"/>
      <c r="BQ53" s="944">
        <f>IF(BM53&gt;=12000,$BW$83,IF(AND(BM53&lt;12000,BM53&gt;=4000),$BW$84,IF(AND(BM53&gt;=2500,BM53&lt;4000),$BW$85,IF(AND(BM53&gt;=1000,BM53&lt;2500),$BW$86,""))))</f>
      </c>
      <c r="BR53" s="944"/>
      <c r="BS53" s="945"/>
      <c r="BW53" s="89"/>
      <c r="BX53" s="84"/>
      <c r="BY53" s="9"/>
      <c r="BZ53" s="84"/>
      <c r="CA53" s="84"/>
      <c r="CB53" s="84"/>
      <c r="CC53" s="84"/>
      <c r="CD53" s="84"/>
      <c r="CF53" s="50"/>
      <c r="CG53" s="50"/>
      <c r="CH53" s="50"/>
      <c r="CI53" s="50"/>
      <c r="CJ53" s="50"/>
      <c r="CK53" s="50"/>
      <c r="CL53" s="50"/>
      <c r="CM53" s="50"/>
      <c r="DA53" s="49"/>
      <c r="DB53" s="49"/>
      <c r="DC53" s="49"/>
      <c r="DD53" s="49"/>
      <c r="DE53" s="49"/>
      <c r="DF53" s="49"/>
      <c r="DG53" s="49"/>
      <c r="DH53" s="49"/>
    </row>
    <row r="54" spans="1:112" ht="13.5" customHeight="1">
      <c r="A54" s="984"/>
      <c r="B54" s="985"/>
      <c r="C54" s="1018"/>
      <c r="D54" s="1019"/>
      <c r="E54" s="1019"/>
      <c r="F54" s="1019"/>
      <c r="G54" s="1019"/>
      <c r="H54" s="1019"/>
      <c r="I54" s="1019"/>
      <c r="J54" s="1020"/>
      <c r="K54" s="1018"/>
      <c r="L54" s="1019"/>
      <c r="M54" s="1019"/>
      <c r="N54" s="1019"/>
      <c r="O54" s="1019"/>
      <c r="P54" s="1019"/>
      <c r="Q54" s="1019"/>
      <c r="R54" s="1019"/>
      <c r="S54" s="1019"/>
      <c r="T54" s="1019"/>
      <c r="U54" s="1019"/>
      <c r="V54" s="1019"/>
      <c r="W54" s="1019"/>
      <c r="X54" s="1019"/>
      <c r="Y54" s="1019"/>
      <c r="Z54" s="1019"/>
      <c r="AA54" s="1019"/>
      <c r="AB54" s="1020"/>
      <c r="AC54" s="1198"/>
      <c r="AD54" s="1125"/>
      <c r="AE54" s="1134"/>
      <c r="AF54" s="1125"/>
      <c r="AG54" s="1125"/>
      <c r="AH54" s="1134"/>
      <c r="AI54" s="1125"/>
      <c r="AJ54" s="1125"/>
      <c r="AK54" s="1191"/>
      <c r="AL54" s="1027"/>
      <c r="AM54" s="1007"/>
      <c r="AN54" s="1007"/>
      <c r="AO54" s="1007"/>
      <c r="AP54" s="1007"/>
      <c r="AQ54" s="1007"/>
      <c r="AR54" s="1007"/>
      <c r="AS54" s="1007"/>
      <c r="AT54" s="1029" t="s">
        <v>82</v>
      </c>
      <c r="AU54" s="1128"/>
      <c r="AV54" s="1006"/>
      <c r="AW54" s="1007"/>
      <c r="AX54" s="1007"/>
      <c r="AY54" s="1007"/>
      <c r="AZ54" s="1007"/>
      <c r="BA54" s="1007"/>
      <c r="BB54" s="1007"/>
      <c r="BC54" s="1007"/>
      <c r="BD54" s="1024" t="s">
        <v>82</v>
      </c>
      <c r="BE54" s="1160"/>
      <c r="BF54" s="1184"/>
      <c r="BG54" s="1185"/>
      <c r="BH54" s="1186"/>
      <c r="BI54" s="1144"/>
      <c r="BJ54" s="939"/>
      <c r="BK54" s="939"/>
      <c r="BL54" s="939"/>
      <c r="BM54" s="940"/>
      <c r="BN54" s="946"/>
      <c r="BO54" s="947"/>
      <c r="BP54" s="947"/>
      <c r="BQ54" s="947"/>
      <c r="BR54" s="947"/>
      <c r="BS54" s="948"/>
      <c r="BW54" s="89"/>
      <c r="BX54" s="84"/>
      <c r="BY54" s="9"/>
      <c r="BZ54" s="84"/>
      <c r="CA54" s="84"/>
      <c r="CB54" s="84"/>
      <c r="CC54" s="84"/>
      <c r="CD54" s="84"/>
      <c r="CF54" s="50"/>
      <c r="CG54" s="50"/>
      <c r="CH54" s="50"/>
      <c r="CI54" s="50"/>
      <c r="CJ54" s="50"/>
      <c r="CK54" s="50"/>
      <c r="CL54" s="50"/>
      <c r="CM54" s="50"/>
      <c r="DA54" s="49"/>
      <c r="DB54" s="49"/>
      <c r="DC54" s="49"/>
      <c r="DD54" s="49"/>
      <c r="DE54" s="49"/>
      <c r="DF54" s="49"/>
      <c r="DG54" s="49"/>
      <c r="DH54" s="49"/>
    </row>
    <row r="55" spans="1:112" ht="13.5" customHeight="1">
      <c r="A55" s="986"/>
      <c r="B55" s="987"/>
      <c r="C55" s="1021"/>
      <c r="D55" s="1022"/>
      <c r="E55" s="1022"/>
      <c r="F55" s="1022"/>
      <c r="G55" s="1022"/>
      <c r="H55" s="1022"/>
      <c r="I55" s="1022"/>
      <c r="J55" s="1023"/>
      <c r="K55" s="1021"/>
      <c r="L55" s="1022"/>
      <c r="M55" s="1022"/>
      <c r="N55" s="1022"/>
      <c r="O55" s="1022"/>
      <c r="P55" s="1022"/>
      <c r="Q55" s="1022"/>
      <c r="R55" s="1022"/>
      <c r="S55" s="1022"/>
      <c r="T55" s="1022"/>
      <c r="U55" s="1022"/>
      <c r="V55" s="1022"/>
      <c r="W55" s="1022"/>
      <c r="X55" s="1022"/>
      <c r="Y55" s="1022"/>
      <c r="Z55" s="1022"/>
      <c r="AA55" s="1022"/>
      <c r="AB55" s="1023"/>
      <c r="AC55" s="1199"/>
      <c r="AD55" s="1127"/>
      <c r="AE55" s="1135"/>
      <c r="AF55" s="1127"/>
      <c r="AG55" s="1127"/>
      <c r="AH55" s="1135"/>
      <c r="AI55" s="1127"/>
      <c r="AJ55" s="1127"/>
      <c r="AK55" s="1192"/>
      <c r="AL55" s="1028"/>
      <c r="AM55" s="1009"/>
      <c r="AN55" s="1009"/>
      <c r="AO55" s="1009"/>
      <c r="AP55" s="1009"/>
      <c r="AQ55" s="1009"/>
      <c r="AR55" s="1009"/>
      <c r="AS55" s="1009"/>
      <c r="AT55" s="1030"/>
      <c r="AU55" s="1129"/>
      <c r="AV55" s="1008"/>
      <c r="AW55" s="1009"/>
      <c r="AX55" s="1009"/>
      <c r="AY55" s="1009"/>
      <c r="AZ55" s="1009"/>
      <c r="BA55" s="1009"/>
      <c r="BB55" s="1009"/>
      <c r="BC55" s="1009"/>
      <c r="BD55" s="1025"/>
      <c r="BE55" s="1161"/>
      <c r="BF55" s="1187"/>
      <c r="BG55" s="1188"/>
      <c r="BH55" s="1189"/>
      <c r="BI55" s="1145"/>
      <c r="BJ55" s="941"/>
      <c r="BK55" s="941"/>
      <c r="BL55" s="941"/>
      <c r="BM55" s="942"/>
      <c r="BN55" s="949"/>
      <c r="BO55" s="950"/>
      <c r="BP55" s="950"/>
      <c r="BQ55" s="950"/>
      <c r="BR55" s="950"/>
      <c r="BS55" s="951"/>
      <c r="BW55" s="89"/>
      <c r="BX55" s="84"/>
      <c r="BY55" s="9"/>
      <c r="BZ55" s="84"/>
      <c r="CA55" s="84"/>
      <c r="CB55" s="84"/>
      <c r="CC55" s="84"/>
      <c r="CD55" s="84"/>
      <c r="CF55" s="50"/>
      <c r="CG55" s="50"/>
      <c r="CH55" s="50"/>
      <c r="CI55" s="50"/>
      <c r="CJ55" s="50"/>
      <c r="CK55" s="50"/>
      <c r="CL55" s="50"/>
      <c r="CM55" s="50"/>
      <c r="DA55" s="49"/>
      <c r="DB55" s="49"/>
      <c r="DC55" s="49"/>
      <c r="DD55" s="49"/>
      <c r="DE55" s="49"/>
      <c r="DF55" s="49"/>
      <c r="DG55" s="49"/>
      <c r="DH55" s="49"/>
    </row>
    <row r="56" spans="1:112" ht="13.5" customHeight="1">
      <c r="A56" s="982">
        <v>15</v>
      </c>
      <c r="B56" s="983"/>
      <c r="C56" s="1015"/>
      <c r="D56" s="1016"/>
      <c r="E56" s="1016"/>
      <c r="F56" s="1016"/>
      <c r="G56" s="1016"/>
      <c r="H56" s="1016"/>
      <c r="I56" s="1016"/>
      <c r="J56" s="1017"/>
      <c r="K56" s="1015"/>
      <c r="L56" s="1016"/>
      <c r="M56" s="1016"/>
      <c r="N56" s="1016"/>
      <c r="O56" s="1016"/>
      <c r="P56" s="1016"/>
      <c r="Q56" s="1016"/>
      <c r="R56" s="1016"/>
      <c r="S56" s="1016"/>
      <c r="T56" s="1016"/>
      <c r="U56" s="1016"/>
      <c r="V56" s="1016"/>
      <c r="W56" s="1016"/>
      <c r="X56" s="1016"/>
      <c r="Y56" s="1016"/>
      <c r="Z56" s="1016"/>
      <c r="AA56" s="1016"/>
      <c r="AB56" s="1017"/>
      <c r="AC56" s="1197"/>
      <c r="AD56" s="1123"/>
      <c r="AE56" s="1133" t="s">
        <v>92</v>
      </c>
      <c r="AF56" s="1123"/>
      <c r="AG56" s="1123"/>
      <c r="AH56" s="1133" t="s">
        <v>134</v>
      </c>
      <c r="AI56" s="1123"/>
      <c r="AJ56" s="1123"/>
      <c r="AK56" s="1190" t="s">
        <v>172</v>
      </c>
      <c r="AL56" s="1026"/>
      <c r="AM56" s="1005"/>
      <c r="AN56" s="1005"/>
      <c r="AO56" s="1005"/>
      <c r="AP56" s="1005"/>
      <c r="AQ56" s="1005"/>
      <c r="AR56" s="1005"/>
      <c r="AS56" s="1005"/>
      <c r="AT56" s="93"/>
      <c r="AU56" s="93"/>
      <c r="AV56" s="1004"/>
      <c r="AW56" s="1005"/>
      <c r="AX56" s="1005"/>
      <c r="AY56" s="1005"/>
      <c r="AZ56" s="1005"/>
      <c r="BA56" s="1005"/>
      <c r="BB56" s="1005"/>
      <c r="BC56" s="1005"/>
      <c r="BD56" s="94"/>
      <c r="BE56" s="94"/>
      <c r="BF56" s="1181">
        <f>IF(AV56&gt;=12000,$BW$83,IF(AND(AV56&lt;12000,AV56&gt;=4000),$BW$84,IF(AND(AV56&gt;=2500,AV56&lt;4000),$BW$85,IF(AND(AV56&gt;=1000,AV56&lt;2500),$BW$86,""))))</f>
      </c>
      <c r="BG56" s="1182"/>
      <c r="BH56" s="1183"/>
      <c r="BI56" s="1143"/>
      <c r="BJ56" s="937"/>
      <c r="BK56" s="937"/>
      <c r="BL56" s="937"/>
      <c r="BM56" s="938"/>
      <c r="BN56" s="943">
        <f>IF(AV56&gt;=12000,$BX$83,IF(AND(AV56&lt;12000,AV56&gt;=4000),$BX$84,IF(AND(AV56&gt;=2500,AV56&lt;4000),$BX$85,IF(AND(AV56&gt;=1000,AV56&lt;2500),$BX$86,""))))</f>
      </c>
      <c r="BO56" s="944"/>
      <c r="BP56" s="944"/>
      <c r="BQ56" s="944">
        <f>IF(BM56&gt;=12000,$BW$83,IF(AND(BM56&lt;12000,BM56&gt;=4000),$BW$84,IF(AND(BM56&gt;=2500,BM56&lt;4000),$BW$85,IF(AND(BM56&gt;=1000,BM56&lt;2500),$BW$86,""))))</f>
      </c>
      <c r="BR56" s="944"/>
      <c r="BS56" s="945"/>
      <c r="BW56" s="89"/>
      <c r="BX56" s="84"/>
      <c r="BY56" s="9"/>
      <c r="BZ56" s="84"/>
      <c r="CA56" s="84"/>
      <c r="CB56" s="84"/>
      <c r="CC56" s="84"/>
      <c r="CD56" s="84"/>
      <c r="CF56" s="50"/>
      <c r="CG56" s="50"/>
      <c r="CH56" s="50"/>
      <c r="CI56" s="50"/>
      <c r="CJ56" s="50"/>
      <c r="CK56" s="50"/>
      <c r="CL56" s="50"/>
      <c r="CM56" s="50"/>
      <c r="DA56" s="49"/>
      <c r="DB56" s="49"/>
      <c r="DC56" s="49"/>
      <c r="DD56" s="49"/>
      <c r="DE56" s="49"/>
      <c r="DF56" s="49"/>
      <c r="DG56" s="49"/>
      <c r="DH56" s="49"/>
    </row>
    <row r="57" spans="1:112" ht="13.5" customHeight="1">
      <c r="A57" s="984"/>
      <c r="B57" s="985"/>
      <c r="C57" s="1018"/>
      <c r="D57" s="1019"/>
      <c r="E57" s="1019"/>
      <c r="F57" s="1019"/>
      <c r="G57" s="1019"/>
      <c r="H57" s="1019"/>
      <c r="I57" s="1019"/>
      <c r="J57" s="1020"/>
      <c r="K57" s="1018"/>
      <c r="L57" s="1019"/>
      <c r="M57" s="1019"/>
      <c r="N57" s="1019"/>
      <c r="O57" s="1019"/>
      <c r="P57" s="1019"/>
      <c r="Q57" s="1019"/>
      <c r="R57" s="1019"/>
      <c r="S57" s="1019"/>
      <c r="T57" s="1019"/>
      <c r="U57" s="1019"/>
      <c r="V57" s="1019"/>
      <c r="W57" s="1019"/>
      <c r="X57" s="1019"/>
      <c r="Y57" s="1019"/>
      <c r="Z57" s="1019"/>
      <c r="AA57" s="1019"/>
      <c r="AB57" s="1020"/>
      <c r="AC57" s="1198"/>
      <c r="AD57" s="1125"/>
      <c r="AE57" s="1134"/>
      <c r="AF57" s="1125"/>
      <c r="AG57" s="1125"/>
      <c r="AH57" s="1134"/>
      <c r="AI57" s="1125"/>
      <c r="AJ57" s="1125"/>
      <c r="AK57" s="1191"/>
      <c r="AL57" s="1027"/>
      <c r="AM57" s="1007"/>
      <c r="AN57" s="1007"/>
      <c r="AO57" s="1007"/>
      <c r="AP57" s="1007"/>
      <c r="AQ57" s="1007"/>
      <c r="AR57" s="1007"/>
      <c r="AS57" s="1007"/>
      <c r="AT57" s="1029" t="s">
        <v>82</v>
      </c>
      <c r="AU57" s="1128"/>
      <c r="AV57" s="1006"/>
      <c r="AW57" s="1007"/>
      <c r="AX57" s="1007"/>
      <c r="AY57" s="1007"/>
      <c r="AZ57" s="1007"/>
      <c r="BA57" s="1007"/>
      <c r="BB57" s="1007"/>
      <c r="BC57" s="1007"/>
      <c r="BD57" s="1024" t="s">
        <v>82</v>
      </c>
      <c r="BE57" s="1160"/>
      <c r="BF57" s="1184"/>
      <c r="BG57" s="1185"/>
      <c r="BH57" s="1186"/>
      <c r="BI57" s="1144"/>
      <c r="BJ57" s="939"/>
      <c r="BK57" s="939"/>
      <c r="BL57" s="939"/>
      <c r="BM57" s="940"/>
      <c r="BN57" s="946"/>
      <c r="BO57" s="947"/>
      <c r="BP57" s="947"/>
      <c r="BQ57" s="947"/>
      <c r="BR57" s="947"/>
      <c r="BS57" s="948"/>
      <c r="BW57" s="89"/>
      <c r="BX57" s="84"/>
      <c r="BY57" s="9"/>
      <c r="BZ57" s="84"/>
      <c r="CA57" s="84"/>
      <c r="CB57" s="84"/>
      <c r="CC57" s="84"/>
      <c r="CD57" s="84"/>
      <c r="CF57" s="50"/>
      <c r="CG57" s="50"/>
      <c r="CH57" s="50"/>
      <c r="CI57" s="50"/>
      <c r="CJ57" s="50"/>
      <c r="CK57" s="50"/>
      <c r="CL57" s="50"/>
      <c r="CM57" s="50"/>
      <c r="DA57" s="49"/>
      <c r="DB57" s="49"/>
      <c r="DC57" s="49"/>
      <c r="DD57" s="49"/>
      <c r="DE57" s="49"/>
      <c r="DF57" s="49"/>
      <c r="DG57" s="49"/>
      <c r="DH57" s="49"/>
    </row>
    <row r="58" spans="1:112" ht="13.5" customHeight="1">
      <c r="A58" s="986"/>
      <c r="B58" s="987"/>
      <c r="C58" s="1021"/>
      <c r="D58" s="1022"/>
      <c r="E58" s="1022"/>
      <c r="F58" s="1022"/>
      <c r="G58" s="1022"/>
      <c r="H58" s="1022"/>
      <c r="I58" s="1022"/>
      <c r="J58" s="1023"/>
      <c r="K58" s="1021"/>
      <c r="L58" s="1022"/>
      <c r="M58" s="1022"/>
      <c r="N58" s="1022"/>
      <c r="O58" s="1022"/>
      <c r="P58" s="1022"/>
      <c r="Q58" s="1022"/>
      <c r="R58" s="1022"/>
      <c r="S58" s="1022"/>
      <c r="T58" s="1022"/>
      <c r="U58" s="1022"/>
      <c r="V58" s="1022"/>
      <c r="W58" s="1022"/>
      <c r="X58" s="1022"/>
      <c r="Y58" s="1022"/>
      <c r="Z58" s="1022"/>
      <c r="AA58" s="1022"/>
      <c r="AB58" s="1023"/>
      <c r="AC58" s="1199"/>
      <c r="AD58" s="1127"/>
      <c r="AE58" s="1135"/>
      <c r="AF58" s="1127"/>
      <c r="AG58" s="1127"/>
      <c r="AH58" s="1135"/>
      <c r="AI58" s="1127"/>
      <c r="AJ58" s="1127"/>
      <c r="AK58" s="1192"/>
      <c r="AL58" s="1028"/>
      <c r="AM58" s="1009"/>
      <c r="AN58" s="1009"/>
      <c r="AO58" s="1009"/>
      <c r="AP58" s="1009"/>
      <c r="AQ58" s="1009"/>
      <c r="AR58" s="1009"/>
      <c r="AS58" s="1009"/>
      <c r="AT58" s="1030"/>
      <c r="AU58" s="1129"/>
      <c r="AV58" s="1008"/>
      <c r="AW58" s="1009"/>
      <c r="AX58" s="1009"/>
      <c r="AY58" s="1009"/>
      <c r="AZ58" s="1009"/>
      <c r="BA58" s="1009"/>
      <c r="BB58" s="1009"/>
      <c r="BC58" s="1009"/>
      <c r="BD58" s="1025"/>
      <c r="BE58" s="1161"/>
      <c r="BF58" s="1187"/>
      <c r="BG58" s="1188"/>
      <c r="BH58" s="1189"/>
      <c r="BI58" s="1145"/>
      <c r="BJ58" s="941"/>
      <c r="BK58" s="941"/>
      <c r="BL58" s="941"/>
      <c r="BM58" s="942"/>
      <c r="BN58" s="949"/>
      <c r="BO58" s="950"/>
      <c r="BP58" s="950"/>
      <c r="BQ58" s="950"/>
      <c r="BR58" s="950"/>
      <c r="BS58" s="951"/>
      <c r="BW58" s="89"/>
      <c r="BX58" s="84"/>
      <c r="BY58" s="9"/>
      <c r="BZ58" s="84"/>
      <c r="CA58" s="84"/>
      <c r="CB58" s="84"/>
      <c r="CC58" s="84"/>
      <c r="CD58" s="84"/>
      <c r="CF58" s="50"/>
      <c r="CG58" s="50"/>
      <c r="CH58" s="50"/>
      <c r="CI58" s="50"/>
      <c r="CJ58" s="50"/>
      <c r="CK58" s="50"/>
      <c r="CL58" s="50"/>
      <c r="CM58" s="50"/>
      <c r="DA58" s="49"/>
      <c r="DB58" s="49"/>
      <c r="DC58" s="49"/>
      <c r="DD58" s="49"/>
      <c r="DE58" s="49"/>
      <c r="DF58" s="49"/>
      <c r="DG58" s="49"/>
      <c r="DH58" s="49"/>
    </row>
    <row r="59" spans="1:112" ht="13.5" customHeight="1">
      <c r="A59" s="982">
        <v>16</v>
      </c>
      <c r="B59" s="983"/>
      <c r="C59" s="1015"/>
      <c r="D59" s="1016"/>
      <c r="E59" s="1016"/>
      <c r="F59" s="1016"/>
      <c r="G59" s="1016"/>
      <c r="H59" s="1016"/>
      <c r="I59" s="1016"/>
      <c r="J59" s="1017"/>
      <c r="K59" s="1015"/>
      <c r="L59" s="1016"/>
      <c r="M59" s="1016"/>
      <c r="N59" s="1016"/>
      <c r="O59" s="1016"/>
      <c r="P59" s="1016"/>
      <c r="Q59" s="1016"/>
      <c r="R59" s="1016"/>
      <c r="S59" s="1016"/>
      <c r="T59" s="1016"/>
      <c r="U59" s="1016"/>
      <c r="V59" s="1016"/>
      <c r="W59" s="1016"/>
      <c r="X59" s="1016"/>
      <c r="Y59" s="1016"/>
      <c r="Z59" s="1016"/>
      <c r="AA59" s="1016"/>
      <c r="AB59" s="1017"/>
      <c r="AC59" s="1197"/>
      <c r="AD59" s="1123"/>
      <c r="AE59" s="1133" t="s">
        <v>92</v>
      </c>
      <c r="AF59" s="1123"/>
      <c r="AG59" s="1123"/>
      <c r="AH59" s="1133" t="s">
        <v>134</v>
      </c>
      <c r="AI59" s="1123"/>
      <c r="AJ59" s="1123"/>
      <c r="AK59" s="1190" t="s">
        <v>172</v>
      </c>
      <c r="AL59" s="1026"/>
      <c r="AM59" s="1005"/>
      <c r="AN59" s="1005"/>
      <c r="AO59" s="1005"/>
      <c r="AP59" s="1005"/>
      <c r="AQ59" s="1005"/>
      <c r="AR59" s="1005"/>
      <c r="AS59" s="1005"/>
      <c r="AT59" s="93"/>
      <c r="AU59" s="93"/>
      <c r="AV59" s="1004"/>
      <c r="AW59" s="1005"/>
      <c r="AX59" s="1005"/>
      <c r="AY59" s="1005"/>
      <c r="AZ59" s="1005"/>
      <c r="BA59" s="1005"/>
      <c r="BB59" s="1005"/>
      <c r="BC59" s="1005"/>
      <c r="BD59" s="94"/>
      <c r="BE59" s="94"/>
      <c r="BF59" s="1181">
        <f>IF(AV59&gt;=12000,$BW$83,IF(AND(AV59&lt;12000,AV59&gt;=4000),$BW$84,IF(AND(AV59&gt;=2500,AV59&lt;4000),$BW$85,IF(AND(AV59&gt;=1000,AV59&lt;2500),$BW$86,""))))</f>
      </c>
      <c r="BG59" s="1182"/>
      <c r="BH59" s="1183"/>
      <c r="BI59" s="1143"/>
      <c r="BJ59" s="937"/>
      <c r="BK59" s="937"/>
      <c r="BL59" s="937"/>
      <c r="BM59" s="938"/>
      <c r="BN59" s="943">
        <f>IF(AV59&gt;=12000,$BX$83,IF(AND(AV59&lt;12000,AV59&gt;=4000),$BX$84,IF(AND(AV59&gt;=2500,AV59&lt;4000),$BX$85,IF(AND(AV59&gt;=1000,AV59&lt;2500),$BX$86,""))))</f>
      </c>
      <c r="BO59" s="944"/>
      <c r="BP59" s="944"/>
      <c r="BQ59" s="944">
        <f>IF(BM59&gt;=12000,$BW$83,IF(AND(BM59&lt;12000,BM59&gt;=4000),$BW$84,IF(AND(BM59&gt;=2500,BM59&lt;4000),$BW$85,IF(AND(BM59&gt;=1000,BM59&lt;2500),$BW$86,""))))</f>
      </c>
      <c r="BR59" s="944"/>
      <c r="BS59" s="945"/>
      <c r="BW59" s="89"/>
      <c r="BX59" s="84"/>
      <c r="BY59" s="9"/>
      <c r="BZ59" s="84"/>
      <c r="CA59" s="84"/>
      <c r="CB59" s="84"/>
      <c r="CC59" s="84"/>
      <c r="CD59" s="84"/>
      <c r="CF59" s="50"/>
      <c r="CG59" s="50"/>
      <c r="CH59" s="50"/>
      <c r="CI59" s="50"/>
      <c r="CJ59" s="50"/>
      <c r="CK59" s="50"/>
      <c r="CL59" s="50"/>
      <c r="CM59" s="50"/>
      <c r="DA59" s="49"/>
      <c r="DB59" s="49"/>
      <c r="DC59" s="49"/>
      <c r="DD59" s="49"/>
      <c r="DE59" s="49"/>
      <c r="DF59" s="49"/>
      <c r="DG59" s="49"/>
      <c r="DH59" s="49"/>
    </row>
    <row r="60" spans="1:112" ht="13.5" customHeight="1">
      <c r="A60" s="984"/>
      <c r="B60" s="985"/>
      <c r="C60" s="1018"/>
      <c r="D60" s="1019"/>
      <c r="E60" s="1019"/>
      <c r="F60" s="1019"/>
      <c r="G60" s="1019"/>
      <c r="H60" s="1019"/>
      <c r="I60" s="1019"/>
      <c r="J60" s="1020"/>
      <c r="K60" s="1018"/>
      <c r="L60" s="1019"/>
      <c r="M60" s="1019"/>
      <c r="N60" s="1019"/>
      <c r="O60" s="1019"/>
      <c r="P60" s="1019"/>
      <c r="Q60" s="1019"/>
      <c r="R60" s="1019"/>
      <c r="S60" s="1019"/>
      <c r="T60" s="1019"/>
      <c r="U60" s="1019"/>
      <c r="V60" s="1019"/>
      <c r="W60" s="1019"/>
      <c r="X60" s="1019"/>
      <c r="Y60" s="1019"/>
      <c r="Z60" s="1019"/>
      <c r="AA60" s="1019"/>
      <c r="AB60" s="1020"/>
      <c r="AC60" s="1198"/>
      <c r="AD60" s="1125"/>
      <c r="AE60" s="1134"/>
      <c r="AF60" s="1125"/>
      <c r="AG60" s="1125"/>
      <c r="AH60" s="1134"/>
      <c r="AI60" s="1125"/>
      <c r="AJ60" s="1125"/>
      <c r="AK60" s="1191"/>
      <c r="AL60" s="1027"/>
      <c r="AM60" s="1007"/>
      <c r="AN60" s="1007"/>
      <c r="AO60" s="1007"/>
      <c r="AP60" s="1007"/>
      <c r="AQ60" s="1007"/>
      <c r="AR60" s="1007"/>
      <c r="AS60" s="1007"/>
      <c r="AT60" s="1029" t="s">
        <v>82</v>
      </c>
      <c r="AU60" s="1128"/>
      <c r="AV60" s="1006"/>
      <c r="AW60" s="1007"/>
      <c r="AX60" s="1007"/>
      <c r="AY60" s="1007"/>
      <c r="AZ60" s="1007"/>
      <c r="BA60" s="1007"/>
      <c r="BB60" s="1007"/>
      <c r="BC60" s="1007"/>
      <c r="BD60" s="1024" t="s">
        <v>82</v>
      </c>
      <c r="BE60" s="1160"/>
      <c r="BF60" s="1184"/>
      <c r="BG60" s="1185"/>
      <c r="BH60" s="1186"/>
      <c r="BI60" s="1144"/>
      <c r="BJ60" s="939"/>
      <c r="BK60" s="939"/>
      <c r="BL60" s="939"/>
      <c r="BM60" s="940"/>
      <c r="BN60" s="946"/>
      <c r="BO60" s="947"/>
      <c r="BP60" s="947"/>
      <c r="BQ60" s="947"/>
      <c r="BR60" s="947"/>
      <c r="BS60" s="948"/>
      <c r="BW60" s="89"/>
      <c r="BX60" s="84"/>
      <c r="BY60" s="9"/>
      <c r="BZ60" s="84"/>
      <c r="CA60" s="84"/>
      <c r="CB60" s="84"/>
      <c r="CC60" s="84"/>
      <c r="CD60" s="84"/>
      <c r="CF60" s="50"/>
      <c r="CG60" s="50"/>
      <c r="CH60" s="50"/>
      <c r="CI60" s="50"/>
      <c r="CJ60" s="50"/>
      <c r="CK60" s="50"/>
      <c r="CL60" s="50"/>
      <c r="CM60" s="50"/>
      <c r="DA60" s="49"/>
      <c r="DB60" s="49"/>
      <c r="DC60" s="49"/>
      <c r="DD60" s="49"/>
      <c r="DE60" s="49"/>
      <c r="DF60" s="49"/>
      <c r="DG60" s="49"/>
      <c r="DH60" s="49"/>
    </row>
    <row r="61" spans="1:112" ht="13.5" customHeight="1">
      <c r="A61" s="986"/>
      <c r="B61" s="987"/>
      <c r="C61" s="1021"/>
      <c r="D61" s="1022"/>
      <c r="E61" s="1022"/>
      <c r="F61" s="1022"/>
      <c r="G61" s="1022"/>
      <c r="H61" s="1022"/>
      <c r="I61" s="1022"/>
      <c r="J61" s="1023"/>
      <c r="K61" s="1021"/>
      <c r="L61" s="1022"/>
      <c r="M61" s="1022"/>
      <c r="N61" s="1022"/>
      <c r="O61" s="1022"/>
      <c r="P61" s="1022"/>
      <c r="Q61" s="1022"/>
      <c r="R61" s="1022"/>
      <c r="S61" s="1022"/>
      <c r="T61" s="1022"/>
      <c r="U61" s="1022"/>
      <c r="V61" s="1022"/>
      <c r="W61" s="1022"/>
      <c r="X61" s="1022"/>
      <c r="Y61" s="1022"/>
      <c r="Z61" s="1022"/>
      <c r="AA61" s="1022"/>
      <c r="AB61" s="1023"/>
      <c r="AC61" s="1199"/>
      <c r="AD61" s="1127"/>
      <c r="AE61" s="1135"/>
      <c r="AF61" s="1127"/>
      <c r="AG61" s="1127"/>
      <c r="AH61" s="1135"/>
      <c r="AI61" s="1127"/>
      <c r="AJ61" s="1127"/>
      <c r="AK61" s="1192"/>
      <c r="AL61" s="1028"/>
      <c r="AM61" s="1009"/>
      <c r="AN61" s="1009"/>
      <c r="AO61" s="1009"/>
      <c r="AP61" s="1009"/>
      <c r="AQ61" s="1009"/>
      <c r="AR61" s="1009"/>
      <c r="AS61" s="1009"/>
      <c r="AT61" s="1030"/>
      <c r="AU61" s="1129"/>
      <c r="AV61" s="1008"/>
      <c r="AW61" s="1009"/>
      <c r="AX61" s="1009"/>
      <c r="AY61" s="1009"/>
      <c r="AZ61" s="1009"/>
      <c r="BA61" s="1009"/>
      <c r="BB61" s="1009"/>
      <c r="BC61" s="1009"/>
      <c r="BD61" s="1025"/>
      <c r="BE61" s="1161"/>
      <c r="BF61" s="1187"/>
      <c r="BG61" s="1188"/>
      <c r="BH61" s="1189"/>
      <c r="BI61" s="1145"/>
      <c r="BJ61" s="941"/>
      <c r="BK61" s="941"/>
      <c r="BL61" s="941"/>
      <c r="BM61" s="942"/>
      <c r="BN61" s="949"/>
      <c r="BO61" s="950"/>
      <c r="BP61" s="950"/>
      <c r="BQ61" s="950"/>
      <c r="BR61" s="950"/>
      <c r="BS61" s="951"/>
      <c r="BW61" s="89"/>
      <c r="BX61" s="84"/>
      <c r="BY61" s="9"/>
      <c r="BZ61" s="84"/>
      <c r="CA61" s="84"/>
      <c r="CB61" s="84"/>
      <c r="CC61" s="84"/>
      <c r="CD61" s="84"/>
      <c r="CF61" s="50"/>
      <c r="CG61" s="50"/>
      <c r="CH61" s="50"/>
      <c r="CI61" s="50"/>
      <c r="CJ61" s="50"/>
      <c r="CK61" s="50"/>
      <c r="CL61" s="50"/>
      <c r="CM61" s="50"/>
      <c r="DA61" s="49"/>
      <c r="DB61" s="49"/>
      <c r="DC61" s="49"/>
      <c r="DD61" s="49"/>
      <c r="DE61" s="49"/>
      <c r="DF61" s="49"/>
      <c r="DG61" s="49"/>
      <c r="DH61" s="49"/>
    </row>
    <row r="62" spans="1:112" ht="13.5" customHeight="1">
      <c r="A62" s="982">
        <v>17</v>
      </c>
      <c r="B62" s="983"/>
      <c r="C62" s="1015"/>
      <c r="D62" s="1016"/>
      <c r="E62" s="1016"/>
      <c r="F62" s="1016"/>
      <c r="G62" s="1016"/>
      <c r="H62" s="1016"/>
      <c r="I62" s="1016"/>
      <c r="J62" s="1017"/>
      <c r="K62" s="1015"/>
      <c r="L62" s="1016"/>
      <c r="M62" s="1016"/>
      <c r="N62" s="1016"/>
      <c r="O62" s="1016"/>
      <c r="P62" s="1016"/>
      <c r="Q62" s="1016"/>
      <c r="R62" s="1016"/>
      <c r="S62" s="1016"/>
      <c r="T62" s="1016"/>
      <c r="U62" s="1016"/>
      <c r="V62" s="1016"/>
      <c r="W62" s="1016"/>
      <c r="X62" s="1016"/>
      <c r="Y62" s="1016"/>
      <c r="Z62" s="1016"/>
      <c r="AA62" s="1016"/>
      <c r="AB62" s="1017"/>
      <c r="AC62" s="1197"/>
      <c r="AD62" s="1123"/>
      <c r="AE62" s="1133" t="s">
        <v>92</v>
      </c>
      <c r="AF62" s="1123"/>
      <c r="AG62" s="1123"/>
      <c r="AH62" s="1133" t="s">
        <v>134</v>
      </c>
      <c r="AI62" s="1123"/>
      <c r="AJ62" s="1123"/>
      <c r="AK62" s="1190" t="s">
        <v>172</v>
      </c>
      <c r="AL62" s="1026"/>
      <c r="AM62" s="1005"/>
      <c r="AN62" s="1005"/>
      <c r="AO62" s="1005"/>
      <c r="AP62" s="1005"/>
      <c r="AQ62" s="1005"/>
      <c r="AR62" s="1005"/>
      <c r="AS62" s="1005"/>
      <c r="AT62" s="93"/>
      <c r="AU62" s="93"/>
      <c r="AV62" s="1004"/>
      <c r="AW62" s="1005"/>
      <c r="AX62" s="1005"/>
      <c r="AY62" s="1005"/>
      <c r="AZ62" s="1005"/>
      <c r="BA62" s="1005"/>
      <c r="BB62" s="1005"/>
      <c r="BC62" s="1005"/>
      <c r="BD62" s="94"/>
      <c r="BE62" s="94"/>
      <c r="BF62" s="1181">
        <f>IF(AV62&gt;=12000,$BW$83,IF(AND(AV62&lt;12000,AV62&gt;=4000),$BW$84,IF(AND(AV62&gt;=2500,AV62&lt;4000),$BW$85,IF(AND(AV62&gt;=1000,AV62&lt;2500),$BW$86,""))))</f>
      </c>
      <c r="BG62" s="1182"/>
      <c r="BH62" s="1183"/>
      <c r="BI62" s="1143"/>
      <c r="BJ62" s="937"/>
      <c r="BK62" s="937"/>
      <c r="BL62" s="937"/>
      <c r="BM62" s="938"/>
      <c r="BN62" s="943">
        <f>IF(AV62&gt;=12000,$BX$83,IF(AND(AV62&lt;12000,AV62&gt;=4000),$BX$84,IF(AND(AV62&gt;=2500,AV62&lt;4000),$BX$85,IF(AND(AV62&gt;=1000,AV62&lt;2500),$BX$86,""))))</f>
      </c>
      <c r="BO62" s="944"/>
      <c r="BP62" s="944"/>
      <c r="BQ62" s="944">
        <f>IF(BM62&gt;=12000,$BW$83,IF(AND(BM62&lt;12000,BM62&gt;=4000),$BW$84,IF(AND(BM62&gt;=2500,BM62&lt;4000),$BW$85,IF(AND(BM62&gt;=1000,BM62&lt;2500),$BW$86,""))))</f>
      </c>
      <c r="BR62" s="944"/>
      <c r="BS62" s="945"/>
      <c r="BW62" s="89"/>
      <c r="BX62" s="84"/>
      <c r="BY62" s="9"/>
      <c r="BZ62" s="84"/>
      <c r="CA62" s="84"/>
      <c r="CB62" s="84"/>
      <c r="CC62" s="84"/>
      <c r="CD62" s="84"/>
      <c r="CF62" s="50"/>
      <c r="CG62" s="50"/>
      <c r="CH62" s="50"/>
      <c r="CI62" s="50"/>
      <c r="CJ62" s="50"/>
      <c r="CK62" s="50"/>
      <c r="CL62" s="50"/>
      <c r="CM62" s="50"/>
      <c r="DA62" s="49"/>
      <c r="DB62" s="49"/>
      <c r="DC62" s="49"/>
      <c r="DD62" s="49"/>
      <c r="DE62" s="49"/>
      <c r="DF62" s="49"/>
      <c r="DG62" s="49"/>
      <c r="DH62" s="49"/>
    </row>
    <row r="63" spans="1:112" ht="13.5" customHeight="1">
      <c r="A63" s="984"/>
      <c r="B63" s="985"/>
      <c r="C63" s="1018"/>
      <c r="D63" s="1019"/>
      <c r="E63" s="1019"/>
      <c r="F63" s="1019"/>
      <c r="G63" s="1019"/>
      <c r="H63" s="1019"/>
      <c r="I63" s="1019"/>
      <c r="J63" s="1020"/>
      <c r="K63" s="1018"/>
      <c r="L63" s="1019"/>
      <c r="M63" s="1019"/>
      <c r="N63" s="1019"/>
      <c r="O63" s="1019"/>
      <c r="P63" s="1019"/>
      <c r="Q63" s="1019"/>
      <c r="R63" s="1019"/>
      <c r="S63" s="1019"/>
      <c r="T63" s="1019"/>
      <c r="U63" s="1019"/>
      <c r="V63" s="1019"/>
      <c r="W63" s="1019"/>
      <c r="X63" s="1019"/>
      <c r="Y63" s="1019"/>
      <c r="Z63" s="1019"/>
      <c r="AA63" s="1019"/>
      <c r="AB63" s="1020"/>
      <c r="AC63" s="1198"/>
      <c r="AD63" s="1125"/>
      <c r="AE63" s="1134"/>
      <c r="AF63" s="1125"/>
      <c r="AG63" s="1125"/>
      <c r="AH63" s="1134"/>
      <c r="AI63" s="1125"/>
      <c r="AJ63" s="1125"/>
      <c r="AK63" s="1191"/>
      <c r="AL63" s="1027"/>
      <c r="AM63" s="1007"/>
      <c r="AN63" s="1007"/>
      <c r="AO63" s="1007"/>
      <c r="AP63" s="1007"/>
      <c r="AQ63" s="1007"/>
      <c r="AR63" s="1007"/>
      <c r="AS63" s="1007"/>
      <c r="AT63" s="1029" t="s">
        <v>82</v>
      </c>
      <c r="AU63" s="1128"/>
      <c r="AV63" s="1006"/>
      <c r="AW63" s="1007"/>
      <c r="AX63" s="1007"/>
      <c r="AY63" s="1007"/>
      <c r="AZ63" s="1007"/>
      <c r="BA63" s="1007"/>
      <c r="BB63" s="1007"/>
      <c r="BC63" s="1007"/>
      <c r="BD63" s="1024" t="s">
        <v>82</v>
      </c>
      <c r="BE63" s="1160"/>
      <c r="BF63" s="1184"/>
      <c r="BG63" s="1185"/>
      <c r="BH63" s="1186"/>
      <c r="BI63" s="1144"/>
      <c r="BJ63" s="939"/>
      <c r="BK63" s="939"/>
      <c r="BL63" s="939"/>
      <c r="BM63" s="940"/>
      <c r="BN63" s="946"/>
      <c r="BO63" s="947"/>
      <c r="BP63" s="947"/>
      <c r="BQ63" s="947"/>
      <c r="BR63" s="947"/>
      <c r="BS63" s="948"/>
      <c r="BW63" s="89"/>
      <c r="BX63" s="84"/>
      <c r="BY63" s="9"/>
      <c r="BZ63" s="84"/>
      <c r="CA63" s="84"/>
      <c r="CB63" s="84"/>
      <c r="CC63" s="84"/>
      <c r="CD63" s="84"/>
      <c r="CF63" s="50"/>
      <c r="CG63" s="50"/>
      <c r="CH63" s="50"/>
      <c r="CI63" s="50"/>
      <c r="CJ63" s="50"/>
      <c r="CK63" s="50"/>
      <c r="CL63" s="50"/>
      <c r="CM63" s="50"/>
      <c r="DA63" s="49"/>
      <c r="DB63" s="49"/>
      <c r="DC63" s="49"/>
      <c r="DD63" s="49"/>
      <c r="DE63" s="49"/>
      <c r="DF63" s="49"/>
      <c r="DG63" s="49"/>
      <c r="DH63" s="49"/>
    </row>
    <row r="64" spans="1:112" ht="13.5" customHeight="1">
      <c r="A64" s="986"/>
      <c r="B64" s="987"/>
      <c r="C64" s="1021"/>
      <c r="D64" s="1022"/>
      <c r="E64" s="1022"/>
      <c r="F64" s="1022"/>
      <c r="G64" s="1022"/>
      <c r="H64" s="1022"/>
      <c r="I64" s="1022"/>
      <c r="J64" s="1023"/>
      <c r="K64" s="1021"/>
      <c r="L64" s="1022"/>
      <c r="M64" s="1022"/>
      <c r="N64" s="1022"/>
      <c r="O64" s="1022"/>
      <c r="P64" s="1022"/>
      <c r="Q64" s="1022"/>
      <c r="R64" s="1022"/>
      <c r="S64" s="1022"/>
      <c r="T64" s="1022"/>
      <c r="U64" s="1022"/>
      <c r="V64" s="1022"/>
      <c r="W64" s="1022"/>
      <c r="X64" s="1022"/>
      <c r="Y64" s="1022"/>
      <c r="Z64" s="1022"/>
      <c r="AA64" s="1022"/>
      <c r="AB64" s="1023"/>
      <c r="AC64" s="1199"/>
      <c r="AD64" s="1127"/>
      <c r="AE64" s="1135"/>
      <c r="AF64" s="1127"/>
      <c r="AG64" s="1127"/>
      <c r="AH64" s="1135"/>
      <c r="AI64" s="1127"/>
      <c r="AJ64" s="1127"/>
      <c r="AK64" s="1192"/>
      <c r="AL64" s="1028"/>
      <c r="AM64" s="1009"/>
      <c r="AN64" s="1009"/>
      <c r="AO64" s="1009"/>
      <c r="AP64" s="1009"/>
      <c r="AQ64" s="1009"/>
      <c r="AR64" s="1009"/>
      <c r="AS64" s="1009"/>
      <c r="AT64" s="1030"/>
      <c r="AU64" s="1129"/>
      <c r="AV64" s="1008"/>
      <c r="AW64" s="1009"/>
      <c r="AX64" s="1009"/>
      <c r="AY64" s="1009"/>
      <c r="AZ64" s="1009"/>
      <c r="BA64" s="1009"/>
      <c r="BB64" s="1009"/>
      <c r="BC64" s="1009"/>
      <c r="BD64" s="1025"/>
      <c r="BE64" s="1161"/>
      <c r="BF64" s="1187"/>
      <c r="BG64" s="1188"/>
      <c r="BH64" s="1189"/>
      <c r="BI64" s="1145"/>
      <c r="BJ64" s="941"/>
      <c r="BK64" s="941"/>
      <c r="BL64" s="941"/>
      <c r="BM64" s="942"/>
      <c r="BN64" s="949"/>
      <c r="BO64" s="950"/>
      <c r="BP64" s="950"/>
      <c r="BQ64" s="950"/>
      <c r="BR64" s="950"/>
      <c r="BS64" s="951"/>
      <c r="BW64" s="89"/>
      <c r="BX64" s="84"/>
      <c r="BY64" s="9"/>
      <c r="BZ64" s="84"/>
      <c r="CA64" s="84"/>
      <c r="CB64" s="84"/>
      <c r="CC64" s="84"/>
      <c r="CD64" s="84"/>
      <c r="CF64" s="50"/>
      <c r="CG64" s="50"/>
      <c r="CH64" s="50"/>
      <c r="CI64" s="50"/>
      <c r="CJ64" s="50"/>
      <c r="CK64" s="50"/>
      <c r="CL64" s="50"/>
      <c r="CM64" s="50"/>
      <c r="DA64" s="49"/>
      <c r="DB64" s="49"/>
      <c r="DC64" s="49"/>
      <c r="DD64" s="49"/>
      <c r="DE64" s="49"/>
      <c r="DF64" s="49"/>
      <c r="DG64" s="49"/>
      <c r="DH64" s="49"/>
    </row>
    <row r="65" spans="1:112" ht="13.5" customHeight="1">
      <c r="A65" s="982">
        <v>18</v>
      </c>
      <c r="B65" s="983"/>
      <c r="C65" s="1015"/>
      <c r="D65" s="1016"/>
      <c r="E65" s="1016"/>
      <c r="F65" s="1016"/>
      <c r="G65" s="1016"/>
      <c r="H65" s="1016"/>
      <c r="I65" s="1016"/>
      <c r="J65" s="1017"/>
      <c r="K65" s="1015"/>
      <c r="L65" s="1016"/>
      <c r="M65" s="1016"/>
      <c r="N65" s="1016"/>
      <c r="O65" s="1016"/>
      <c r="P65" s="1016"/>
      <c r="Q65" s="1016"/>
      <c r="R65" s="1016"/>
      <c r="S65" s="1016"/>
      <c r="T65" s="1016"/>
      <c r="U65" s="1016"/>
      <c r="V65" s="1016"/>
      <c r="W65" s="1016"/>
      <c r="X65" s="1016"/>
      <c r="Y65" s="1016"/>
      <c r="Z65" s="1016"/>
      <c r="AA65" s="1016"/>
      <c r="AB65" s="1017"/>
      <c r="AC65" s="1197"/>
      <c r="AD65" s="1123"/>
      <c r="AE65" s="1133" t="s">
        <v>92</v>
      </c>
      <c r="AF65" s="1123"/>
      <c r="AG65" s="1123"/>
      <c r="AH65" s="1133" t="s">
        <v>134</v>
      </c>
      <c r="AI65" s="1123"/>
      <c r="AJ65" s="1123"/>
      <c r="AK65" s="1190" t="s">
        <v>172</v>
      </c>
      <c r="AL65" s="1026"/>
      <c r="AM65" s="1005"/>
      <c r="AN65" s="1005"/>
      <c r="AO65" s="1005"/>
      <c r="AP65" s="1005"/>
      <c r="AQ65" s="1005"/>
      <c r="AR65" s="1005"/>
      <c r="AS65" s="1005"/>
      <c r="AT65" s="93"/>
      <c r="AU65" s="93"/>
      <c r="AV65" s="1004"/>
      <c r="AW65" s="1005"/>
      <c r="AX65" s="1005"/>
      <c r="AY65" s="1005"/>
      <c r="AZ65" s="1005"/>
      <c r="BA65" s="1005"/>
      <c r="BB65" s="1005"/>
      <c r="BC65" s="1005"/>
      <c r="BD65" s="94"/>
      <c r="BE65" s="94"/>
      <c r="BF65" s="1181">
        <f>IF(AV65&gt;=12000,$BW$83,IF(AND(AV65&lt;12000,AV65&gt;=4000),$BW$84,IF(AND(AV65&gt;=2500,AV65&lt;4000),$BW$85,IF(AND(AV65&gt;=1000,AV65&lt;2500),$BW$86,""))))</f>
      </c>
      <c r="BG65" s="1182"/>
      <c r="BH65" s="1183"/>
      <c r="BI65" s="1143"/>
      <c r="BJ65" s="937"/>
      <c r="BK65" s="937"/>
      <c r="BL65" s="937"/>
      <c r="BM65" s="938"/>
      <c r="BN65" s="943">
        <f>IF(AV65&gt;=12000,$BX$83,IF(AND(AV65&lt;12000,AV65&gt;=4000),$BX$84,IF(AND(AV65&gt;=2500,AV65&lt;4000),$BX$85,IF(AND(AV65&gt;=1000,AV65&lt;2500),$BX$86,""))))</f>
      </c>
      <c r="BO65" s="944"/>
      <c r="BP65" s="944"/>
      <c r="BQ65" s="944">
        <f>IF(BM65&gt;=12000,$BW$83,IF(AND(BM65&lt;12000,BM65&gt;=4000),$BW$84,IF(AND(BM65&gt;=2500,BM65&lt;4000),$BW$85,IF(AND(BM65&gt;=1000,BM65&lt;2500),$BW$86,""))))</f>
      </c>
      <c r="BR65" s="944"/>
      <c r="BS65" s="945"/>
      <c r="BW65" s="89"/>
      <c r="BX65" s="84"/>
      <c r="BY65" s="9"/>
      <c r="BZ65" s="84"/>
      <c r="CA65" s="84"/>
      <c r="CB65" s="84"/>
      <c r="CC65" s="84"/>
      <c r="CD65" s="84"/>
      <c r="CF65" s="50"/>
      <c r="CG65" s="50"/>
      <c r="CH65" s="50"/>
      <c r="CI65" s="50"/>
      <c r="CJ65" s="50"/>
      <c r="CK65" s="50"/>
      <c r="CL65" s="50"/>
      <c r="CM65" s="50"/>
      <c r="DA65" s="49"/>
      <c r="DB65" s="49"/>
      <c r="DC65" s="49"/>
      <c r="DD65" s="49"/>
      <c r="DE65" s="49"/>
      <c r="DF65" s="49"/>
      <c r="DG65" s="49"/>
      <c r="DH65" s="49"/>
    </row>
    <row r="66" spans="1:112" ht="13.5" customHeight="1">
      <c r="A66" s="984"/>
      <c r="B66" s="985"/>
      <c r="C66" s="1018"/>
      <c r="D66" s="1019"/>
      <c r="E66" s="1019"/>
      <c r="F66" s="1019"/>
      <c r="G66" s="1019"/>
      <c r="H66" s="1019"/>
      <c r="I66" s="1019"/>
      <c r="J66" s="1020"/>
      <c r="K66" s="1018"/>
      <c r="L66" s="1019"/>
      <c r="M66" s="1019"/>
      <c r="N66" s="1019"/>
      <c r="O66" s="1019"/>
      <c r="P66" s="1019"/>
      <c r="Q66" s="1019"/>
      <c r="R66" s="1019"/>
      <c r="S66" s="1019"/>
      <c r="T66" s="1019"/>
      <c r="U66" s="1019"/>
      <c r="V66" s="1019"/>
      <c r="W66" s="1019"/>
      <c r="X66" s="1019"/>
      <c r="Y66" s="1019"/>
      <c r="Z66" s="1019"/>
      <c r="AA66" s="1019"/>
      <c r="AB66" s="1020"/>
      <c r="AC66" s="1198"/>
      <c r="AD66" s="1125"/>
      <c r="AE66" s="1134"/>
      <c r="AF66" s="1125"/>
      <c r="AG66" s="1125"/>
      <c r="AH66" s="1134"/>
      <c r="AI66" s="1125"/>
      <c r="AJ66" s="1125"/>
      <c r="AK66" s="1191"/>
      <c r="AL66" s="1027"/>
      <c r="AM66" s="1007"/>
      <c r="AN66" s="1007"/>
      <c r="AO66" s="1007"/>
      <c r="AP66" s="1007"/>
      <c r="AQ66" s="1007"/>
      <c r="AR66" s="1007"/>
      <c r="AS66" s="1007"/>
      <c r="AT66" s="1029" t="s">
        <v>82</v>
      </c>
      <c r="AU66" s="1128"/>
      <c r="AV66" s="1006"/>
      <c r="AW66" s="1007"/>
      <c r="AX66" s="1007"/>
      <c r="AY66" s="1007"/>
      <c r="AZ66" s="1007"/>
      <c r="BA66" s="1007"/>
      <c r="BB66" s="1007"/>
      <c r="BC66" s="1007"/>
      <c r="BD66" s="1024" t="s">
        <v>82</v>
      </c>
      <c r="BE66" s="1160"/>
      <c r="BF66" s="1184"/>
      <c r="BG66" s="1185"/>
      <c r="BH66" s="1186"/>
      <c r="BI66" s="1144"/>
      <c r="BJ66" s="939"/>
      <c r="BK66" s="939"/>
      <c r="BL66" s="939"/>
      <c r="BM66" s="940"/>
      <c r="BN66" s="946"/>
      <c r="BO66" s="947"/>
      <c r="BP66" s="947"/>
      <c r="BQ66" s="947"/>
      <c r="BR66" s="947"/>
      <c r="BS66" s="948"/>
      <c r="BW66" s="89"/>
      <c r="BX66" s="84"/>
      <c r="BY66" s="9"/>
      <c r="BZ66" s="84"/>
      <c r="CA66" s="84"/>
      <c r="CB66" s="84"/>
      <c r="CC66" s="84"/>
      <c r="CD66" s="84"/>
      <c r="CF66" s="50"/>
      <c r="CG66" s="50"/>
      <c r="CH66" s="50"/>
      <c r="CI66" s="50"/>
      <c r="CJ66" s="50"/>
      <c r="CK66" s="50"/>
      <c r="CL66" s="50"/>
      <c r="CM66" s="50"/>
      <c r="DA66" s="49"/>
      <c r="DB66" s="49"/>
      <c r="DC66" s="49"/>
      <c r="DD66" s="49"/>
      <c r="DE66" s="49"/>
      <c r="DF66" s="49"/>
      <c r="DG66" s="49"/>
      <c r="DH66" s="49"/>
    </row>
    <row r="67" spans="1:112" ht="13.5" customHeight="1">
      <c r="A67" s="986"/>
      <c r="B67" s="987"/>
      <c r="C67" s="1021"/>
      <c r="D67" s="1022"/>
      <c r="E67" s="1022"/>
      <c r="F67" s="1022"/>
      <c r="G67" s="1022"/>
      <c r="H67" s="1022"/>
      <c r="I67" s="1022"/>
      <c r="J67" s="1023"/>
      <c r="K67" s="1021"/>
      <c r="L67" s="1022"/>
      <c r="M67" s="1022"/>
      <c r="N67" s="1022"/>
      <c r="O67" s="1022"/>
      <c r="P67" s="1022"/>
      <c r="Q67" s="1022"/>
      <c r="R67" s="1022"/>
      <c r="S67" s="1022"/>
      <c r="T67" s="1022"/>
      <c r="U67" s="1022"/>
      <c r="V67" s="1022"/>
      <c r="W67" s="1022"/>
      <c r="X67" s="1022"/>
      <c r="Y67" s="1022"/>
      <c r="Z67" s="1022"/>
      <c r="AA67" s="1022"/>
      <c r="AB67" s="1023"/>
      <c r="AC67" s="1199"/>
      <c r="AD67" s="1127"/>
      <c r="AE67" s="1135"/>
      <c r="AF67" s="1127"/>
      <c r="AG67" s="1127"/>
      <c r="AH67" s="1135"/>
      <c r="AI67" s="1127"/>
      <c r="AJ67" s="1127"/>
      <c r="AK67" s="1192"/>
      <c r="AL67" s="1028"/>
      <c r="AM67" s="1009"/>
      <c r="AN67" s="1009"/>
      <c r="AO67" s="1009"/>
      <c r="AP67" s="1009"/>
      <c r="AQ67" s="1009"/>
      <c r="AR67" s="1009"/>
      <c r="AS67" s="1009"/>
      <c r="AT67" s="1030"/>
      <c r="AU67" s="1129"/>
      <c r="AV67" s="1008"/>
      <c r="AW67" s="1009"/>
      <c r="AX67" s="1009"/>
      <c r="AY67" s="1009"/>
      <c r="AZ67" s="1009"/>
      <c r="BA67" s="1009"/>
      <c r="BB67" s="1009"/>
      <c r="BC67" s="1009"/>
      <c r="BD67" s="1025"/>
      <c r="BE67" s="1161"/>
      <c r="BF67" s="1187"/>
      <c r="BG67" s="1188"/>
      <c r="BH67" s="1189"/>
      <c r="BI67" s="1145"/>
      <c r="BJ67" s="941"/>
      <c r="BK67" s="941"/>
      <c r="BL67" s="941"/>
      <c r="BM67" s="942"/>
      <c r="BN67" s="949"/>
      <c r="BO67" s="950"/>
      <c r="BP67" s="950"/>
      <c r="BQ67" s="950"/>
      <c r="BR67" s="950"/>
      <c r="BS67" s="951"/>
      <c r="BW67" s="89"/>
      <c r="BX67" s="84"/>
      <c r="BY67" s="9"/>
      <c r="BZ67" s="84"/>
      <c r="CA67" s="84"/>
      <c r="CB67" s="84"/>
      <c r="CC67" s="84"/>
      <c r="CD67" s="84"/>
      <c r="CF67" s="50"/>
      <c r="CG67" s="50"/>
      <c r="CH67" s="50"/>
      <c r="CI67" s="50"/>
      <c r="CJ67" s="50"/>
      <c r="CK67" s="50"/>
      <c r="CL67" s="50"/>
      <c r="CM67" s="50"/>
      <c r="DA67" s="49"/>
      <c r="DB67" s="49"/>
      <c r="DC67" s="49"/>
      <c r="DD67" s="49"/>
      <c r="DE67" s="49"/>
      <c r="DF67" s="49"/>
      <c r="DG67" s="49"/>
      <c r="DH67" s="49"/>
    </row>
    <row r="68" spans="1:112" ht="13.5" customHeight="1">
      <c r="A68" s="982">
        <v>19</v>
      </c>
      <c r="B68" s="983"/>
      <c r="C68" s="1015"/>
      <c r="D68" s="1016"/>
      <c r="E68" s="1016"/>
      <c r="F68" s="1016"/>
      <c r="G68" s="1016"/>
      <c r="H68" s="1016"/>
      <c r="I68" s="1016"/>
      <c r="J68" s="1017"/>
      <c r="K68" s="1015"/>
      <c r="L68" s="1016"/>
      <c r="M68" s="1016"/>
      <c r="N68" s="1016"/>
      <c r="O68" s="1016"/>
      <c r="P68" s="1016"/>
      <c r="Q68" s="1016"/>
      <c r="R68" s="1016"/>
      <c r="S68" s="1016"/>
      <c r="T68" s="1016"/>
      <c r="U68" s="1016"/>
      <c r="V68" s="1016"/>
      <c r="W68" s="1016"/>
      <c r="X68" s="1016"/>
      <c r="Y68" s="1016"/>
      <c r="Z68" s="1016"/>
      <c r="AA68" s="1016"/>
      <c r="AB68" s="1017"/>
      <c r="AC68" s="1197"/>
      <c r="AD68" s="1123"/>
      <c r="AE68" s="1133" t="s">
        <v>92</v>
      </c>
      <c r="AF68" s="1123"/>
      <c r="AG68" s="1123"/>
      <c r="AH68" s="1133" t="s">
        <v>134</v>
      </c>
      <c r="AI68" s="1123"/>
      <c r="AJ68" s="1123"/>
      <c r="AK68" s="1190" t="s">
        <v>172</v>
      </c>
      <c r="AL68" s="1026"/>
      <c r="AM68" s="1005"/>
      <c r="AN68" s="1005"/>
      <c r="AO68" s="1005"/>
      <c r="AP68" s="1005"/>
      <c r="AQ68" s="1005"/>
      <c r="AR68" s="1005"/>
      <c r="AS68" s="1005"/>
      <c r="AT68" s="93"/>
      <c r="AU68" s="93"/>
      <c r="AV68" s="1004"/>
      <c r="AW68" s="1005"/>
      <c r="AX68" s="1005"/>
      <c r="AY68" s="1005"/>
      <c r="AZ68" s="1005"/>
      <c r="BA68" s="1005"/>
      <c r="BB68" s="1005"/>
      <c r="BC68" s="1005"/>
      <c r="BD68" s="94"/>
      <c r="BE68" s="94"/>
      <c r="BF68" s="1181">
        <f>IF(AV68&gt;=12000,$BW$83,IF(AND(AV68&lt;12000,AV68&gt;=4000),$BW$84,IF(AND(AV68&gt;=2500,AV68&lt;4000),$BW$85,IF(AND(AV68&gt;=1000,AV68&lt;2500),$BW$86,""))))</f>
      </c>
      <c r="BG68" s="1182"/>
      <c r="BH68" s="1183"/>
      <c r="BI68" s="1143"/>
      <c r="BJ68" s="937"/>
      <c r="BK68" s="937"/>
      <c r="BL68" s="937"/>
      <c r="BM68" s="938"/>
      <c r="BN68" s="943">
        <f>IF(AV68&gt;=12000,$BX$83,IF(AND(AV68&lt;12000,AV68&gt;=4000),$BX$84,IF(AND(AV68&gt;=2500,AV68&lt;4000),$BX$85,IF(AND(AV68&gt;=1000,AV68&lt;2500),$BX$86,""))))</f>
      </c>
      <c r="BO68" s="944"/>
      <c r="BP68" s="944"/>
      <c r="BQ68" s="944">
        <f>IF(BM68&gt;=12000,$BW$83,IF(AND(BM68&lt;12000,BM68&gt;=4000),$BW$84,IF(AND(BM68&gt;=2500,BM68&lt;4000),$BW$85,IF(AND(BM68&gt;=1000,BM68&lt;2500),$BW$86,""))))</f>
      </c>
      <c r="BR68" s="944"/>
      <c r="BS68" s="945"/>
      <c r="BW68" s="89"/>
      <c r="BX68" s="84"/>
      <c r="BY68" s="9"/>
      <c r="BZ68" s="84"/>
      <c r="CA68" s="84"/>
      <c r="CB68" s="84"/>
      <c r="CC68" s="84"/>
      <c r="CD68" s="84"/>
      <c r="CF68" s="50"/>
      <c r="CG68" s="50"/>
      <c r="CH68" s="50"/>
      <c r="CI68" s="50"/>
      <c r="CJ68" s="50"/>
      <c r="CK68" s="50"/>
      <c r="CL68" s="50"/>
      <c r="CM68" s="50"/>
      <c r="DA68" s="49"/>
      <c r="DB68" s="49"/>
      <c r="DC68" s="49"/>
      <c r="DD68" s="49"/>
      <c r="DE68" s="49"/>
      <c r="DF68" s="49"/>
      <c r="DG68" s="49"/>
      <c r="DH68" s="49"/>
    </row>
    <row r="69" spans="1:112" ht="13.5" customHeight="1">
      <c r="A69" s="984"/>
      <c r="B69" s="985"/>
      <c r="C69" s="1018"/>
      <c r="D69" s="1019"/>
      <c r="E69" s="1019"/>
      <c r="F69" s="1019"/>
      <c r="G69" s="1019"/>
      <c r="H69" s="1019"/>
      <c r="I69" s="1019"/>
      <c r="J69" s="1020"/>
      <c r="K69" s="1018"/>
      <c r="L69" s="1019"/>
      <c r="M69" s="1019"/>
      <c r="N69" s="1019"/>
      <c r="O69" s="1019"/>
      <c r="P69" s="1019"/>
      <c r="Q69" s="1019"/>
      <c r="R69" s="1019"/>
      <c r="S69" s="1019"/>
      <c r="T69" s="1019"/>
      <c r="U69" s="1019"/>
      <c r="V69" s="1019"/>
      <c r="W69" s="1019"/>
      <c r="X69" s="1019"/>
      <c r="Y69" s="1019"/>
      <c r="Z69" s="1019"/>
      <c r="AA69" s="1019"/>
      <c r="AB69" s="1020"/>
      <c r="AC69" s="1198"/>
      <c r="AD69" s="1125"/>
      <c r="AE69" s="1134"/>
      <c r="AF69" s="1125"/>
      <c r="AG69" s="1125"/>
      <c r="AH69" s="1134"/>
      <c r="AI69" s="1125"/>
      <c r="AJ69" s="1125"/>
      <c r="AK69" s="1191"/>
      <c r="AL69" s="1027"/>
      <c r="AM69" s="1007"/>
      <c r="AN69" s="1007"/>
      <c r="AO69" s="1007"/>
      <c r="AP69" s="1007"/>
      <c r="AQ69" s="1007"/>
      <c r="AR69" s="1007"/>
      <c r="AS69" s="1007"/>
      <c r="AT69" s="1029" t="s">
        <v>82</v>
      </c>
      <c r="AU69" s="1128"/>
      <c r="AV69" s="1006"/>
      <c r="AW69" s="1007"/>
      <c r="AX69" s="1007"/>
      <c r="AY69" s="1007"/>
      <c r="AZ69" s="1007"/>
      <c r="BA69" s="1007"/>
      <c r="BB69" s="1007"/>
      <c r="BC69" s="1007"/>
      <c r="BD69" s="1024" t="s">
        <v>82</v>
      </c>
      <c r="BE69" s="1160"/>
      <c r="BF69" s="1184"/>
      <c r="BG69" s="1185"/>
      <c r="BH69" s="1186"/>
      <c r="BI69" s="1144"/>
      <c r="BJ69" s="939"/>
      <c r="BK69" s="939"/>
      <c r="BL69" s="939"/>
      <c r="BM69" s="940"/>
      <c r="BN69" s="946"/>
      <c r="BO69" s="947"/>
      <c r="BP69" s="947"/>
      <c r="BQ69" s="947"/>
      <c r="BR69" s="947"/>
      <c r="BS69" s="948"/>
      <c r="BW69" s="89"/>
      <c r="BX69" s="84"/>
      <c r="BY69" s="9"/>
      <c r="BZ69" s="84"/>
      <c r="CA69" s="84"/>
      <c r="CB69" s="84"/>
      <c r="CC69" s="84"/>
      <c r="CD69" s="84"/>
      <c r="CF69" s="50"/>
      <c r="CG69" s="50"/>
      <c r="CH69" s="50"/>
      <c r="CI69" s="50"/>
      <c r="CJ69" s="50"/>
      <c r="CK69" s="50"/>
      <c r="CL69" s="50"/>
      <c r="CM69" s="50"/>
      <c r="DA69" s="49"/>
      <c r="DB69" s="49"/>
      <c r="DC69" s="49"/>
      <c r="DD69" s="49"/>
      <c r="DE69" s="49"/>
      <c r="DF69" s="49"/>
      <c r="DG69" s="49"/>
      <c r="DH69" s="49"/>
    </row>
    <row r="70" spans="1:112" ht="13.5" customHeight="1">
      <c r="A70" s="986"/>
      <c r="B70" s="987"/>
      <c r="C70" s="1021"/>
      <c r="D70" s="1022"/>
      <c r="E70" s="1022"/>
      <c r="F70" s="1022"/>
      <c r="G70" s="1022"/>
      <c r="H70" s="1022"/>
      <c r="I70" s="1022"/>
      <c r="J70" s="1023"/>
      <c r="K70" s="1021"/>
      <c r="L70" s="1022"/>
      <c r="M70" s="1022"/>
      <c r="N70" s="1022"/>
      <c r="O70" s="1022"/>
      <c r="P70" s="1022"/>
      <c r="Q70" s="1022"/>
      <c r="R70" s="1022"/>
      <c r="S70" s="1022"/>
      <c r="T70" s="1022"/>
      <c r="U70" s="1022"/>
      <c r="V70" s="1022"/>
      <c r="W70" s="1022"/>
      <c r="X70" s="1022"/>
      <c r="Y70" s="1022"/>
      <c r="Z70" s="1022"/>
      <c r="AA70" s="1022"/>
      <c r="AB70" s="1023"/>
      <c r="AC70" s="1199"/>
      <c r="AD70" s="1127"/>
      <c r="AE70" s="1135"/>
      <c r="AF70" s="1127"/>
      <c r="AG70" s="1127"/>
      <c r="AH70" s="1135"/>
      <c r="AI70" s="1127"/>
      <c r="AJ70" s="1127"/>
      <c r="AK70" s="1192"/>
      <c r="AL70" s="1028"/>
      <c r="AM70" s="1009"/>
      <c r="AN70" s="1009"/>
      <c r="AO70" s="1009"/>
      <c r="AP70" s="1009"/>
      <c r="AQ70" s="1009"/>
      <c r="AR70" s="1009"/>
      <c r="AS70" s="1009"/>
      <c r="AT70" s="1030"/>
      <c r="AU70" s="1129"/>
      <c r="AV70" s="1008"/>
      <c r="AW70" s="1009"/>
      <c r="AX70" s="1009"/>
      <c r="AY70" s="1009"/>
      <c r="AZ70" s="1009"/>
      <c r="BA70" s="1009"/>
      <c r="BB70" s="1009"/>
      <c r="BC70" s="1009"/>
      <c r="BD70" s="1025"/>
      <c r="BE70" s="1161"/>
      <c r="BF70" s="1187"/>
      <c r="BG70" s="1188"/>
      <c r="BH70" s="1189"/>
      <c r="BI70" s="1145"/>
      <c r="BJ70" s="941"/>
      <c r="BK70" s="941"/>
      <c r="BL70" s="941"/>
      <c r="BM70" s="942"/>
      <c r="BN70" s="949"/>
      <c r="BO70" s="950"/>
      <c r="BP70" s="950"/>
      <c r="BQ70" s="950"/>
      <c r="BR70" s="950"/>
      <c r="BS70" s="951"/>
      <c r="BW70" s="89"/>
      <c r="BX70" s="84"/>
      <c r="BY70" s="9"/>
      <c r="BZ70" s="84"/>
      <c r="CA70" s="84"/>
      <c r="CB70" s="84"/>
      <c r="CC70" s="84"/>
      <c r="CD70" s="84"/>
      <c r="CF70" s="50"/>
      <c r="CG70" s="50"/>
      <c r="CH70" s="50"/>
      <c r="CI70" s="50"/>
      <c r="CJ70" s="50"/>
      <c r="CK70" s="50"/>
      <c r="CL70" s="50"/>
      <c r="CM70" s="50"/>
      <c r="DA70" s="49"/>
      <c r="DB70" s="49"/>
      <c r="DC70" s="49"/>
      <c r="DD70" s="49"/>
      <c r="DE70" s="49"/>
      <c r="DF70" s="49"/>
      <c r="DG70" s="49"/>
      <c r="DH70" s="49"/>
    </row>
    <row r="71" spans="1:112" ht="13.5" customHeight="1">
      <c r="A71" s="982">
        <v>20</v>
      </c>
      <c r="B71" s="983"/>
      <c r="C71" s="1015"/>
      <c r="D71" s="1016"/>
      <c r="E71" s="1016"/>
      <c r="F71" s="1016"/>
      <c r="G71" s="1016"/>
      <c r="H71" s="1016"/>
      <c r="I71" s="1016"/>
      <c r="J71" s="1017"/>
      <c r="K71" s="1015"/>
      <c r="L71" s="1016"/>
      <c r="M71" s="1016"/>
      <c r="N71" s="1016"/>
      <c r="O71" s="1016"/>
      <c r="P71" s="1016"/>
      <c r="Q71" s="1016"/>
      <c r="R71" s="1016"/>
      <c r="S71" s="1016"/>
      <c r="T71" s="1016"/>
      <c r="U71" s="1016"/>
      <c r="V71" s="1016"/>
      <c r="W71" s="1016"/>
      <c r="X71" s="1016"/>
      <c r="Y71" s="1016"/>
      <c r="Z71" s="1016"/>
      <c r="AA71" s="1016"/>
      <c r="AB71" s="1017"/>
      <c r="AC71" s="1197"/>
      <c r="AD71" s="1123"/>
      <c r="AE71" s="1133" t="s">
        <v>92</v>
      </c>
      <c r="AF71" s="1123"/>
      <c r="AG71" s="1123"/>
      <c r="AH71" s="1133" t="s">
        <v>134</v>
      </c>
      <c r="AI71" s="1123"/>
      <c r="AJ71" s="1123"/>
      <c r="AK71" s="1190" t="s">
        <v>172</v>
      </c>
      <c r="AL71" s="1026"/>
      <c r="AM71" s="1005"/>
      <c r="AN71" s="1005"/>
      <c r="AO71" s="1005"/>
      <c r="AP71" s="1005"/>
      <c r="AQ71" s="1005"/>
      <c r="AR71" s="1005"/>
      <c r="AS71" s="1005"/>
      <c r="AT71" s="93"/>
      <c r="AU71" s="93"/>
      <c r="AV71" s="1004"/>
      <c r="AW71" s="1005"/>
      <c r="AX71" s="1005"/>
      <c r="AY71" s="1005"/>
      <c r="AZ71" s="1005"/>
      <c r="BA71" s="1005"/>
      <c r="BB71" s="1005"/>
      <c r="BC71" s="1005"/>
      <c r="BD71" s="94"/>
      <c r="BE71" s="94"/>
      <c r="BF71" s="1181">
        <f>IF(AV71&gt;=12000,$BW$83,IF(AND(AV71&lt;12000,AV71&gt;=4000),$BW$84,IF(AND(AV71&gt;=2500,AV71&lt;4000),$BW$85,IF(AND(AV71&gt;=1000,AV71&lt;2500),$BW$86,""))))</f>
      </c>
      <c r="BG71" s="1182"/>
      <c r="BH71" s="1183"/>
      <c r="BI71" s="1143"/>
      <c r="BJ71" s="937"/>
      <c r="BK71" s="937"/>
      <c r="BL71" s="937"/>
      <c r="BM71" s="938"/>
      <c r="BN71" s="943">
        <f>IF(AV71&gt;=12000,$BX$83,IF(AND(AV71&lt;12000,AV71&gt;=4000),$BX$84,IF(AND(AV71&gt;=2500,AV71&lt;4000),$BX$85,IF(AND(AV71&gt;=1000,AV71&lt;2500),$BX$86,""))))</f>
      </c>
      <c r="BO71" s="944"/>
      <c r="BP71" s="944"/>
      <c r="BQ71" s="944">
        <f>IF(BM71&gt;=12000,$BW$83,IF(AND(BM71&lt;12000,BM71&gt;=4000),$BW$84,IF(AND(BM71&gt;=2500,BM71&lt;4000),$BW$85,IF(AND(BM71&gt;=1000,BM71&lt;2500),$BW$86,""))))</f>
      </c>
      <c r="BR71" s="944"/>
      <c r="BS71" s="945"/>
      <c r="BW71" s="84"/>
      <c r="BX71" s="84"/>
      <c r="BY71" s="84"/>
      <c r="BZ71" s="84"/>
      <c r="CA71" s="84"/>
      <c r="CB71" s="84"/>
      <c r="CC71" s="84"/>
      <c r="CD71" s="84"/>
      <c r="CF71" s="50"/>
      <c r="CG71" s="50"/>
      <c r="CH71" s="50"/>
      <c r="CI71" s="50"/>
      <c r="CJ71" s="50"/>
      <c r="CK71" s="50"/>
      <c r="CL71" s="50"/>
      <c r="CM71" s="50"/>
      <c r="DA71" s="49"/>
      <c r="DB71" s="49"/>
      <c r="DC71" s="49"/>
      <c r="DD71" s="49"/>
      <c r="DE71" s="49"/>
      <c r="DF71" s="49"/>
      <c r="DG71" s="49"/>
      <c r="DH71" s="49"/>
    </row>
    <row r="72" spans="1:112" ht="13.5" customHeight="1">
      <c r="A72" s="984"/>
      <c r="B72" s="985"/>
      <c r="C72" s="1018"/>
      <c r="D72" s="1019"/>
      <c r="E72" s="1019"/>
      <c r="F72" s="1019"/>
      <c r="G72" s="1019"/>
      <c r="H72" s="1019"/>
      <c r="I72" s="1019"/>
      <c r="J72" s="1020"/>
      <c r="K72" s="1018"/>
      <c r="L72" s="1019"/>
      <c r="M72" s="1019"/>
      <c r="N72" s="1019"/>
      <c r="O72" s="1019"/>
      <c r="P72" s="1019"/>
      <c r="Q72" s="1019"/>
      <c r="R72" s="1019"/>
      <c r="S72" s="1019"/>
      <c r="T72" s="1019"/>
      <c r="U72" s="1019"/>
      <c r="V72" s="1019"/>
      <c r="W72" s="1019"/>
      <c r="X72" s="1019"/>
      <c r="Y72" s="1019"/>
      <c r="Z72" s="1019"/>
      <c r="AA72" s="1019"/>
      <c r="AB72" s="1020"/>
      <c r="AC72" s="1198"/>
      <c r="AD72" s="1125"/>
      <c r="AE72" s="1134"/>
      <c r="AF72" s="1125"/>
      <c r="AG72" s="1125"/>
      <c r="AH72" s="1134"/>
      <c r="AI72" s="1125"/>
      <c r="AJ72" s="1125"/>
      <c r="AK72" s="1191"/>
      <c r="AL72" s="1027"/>
      <c r="AM72" s="1007"/>
      <c r="AN72" s="1007"/>
      <c r="AO72" s="1007"/>
      <c r="AP72" s="1007"/>
      <c r="AQ72" s="1007"/>
      <c r="AR72" s="1007"/>
      <c r="AS72" s="1007"/>
      <c r="AT72" s="1029" t="s">
        <v>82</v>
      </c>
      <c r="AU72" s="1128"/>
      <c r="AV72" s="1006"/>
      <c r="AW72" s="1007"/>
      <c r="AX72" s="1007"/>
      <c r="AY72" s="1007"/>
      <c r="AZ72" s="1007"/>
      <c r="BA72" s="1007"/>
      <c r="BB72" s="1007"/>
      <c r="BC72" s="1007"/>
      <c r="BD72" s="1024" t="s">
        <v>82</v>
      </c>
      <c r="BE72" s="1160"/>
      <c r="BF72" s="1184"/>
      <c r="BG72" s="1185"/>
      <c r="BH72" s="1186"/>
      <c r="BI72" s="1144"/>
      <c r="BJ72" s="939"/>
      <c r="BK72" s="939"/>
      <c r="BL72" s="939"/>
      <c r="BM72" s="940"/>
      <c r="BN72" s="946"/>
      <c r="BO72" s="947"/>
      <c r="BP72" s="947"/>
      <c r="BQ72" s="947"/>
      <c r="BR72" s="947"/>
      <c r="BS72" s="948"/>
      <c r="BW72" s="84"/>
      <c r="BX72" s="84"/>
      <c r="BY72" s="84"/>
      <c r="BZ72" s="84"/>
      <c r="CA72" s="84"/>
      <c r="CB72" s="84"/>
      <c r="CC72" s="84"/>
      <c r="CD72" s="84"/>
      <c r="CF72" s="50"/>
      <c r="CG72" s="50"/>
      <c r="CH72" s="50"/>
      <c r="CI72" s="50"/>
      <c r="CJ72" s="50"/>
      <c r="CK72" s="50"/>
      <c r="CL72" s="50"/>
      <c r="CM72" s="50"/>
      <c r="DA72" s="49"/>
      <c r="DB72" s="49"/>
      <c r="DC72" s="49"/>
      <c r="DD72" s="49"/>
      <c r="DE72" s="49"/>
      <c r="DF72" s="49"/>
      <c r="DG72" s="49"/>
      <c r="DH72" s="49"/>
    </row>
    <row r="73" spans="1:112" ht="13.5" customHeight="1" thickBot="1">
      <c r="A73" s="1063"/>
      <c r="B73" s="1064"/>
      <c r="C73" s="1066"/>
      <c r="D73" s="1067"/>
      <c r="E73" s="1067"/>
      <c r="F73" s="1067"/>
      <c r="G73" s="1067"/>
      <c r="H73" s="1067"/>
      <c r="I73" s="1067"/>
      <c r="J73" s="1068"/>
      <c r="K73" s="1066"/>
      <c r="L73" s="1067"/>
      <c r="M73" s="1067"/>
      <c r="N73" s="1067"/>
      <c r="O73" s="1067"/>
      <c r="P73" s="1067"/>
      <c r="Q73" s="1067"/>
      <c r="R73" s="1067"/>
      <c r="S73" s="1067"/>
      <c r="T73" s="1067"/>
      <c r="U73" s="1067"/>
      <c r="V73" s="1067"/>
      <c r="W73" s="1067"/>
      <c r="X73" s="1067"/>
      <c r="Y73" s="1067"/>
      <c r="Z73" s="1067"/>
      <c r="AA73" s="1067"/>
      <c r="AB73" s="1068"/>
      <c r="AC73" s="1200"/>
      <c r="AD73" s="1137"/>
      <c r="AE73" s="1179"/>
      <c r="AF73" s="1137"/>
      <c r="AG73" s="1137"/>
      <c r="AH73" s="1179"/>
      <c r="AI73" s="1137"/>
      <c r="AJ73" s="1137"/>
      <c r="AK73" s="1193"/>
      <c r="AL73" s="1098"/>
      <c r="AM73" s="1087"/>
      <c r="AN73" s="1087"/>
      <c r="AO73" s="1087"/>
      <c r="AP73" s="1087"/>
      <c r="AQ73" s="1087"/>
      <c r="AR73" s="1087"/>
      <c r="AS73" s="1087"/>
      <c r="AT73" s="1099"/>
      <c r="AU73" s="1180"/>
      <c r="AV73" s="1086"/>
      <c r="AW73" s="1087"/>
      <c r="AX73" s="1087"/>
      <c r="AY73" s="1087"/>
      <c r="AZ73" s="1087"/>
      <c r="BA73" s="1087"/>
      <c r="BB73" s="1087"/>
      <c r="BC73" s="1087"/>
      <c r="BD73" s="1031"/>
      <c r="BE73" s="1165"/>
      <c r="BF73" s="1194"/>
      <c r="BG73" s="1195"/>
      <c r="BH73" s="1196"/>
      <c r="BI73" s="1169"/>
      <c r="BJ73" s="1170"/>
      <c r="BK73" s="1170"/>
      <c r="BL73" s="1170"/>
      <c r="BM73" s="1171"/>
      <c r="BN73" s="1162"/>
      <c r="BO73" s="1163"/>
      <c r="BP73" s="1163"/>
      <c r="BQ73" s="1163"/>
      <c r="BR73" s="1163"/>
      <c r="BS73" s="1164"/>
      <c r="BW73" s="89"/>
      <c r="BX73" s="84"/>
      <c r="BY73" s="9"/>
      <c r="BZ73" s="84"/>
      <c r="CA73" s="84"/>
      <c r="CB73" s="84"/>
      <c r="CC73" s="84"/>
      <c r="CD73" s="84"/>
      <c r="CF73" s="50"/>
      <c r="CG73" s="50"/>
      <c r="CH73" s="50"/>
      <c r="CI73" s="50"/>
      <c r="CJ73" s="50"/>
      <c r="CK73" s="50"/>
      <c r="CL73" s="50"/>
      <c r="CM73" s="50"/>
      <c r="DA73" s="49"/>
      <c r="DB73" s="49"/>
      <c r="DC73" s="49"/>
      <c r="DD73" s="49"/>
      <c r="DE73" s="49"/>
      <c r="DF73" s="49"/>
      <c r="DG73" s="49"/>
      <c r="DH73" s="49"/>
    </row>
    <row r="74" spans="1:85" ht="13.5" customHeight="1" thickBot="1">
      <c r="A74" s="55"/>
      <c r="B74" s="5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21"/>
      <c r="AD74" s="121"/>
      <c r="AE74" s="120"/>
      <c r="AF74" s="121"/>
      <c r="AG74" s="121"/>
      <c r="AH74" s="120"/>
      <c r="AI74" s="121"/>
      <c r="AJ74" s="121"/>
      <c r="AK74" s="125"/>
      <c r="AL74" s="116"/>
      <c r="AM74" s="116"/>
      <c r="AN74" s="116"/>
      <c r="AO74" s="116"/>
      <c r="AP74" s="116"/>
      <c r="AQ74" s="116"/>
      <c r="AR74" s="116"/>
      <c r="AS74" s="116"/>
      <c r="AT74" s="117"/>
      <c r="AU74" s="117"/>
      <c r="AV74" s="116"/>
      <c r="AW74" s="116"/>
      <c r="AX74" s="116"/>
      <c r="AY74" s="116"/>
      <c r="AZ74" s="116"/>
      <c r="BA74" s="116"/>
      <c r="BB74" s="116"/>
      <c r="BC74" s="116"/>
      <c r="BD74" s="118"/>
      <c r="BE74" s="118"/>
      <c r="BF74" s="122"/>
      <c r="BG74" s="122"/>
      <c r="BH74" s="122"/>
      <c r="BI74" s="1091" t="s">
        <v>301</v>
      </c>
      <c r="BJ74" s="1092"/>
      <c r="BK74" s="1092"/>
      <c r="BL74" s="1092"/>
      <c r="BM74" s="1093"/>
      <c r="BN74" s="924" t="s">
        <v>173</v>
      </c>
      <c r="BO74" s="925"/>
      <c r="BP74" s="925"/>
      <c r="BQ74" s="925"/>
      <c r="BR74" s="925"/>
      <c r="BS74" s="926"/>
      <c r="BW74" s="122"/>
      <c r="BX74" s="122"/>
      <c r="BY74" s="122"/>
      <c r="BZ74" s="122"/>
      <c r="CA74" s="122"/>
      <c r="CB74" s="122"/>
      <c r="CE74" s="89"/>
      <c r="CG74" s="9"/>
    </row>
    <row r="75" spans="1:71" ht="12" customHeight="1">
      <c r="A75" s="5"/>
      <c r="B75" s="5"/>
      <c r="C75" s="10"/>
      <c r="D75" s="10"/>
      <c r="E75" s="10"/>
      <c r="F75" s="10"/>
      <c r="G75" s="10"/>
      <c r="H75" s="10"/>
      <c r="I75" s="10"/>
      <c r="J75" s="10"/>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8"/>
      <c r="AK75" s="8"/>
      <c r="AL75" s="8"/>
      <c r="AM75" s="8"/>
      <c r="AN75" s="8"/>
      <c r="AO75" s="8"/>
      <c r="AP75" s="8"/>
      <c r="AQ75" s="8"/>
      <c r="AR75" s="8"/>
      <c r="AS75" s="8"/>
      <c r="AT75" s="8"/>
      <c r="AU75" s="8"/>
      <c r="AV75" s="92"/>
      <c r="AW75" s="8"/>
      <c r="AX75" s="8"/>
      <c r="AY75" s="92"/>
      <c r="AZ75" s="8"/>
      <c r="BA75" s="8"/>
      <c r="BB75" s="92"/>
      <c r="BC75" s="12"/>
      <c r="BD75" s="12"/>
      <c r="BE75" s="12"/>
      <c r="BF75" s="12"/>
      <c r="BG75" s="91"/>
      <c r="BH75" s="91"/>
      <c r="BI75" s="1080">
        <f>IF(BI14="","",ROUNDDOWN(AVERAGE(BI14:BM73),1)-65)</f>
      </c>
      <c r="BJ75" s="1081"/>
      <c r="BK75" s="1081"/>
      <c r="BL75" s="1081"/>
      <c r="BM75" s="1081"/>
      <c r="BN75" s="1071">
        <f>IF(SUM(BN14:BS73)&gt;0,SUM(BN14:BS73),"")</f>
      </c>
      <c r="BO75" s="1072"/>
      <c r="BP75" s="1072"/>
      <c r="BQ75" s="1072"/>
      <c r="BR75" s="1072"/>
      <c r="BS75" s="1073"/>
    </row>
    <row r="76" spans="1:71" ht="12" customHeight="1">
      <c r="A76" s="99"/>
      <c r="B76" s="99"/>
      <c r="C76" s="99"/>
      <c r="D76" s="99"/>
      <c r="E76" s="99"/>
      <c r="F76" s="99"/>
      <c r="G76" s="99"/>
      <c r="H76" s="99"/>
      <c r="I76" s="99"/>
      <c r="J76" s="99"/>
      <c r="K76" s="99"/>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13"/>
      <c r="BD76" s="13"/>
      <c r="BE76" s="13"/>
      <c r="BF76" s="13"/>
      <c r="BG76" s="15"/>
      <c r="BH76" s="55"/>
      <c r="BI76" s="1082"/>
      <c r="BJ76" s="1083"/>
      <c r="BK76" s="1083"/>
      <c r="BL76" s="1083"/>
      <c r="BM76" s="1083"/>
      <c r="BN76" s="1074"/>
      <c r="BO76" s="1075"/>
      <c r="BP76" s="1075"/>
      <c r="BQ76" s="1075"/>
      <c r="BR76" s="1075"/>
      <c r="BS76" s="1076"/>
    </row>
    <row r="77" spans="1:71" ht="12" customHeight="1" thickBot="1">
      <c r="A77" s="99"/>
      <c r="B77" s="99"/>
      <c r="C77" s="99"/>
      <c r="D77" s="99"/>
      <c r="E77" s="99"/>
      <c r="F77" s="99"/>
      <c r="G77" s="99"/>
      <c r="H77" s="99"/>
      <c r="I77" s="99"/>
      <c r="J77" s="99"/>
      <c r="K77" s="99"/>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13"/>
      <c r="BD77" s="13"/>
      <c r="BE77" s="13"/>
      <c r="BF77" s="13"/>
      <c r="BG77" s="91"/>
      <c r="BH77" s="91"/>
      <c r="BI77" s="1084"/>
      <c r="BJ77" s="1085"/>
      <c r="BK77" s="1085"/>
      <c r="BL77" s="1085"/>
      <c r="BM77" s="1085"/>
      <c r="BN77" s="1077"/>
      <c r="BO77" s="1078"/>
      <c r="BP77" s="1078"/>
      <c r="BQ77" s="1078"/>
      <c r="BR77" s="1078"/>
      <c r="BS77" s="1079"/>
    </row>
    <row r="78" spans="1:71" ht="9.75" customHeight="1">
      <c r="A78" s="99"/>
      <c r="B78" s="99"/>
      <c r="C78" s="99"/>
      <c r="D78" s="99"/>
      <c r="E78" s="99"/>
      <c r="F78" s="99"/>
      <c r="G78" s="99"/>
      <c r="H78" s="99"/>
      <c r="I78" s="99"/>
      <c r="J78" s="99"/>
      <c r="K78" s="99"/>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13"/>
      <c r="BD78" s="13"/>
      <c r="BE78" s="13"/>
      <c r="BF78" s="13"/>
      <c r="BG78" s="91"/>
      <c r="BH78" s="91"/>
      <c r="BI78" s="14"/>
      <c r="BJ78" s="14"/>
      <c r="BK78" s="14"/>
      <c r="BL78" s="14"/>
      <c r="BM78" s="14"/>
      <c r="BN78" s="14"/>
      <c r="BO78" s="14"/>
      <c r="BP78" s="91"/>
      <c r="BQ78" s="91"/>
      <c r="BR78" s="91"/>
      <c r="BS78" s="91"/>
    </row>
    <row r="79" spans="3:71" ht="9.75" customHeight="1">
      <c r="C79" s="1096" t="s">
        <v>230</v>
      </c>
      <c r="D79" s="1096"/>
      <c r="E79" s="1096"/>
      <c r="F79" s="1096"/>
      <c r="G79" s="1096"/>
      <c r="H79" s="1096"/>
      <c r="I79" s="1096"/>
      <c r="J79" s="1096"/>
      <c r="K79" s="1096"/>
      <c r="L79" s="1096"/>
      <c r="M79" s="1096"/>
      <c r="N79" s="1096"/>
      <c r="O79" s="1096"/>
      <c r="P79" s="1096"/>
      <c r="Q79" s="1096"/>
      <c r="R79" s="1096"/>
      <c r="S79" s="1096"/>
      <c r="T79" s="1096"/>
      <c r="U79" s="1096"/>
      <c r="V79" s="1096"/>
      <c r="W79" s="1096"/>
      <c r="X79" s="1096"/>
      <c r="Y79" s="1096"/>
      <c r="Z79" s="1096"/>
      <c r="AA79" s="1096"/>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row>
    <row r="80" spans="2:71" ht="9.75" customHeight="1">
      <c r="B80" s="101"/>
      <c r="C80" s="1096"/>
      <c r="D80" s="1096"/>
      <c r="E80" s="1096"/>
      <c r="F80" s="1096"/>
      <c r="G80" s="1096"/>
      <c r="H80" s="1096"/>
      <c r="I80" s="1096"/>
      <c r="J80" s="1096"/>
      <c r="K80" s="1096"/>
      <c r="L80" s="1096"/>
      <c r="M80" s="1096"/>
      <c r="N80" s="1096"/>
      <c r="O80" s="1096"/>
      <c r="P80" s="1096"/>
      <c r="Q80" s="1096"/>
      <c r="R80" s="1096"/>
      <c r="S80" s="1096"/>
      <c r="T80" s="1096"/>
      <c r="U80" s="1096"/>
      <c r="V80" s="1096"/>
      <c r="W80" s="1096"/>
      <c r="X80" s="1096"/>
      <c r="Y80" s="1096"/>
      <c r="Z80" s="1096"/>
      <c r="AA80" s="1096"/>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row>
    <row r="81" spans="1:71" ht="13.5" customHeight="1">
      <c r="A81" s="102"/>
      <c r="B81" s="103">
        <v>1</v>
      </c>
      <c r="C81" s="1094" t="s">
        <v>459</v>
      </c>
      <c r="D81" s="1095"/>
      <c r="E81" s="1095"/>
      <c r="F81" s="1095"/>
      <c r="G81" s="1095"/>
      <c r="H81" s="1095"/>
      <c r="I81" s="1095"/>
      <c r="J81" s="1095"/>
      <c r="K81" s="1095"/>
      <c r="L81" s="1095"/>
      <c r="M81" s="1095"/>
      <c r="N81" s="1095"/>
      <c r="O81" s="1095"/>
      <c r="P81" s="1095"/>
      <c r="Q81" s="1095"/>
      <c r="R81" s="1095"/>
      <c r="S81" s="1095"/>
      <c r="T81" s="1095"/>
      <c r="U81" s="1095"/>
      <c r="V81" s="1095"/>
      <c r="W81" s="1095"/>
      <c r="X81" s="1095"/>
      <c r="Y81" s="1095"/>
      <c r="Z81" s="1095"/>
      <c r="AA81" s="1095"/>
      <c r="AB81" s="1095"/>
      <c r="AC81" s="1095"/>
      <c r="AD81" s="1095"/>
      <c r="AE81" s="1095"/>
      <c r="AF81" s="1095"/>
      <c r="AG81" s="1095"/>
      <c r="AH81" s="1095"/>
      <c r="AI81" s="1095"/>
      <c r="AJ81" s="1095"/>
      <c r="AK81" s="1095"/>
      <c r="AL81" s="1095"/>
      <c r="AM81" s="1095"/>
      <c r="AN81" s="1095"/>
      <c r="AO81" s="1095"/>
      <c r="AP81" s="1095"/>
      <c r="AQ81" s="1095"/>
      <c r="AR81" s="1095"/>
      <c r="AS81" s="1095"/>
      <c r="AT81" s="1095"/>
      <c r="AU81" s="1095"/>
      <c r="AV81" s="1095"/>
      <c r="AW81" s="1095"/>
      <c r="AX81" s="1095"/>
      <c r="AY81" s="1095"/>
      <c r="AZ81" s="1095"/>
      <c r="BA81" s="1095"/>
      <c r="BB81" s="1095"/>
      <c r="BC81" s="1095"/>
      <c r="BD81" s="1095"/>
      <c r="BE81" s="1095"/>
      <c r="BF81" s="1095"/>
      <c r="BG81" s="1095"/>
      <c r="BH81" s="1095"/>
      <c r="BI81" s="1095"/>
      <c r="BJ81" s="1095"/>
      <c r="BK81" s="1095"/>
      <c r="BL81" s="1095"/>
      <c r="BM81" s="1095"/>
      <c r="BN81" s="1095"/>
      <c r="BO81" s="1095"/>
      <c r="BP81" s="1095"/>
      <c r="BQ81" s="1095"/>
      <c r="BR81" s="1095"/>
      <c r="BS81" s="1095"/>
    </row>
    <row r="82" spans="1:112" ht="12.75">
      <c r="A82" s="102"/>
      <c r="B82" s="104"/>
      <c r="C82" s="1095"/>
      <c r="D82" s="1095"/>
      <c r="E82" s="1095"/>
      <c r="F82" s="1095"/>
      <c r="G82" s="1095"/>
      <c r="H82" s="1095"/>
      <c r="I82" s="1095"/>
      <c r="J82" s="1095"/>
      <c r="K82" s="1095"/>
      <c r="L82" s="1095"/>
      <c r="M82" s="1095"/>
      <c r="N82" s="1095"/>
      <c r="O82" s="1095"/>
      <c r="P82" s="1095"/>
      <c r="Q82" s="1095"/>
      <c r="R82" s="1095"/>
      <c r="S82" s="1095"/>
      <c r="T82" s="1095"/>
      <c r="U82" s="1095"/>
      <c r="V82" s="1095"/>
      <c r="W82" s="1095"/>
      <c r="X82" s="1095"/>
      <c r="Y82" s="1095"/>
      <c r="Z82" s="1095"/>
      <c r="AA82" s="1095"/>
      <c r="AB82" s="1095"/>
      <c r="AC82" s="1095"/>
      <c r="AD82" s="1095"/>
      <c r="AE82" s="1095"/>
      <c r="AF82" s="1095"/>
      <c r="AG82" s="1095"/>
      <c r="AH82" s="1095"/>
      <c r="AI82" s="1095"/>
      <c r="AJ82" s="1095"/>
      <c r="AK82" s="1095"/>
      <c r="AL82" s="1095"/>
      <c r="AM82" s="1095"/>
      <c r="AN82" s="1095"/>
      <c r="AO82" s="1095"/>
      <c r="AP82" s="1095"/>
      <c r="AQ82" s="1095"/>
      <c r="AR82" s="1095"/>
      <c r="AS82" s="1095"/>
      <c r="AT82" s="1095"/>
      <c r="AU82" s="1095"/>
      <c r="AV82" s="1095"/>
      <c r="AW82" s="1095"/>
      <c r="AX82" s="1095"/>
      <c r="AY82" s="1095"/>
      <c r="AZ82" s="1095"/>
      <c r="BA82" s="1095"/>
      <c r="BB82" s="1095"/>
      <c r="BC82" s="1095"/>
      <c r="BD82" s="1095"/>
      <c r="BE82" s="1095"/>
      <c r="BF82" s="1095"/>
      <c r="BG82" s="1095"/>
      <c r="BH82" s="1095"/>
      <c r="BI82" s="1095"/>
      <c r="BJ82" s="1095"/>
      <c r="BK82" s="1095"/>
      <c r="BL82" s="1095"/>
      <c r="BM82" s="1095"/>
      <c r="BN82" s="1095"/>
      <c r="BO82" s="1095"/>
      <c r="BP82" s="1095"/>
      <c r="BQ82" s="1095"/>
      <c r="BR82" s="1095"/>
      <c r="BS82" s="1095"/>
      <c r="BW82" s="50"/>
      <c r="BZ82" s="83"/>
      <c r="CA82" s="83"/>
      <c r="CB82" s="9"/>
      <c r="CC82" s="84"/>
      <c r="CD82" s="84"/>
      <c r="CL82" s="50"/>
      <c r="CM82" s="50"/>
      <c r="DG82" s="49"/>
      <c r="DH82" s="49"/>
    </row>
    <row r="83" spans="1:76" ht="12.75">
      <c r="A83" s="102"/>
      <c r="B83" s="104"/>
      <c r="C83" s="1095"/>
      <c r="D83" s="1095"/>
      <c r="E83" s="1095"/>
      <c r="F83" s="1095"/>
      <c r="G83" s="1095"/>
      <c r="H83" s="1095"/>
      <c r="I83" s="1095"/>
      <c r="J83" s="1095"/>
      <c r="K83" s="1095"/>
      <c r="L83" s="1095"/>
      <c r="M83" s="1095"/>
      <c r="N83" s="1095"/>
      <c r="O83" s="1095"/>
      <c r="P83" s="1095"/>
      <c r="Q83" s="1095"/>
      <c r="R83" s="1095"/>
      <c r="S83" s="1095"/>
      <c r="T83" s="1095"/>
      <c r="U83" s="1095"/>
      <c r="V83" s="1095"/>
      <c r="W83" s="1095"/>
      <c r="X83" s="1095"/>
      <c r="Y83" s="1095"/>
      <c r="Z83" s="1095"/>
      <c r="AA83" s="1095"/>
      <c r="AB83" s="1095"/>
      <c r="AC83" s="1095"/>
      <c r="AD83" s="1095"/>
      <c r="AE83" s="1095"/>
      <c r="AF83" s="1095"/>
      <c r="AG83" s="1095"/>
      <c r="AH83" s="1095"/>
      <c r="AI83" s="1095"/>
      <c r="AJ83" s="1095"/>
      <c r="AK83" s="1095"/>
      <c r="AL83" s="1095"/>
      <c r="AM83" s="1095"/>
      <c r="AN83" s="1095"/>
      <c r="AO83" s="1095"/>
      <c r="AP83" s="1095"/>
      <c r="AQ83" s="1095"/>
      <c r="AR83" s="1095"/>
      <c r="AS83" s="1095"/>
      <c r="AT83" s="1095"/>
      <c r="AU83" s="1095"/>
      <c r="AV83" s="1095"/>
      <c r="AW83" s="1095"/>
      <c r="AX83" s="1095"/>
      <c r="AY83" s="1095"/>
      <c r="AZ83" s="1095"/>
      <c r="BA83" s="1095"/>
      <c r="BB83" s="1095"/>
      <c r="BC83" s="1095"/>
      <c r="BD83" s="1095"/>
      <c r="BE83" s="1095"/>
      <c r="BF83" s="1095"/>
      <c r="BG83" s="1095"/>
      <c r="BH83" s="1095"/>
      <c r="BI83" s="1095"/>
      <c r="BJ83" s="1095"/>
      <c r="BK83" s="1095"/>
      <c r="BL83" s="1095"/>
      <c r="BM83" s="1095"/>
      <c r="BN83" s="1095"/>
      <c r="BO83" s="1095"/>
      <c r="BP83" s="1095"/>
      <c r="BQ83" s="1095"/>
      <c r="BR83" s="1095"/>
      <c r="BS83" s="1095"/>
      <c r="BW83" s="105" t="s">
        <v>231</v>
      </c>
      <c r="BX83" s="105">
        <v>8</v>
      </c>
    </row>
    <row r="84" spans="1:76" ht="12.75">
      <c r="A84" s="102"/>
      <c r="B84" s="103">
        <v>2</v>
      </c>
      <c r="C84" s="1095"/>
      <c r="D84" s="1095"/>
      <c r="E84" s="1095"/>
      <c r="F84" s="1095"/>
      <c r="G84" s="1095"/>
      <c r="H84" s="1095"/>
      <c r="I84" s="1095"/>
      <c r="J84" s="1095"/>
      <c r="K84" s="1095"/>
      <c r="L84" s="1095"/>
      <c r="M84" s="1095"/>
      <c r="N84" s="1095"/>
      <c r="O84" s="1095"/>
      <c r="P84" s="1095"/>
      <c r="Q84" s="1095"/>
      <c r="R84" s="1095"/>
      <c r="S84" s="1095"/>
      <c r="T84" s="1095"/>
      <c r="U84" s="1095"/>
      <c r="V84" s="1095"/>
      <c r="W84" s="1095"/>
      <c r="X84" s="1095"/>
      <c r="Y84" s="1095"/>
      <c r="Z84" s="1095"/>
      <c r="AA84" s="1095"/>
      <c r="AB84" s="1095"/>
      <c r="AC84" s="1095"/>
      <c r="AD84" s="1095"/>
      <c r="AE84" s="1095"/>
      <c r="AF84" s="1095"/>
      <c r="AG84" s="1095"/>
      <c r="AH84" s="1095"/>
      <c r="AI84" s="1095"/>
      <c r="AJ84" s="1095"/>
      <c r="AK84" s="1095"/>
      <c r="AL84" s="1095"/>
      <c r="AM84" s="1095"/>
      <c r="AN84" s="1095"/>
      <c r="AO84" s="1095"/>
      <c r="AP84" s="1095"/>
      <c r="AQ84" s="1095"/>
      <c r="AR84" s="1095"/>
      <c r="AS84" s="1095"/>
      <c r="AT84" s="1095"/>
      <c r="AU84" s="1095"/>
      <c r="AV84" s="1095"/>
      <c r="AW84" s="1095"/>
      <c r="AX84" s="1095"/>
      <c r="AY84" s="1095"/>
      <c r="AZ84" s="1095"/>
      <c r="BA84" s="1095"/>
      <c r="BB84" s="1095"/>
      <c r="BC84" s="1095"/>
      <c r="BD84" s="1095"/>
      <c r="BE84" s="1095"/>
      <c r="BF84" s="1095"/>
      <c r="BG84" s="1095"/>
      <c r="BH84" s="1095"/>
      <c r="BI84" s="1095"/>
      <c r="BJ84" s="1095"/>
      <c r="BK84" s="1095"/>
      <c r="BL84" s="1095"/>
      <c r="BM84" s="1095"/>
      <c r="BN84" s="1095"/>
      <c r="BO84" s="1095"/>
      <c r="BP84" s="1095"/>
      <c r="BQ84" s="1095"/>
      <c r="BR84" s="1095"/>
      <c r="BS84" s="1095"/>
      <c r="BW84" s="105" t="s">
        <v>232</v>
      </c>
      <c r="BX84" s="105">
        <v>6</v>
      </c>
    </row>
    <row r="85" spans="1:76" ht="12.75">
      <c r="A85" s="102"/>
      <c r="C85" s="1095"/>
      <c r="D85" s="1095"/>
      <c r="E85" s="1095"/>
      <c r="F85" s="1095"/>
      <c r="G85" s="1095"/>
      <c r="H85" s="1095"/>
      <c r="I85" s="1095"/>
      <c r="J85" s="1095"/>
      <c r="K85" s="1095"/>
      <c r="L85" s="1095"/>
      <c r="M85" s="1095"/>
      <c r="N85" s="1095"/>
      <c r="O85" s="1095"/>
      <c r="P85" s="1095"/>
      <c r="Q85" s="1095"/>
      <c r="R85" s="1095"/>
      <c r="S85" s="1095"/>
      <c r="T85" s="1095"/>
      <c r="U85" s="1095"/>
      <c r="V85" s="1095"/>
      <c r="W85" s="1095"/>
      <c r="X85" s="1095"/>
      <c r="Y85" s="1095"/>
      <c r="Z85" s="1095"/>
      <c r="AA85" s="1095"/>
      <c r="AB85" s="1095"/>
      <c r="AC85" s="1095"/>
      <c r="AD85" s="1095"/>
      <c r="AE85" s="1095"/>
      <c r="AF85" s="1095"/>
      <c r="AG85" s="1095"/>
      <c r="AH85" s="1095"/>
      <c r="AI85" s="1095"/>
      <c r="AJ85" s="1095"/>
      <c r="AK85" s="1095"/>
      <c r="AL85" s="1095"/>
      <c r="AM85" s="1095"/>
      <c r="AN85" s="1095"/>
      <c r="AO85" s="1095"/>
      <c r="AP85" s="1095"/>
      <c r="AQ85" s="1095"/>
      <c r="AR85" s="1095"/>
      <c r="AS85" s="1095"/>
      <c r="AT85" s="1095"/>
      <c r="AU85" s="1095"/>
      <c r="AV85" s="1095"/>
      <c r="AW85" s="1095"/>
      <c r="AX85" s="1095"/>
      <c r="AY85" s="1095"/>
      <c r="AZ85" s="1095"/>
      <c r="BA85" s="1095"/>
      <c r="BB85" s="1095"/>
      <c r="BC85" s="1095"/>
      <c r="BD85" s="1095"/>
      <c r="BE85" s="1095"/>
      <c r="BF85" s="1095"/>
      <c r="BG85" s="1095"/>
      <c r="BH85" s="1095"/>
      <c r="BI85" s="1095"/>
      <c r="BJ85" s="1095"/>
      <c r="BK85" s="1095"/>
      <c r="BL85" s="1095"/>
      <c r="BM85" s="1095"/>
      <c r="BN85" s="1095"/>
      <c r="BO85" s="1095"/>
      <c r="BP85" s="1095"/>
      <c r="BQ85" s="1095"/>
      <c r="BR85" s="1095"/>
      <c r="BS85" s="1095"/>
      <c r="BW85" s="105" t="s">
        <v>233</v>
      </c>
      <c r="BX85" s="105">
        <v>4</v>
      </c>
    </row>
    <row r="86" spans="1:76" ht="12.75">
      <c r="A86" s="102"/>
      <c r="C86" s="1095"/>
      <c r="D86" s="1095"/>
      <c r="E86" s="1095"/>
      <c r="F86" s="1095"/>
      <c r="G86" s="1095"/>
      <c r="H86" s="1095"/>
      <c r="I86" s="1095"/>
      <c r="J86" s="1095"/>
      <c r="K86" s="1095"/>
      <c r="L86" s="1095"/>
      <c r="M86" s="1095"/>
      <c r="N86" s="1095"/>
      <c r="O86" s="1095"/>
      <c r="P86" s="1095"/>
      <c r="Q86" s="1095"/>
      <c r="R86" s="1095"/>
      <c r="S86" s="1095"/>
      <c r="T86" s="1095"/>
      <c r="U86" s="1095"/>
      <c r="V86" s="1095"/>
      <c r="W86" s="1095"/>
      <c r="X86" s="1095"/>
      <c r="Y86" s="1095"/>
      <c r="Z86" s="1095"/>
      <c r="AA86" s="1095"/>
      <c r="AB86" s="1095"/>
      <c r="AC86" s="1095"/>
      <c r="AD86" s="1095"/>
      <c r="AE86" s="1095"/>
      <c r="AF86" s="1095"/>
      <c r="AG86" s="1095"/>
      <c r="AH86" s="1095"/>
      <c r="AI86" s="1095"/>
      <c r="AJ86" s="1095"/>
      <c r="AK86" s="1095"/>
      <c r="AL86" s="1095"/>
      <c r="AM86" s="1095"/>
      <c r="AN86" s="1095"/>
      <c r="AO86" s="1095"/>
      <c r="AP86" s="1095"/>
      <c r="AQ86" s="1095"/>
      <c r="AR86" s="1095"/>
      <c r="AS86" s="1095"/>
      <c r="AT86" s="1095"/>
      <c r="AU86" s="1095"/>
      <c r="AV86" s="1095"/>
      <c r="AW86" s="1095"/>
      <c r="AX86" s="1095"/>
      <c r="AY86" s="1095"/>
      <c r="AZ86" s="1095"/>
      <c r="BA86" s="1095"/>
      <c r="BB86" s="1095"/>
      <c r="BC86" s="1095"/>
      <c r="BD86" s="1095"/>
      <c r="BE86" s="1095"/>
      <c r="BF86" s="1095"/>
      <c r="BG86" s="1095"/>
      <c r="BH86" s="1095"/>
      <c r="BI86" s="1095"/>
      <c r="BJ86" s="1095"/>
      <c r="BK86" s="1095"/>
      <c r="BL86" s="1095"/>
      <c r="BM86" s="1095"/>
      <c r="BN86" s="1095"/>
      <c r="BO86" s="1095"/>
      <c r="BP86" s="1095"/>
      <c r="BQ86" s="1095"/>
      <c r="BR86" s="1095"/>
      <c r="BS86" s="1095"/>
      <c r="BW86" s="105" t="s">
        <v>178</v>
      </c>
      <c r="BX86" s="105" t="s">
        <v>234</v>
      </c>
    </row>
    <row r="87" spans="1:71" ht="12.75">
      <c r="A87" s="102"/>
      <c r="B87" s="102" t="s">
        <v>435</v>
      </c>
      <c r="C87" s="1095"/>
      <c r="D87" s="1095"/>
      <c r="E87" s="1095"/>
      <c r="F87" s="1095"/>
      <c r="G87" s="1095"/>
      <c r="H87" s="1095"/>
      <c r="I87" s="1095"/>
      <c r="J87" s="1095"/>
      <c r="K87" s="1095"/>
      <c r="L87" s="1095"/>
      <c r="M87" s="1095"/>
      <c r="N87" s="1095"/>
      <c r="O87" s="1095"/>
      <c r="P87" s="1095"/>
      <c r="Q87" s="1095"/>
      <c r="R87" s="1095"/>
      <c r="S87" s="1095"/>
      <c r="T87" s="1095"/>
      <c r="U87" s="1095"/>
      <c r="V87" s="1095"/>
      <c r="W87" s="1095"/>
      <c r="X87" s="1095"/>
      <c r="Y87" s="1095"/>
      <c r="Z87" s="1095"/>
      <c r="AA87" s="1095"/>
      <c r="AB87" s="1095"/>
      <c r="AC87" s="1095"/>
      <c r="AD87" s="1095"/>
      <c r="AE87" s="1095"/>
      <c r="AF87" s="1095"/>
      <c r="AG87" s="1095"/>
      <c r="AH87" s="1095"/>
      <c r="AI87" s="1095"/>
      <c r="AJ87" s="1095"/>
      <c r="AK87" s="1095"/>
      <c r="AL87" s="1095"/>
      <c r="AM87" s="1095"/>
      <c r="AN87" s="1095"/>
      <c r="AO87" s="1095"/>
      <c r="AP87" s="1095"/>
      <c r="AQ87" s="1095"/>
      <c r="AR87" s="1095"/>
      <c r="AS87" s="1095"/>
      <c r="AT87" s="1095"/>
      <c r="AU87" s="1095"/>
      <c r="AV87" s="1095"/>
      <c r="AW87" s="1095"/>
      <c r="AX87" s="1095"/>
      <c r="AY87" s="1095"/>
      <c r="AZ87" s="1095"/>
      <c r="BA87" s="1095"/>
      <c r="BB87" s="1095"/>
      <c r="BC87" s="1095"/>
      <c r="BD87" s="1095"/>
      <c r="BE87" s="1095"/>
      <c r="BF87" s="1095"/>
      <c r="BG87" s="1095"/>
      <c r="BH87" s="1095"/>
      <c r="BI87" s="1095"/>
      <c r="BJ87" s="1095"/>
      <c r="BK87" s="1095"/>
      <c r="BL87" s="1095"/>
      <c r="BM87" s="1095"/>
      <c r="BN87" s="1095"/>
      <c r="BO87" s="1095"/>
      <c r="BP87" s="1095"/>
      <c r="BQ87" s="1095"/>
      <c r="BR87" s="1095"/>
      <c r="BS87" s="1095"/>
    </row>
    <row r="88" spans="1:71" ht="12.75">
      <c r="A88" s="102"/>
      <c r="C88" s="1095"/>
      <c r="D88" s="1095"/>
      <c r="E88" s="1095"/>
      <c r="F88" s="1095"/>
      <c r="G88" s="1095"/>
      <c r="H88" s="1095"/>
      <c r="I88" s="1095"/>
      <c r="J88" s="1095"/>
      <c r="K88" s="1095"/>
      <c r="L88" s="1095"/>
      <c r="M88" s="1095"/>
      <c r="N88" s="1095"/>
      <c r="O88" s="1095"/>
      <c r="P88" s="1095"/>
      <c r="Q88" s="1095"/>
      <c r="R88" s="1095"/>
      <c r="S88" s="1095"/>
      <c r="T88" s="1095"/>
      <c r="U88" s="1095"/>
      <c r="V88" s="1095"/>
      <c r="W88" s="1095"/>
      <c r="X88" s="1095"/>
      <c r="Y88" s="1095"/>
      <c r="Z88" s="1095"/>
      <c r="AA88" s="1095"/>
      <c r="AB88" s="1095"/>
      <c r="AC88" s="1095"/>
      <c r="AD88" s="1095"/>
      <c r="AE88" s="1095"/>
      <c r="AF88" s="1095"/>
      <c r="AG88" s="1095"/>
      <c r="AH88" s="1095"/>
      <c r="AI88" s="1095"/>
      <c r="AJ88" s="1095"/>
      <c r="AK88" s="1095"/>
      <c r="AL88" s="1095"/>
      <c r="AM88" s="1095"/>
      <c r="AN88" s="1095"/>
      <c r="AO88" s="1095"/>
      <c r="AP88" s="1095"/>
      <c r="AQ88" s="1095"/>
      <c r="AR88" s="1095"/>
      <c r="AS88" s="1095"/>
      <c r="AT88" s="1095"/>
      <c r="AU88" s="1095"/>
      <c r="AV88" s="1095"/>
      <c r="AW88" s="1095"/>
      <c r="AX88" s="1095"/>
      <c r="AY88" s="1095"/>
      <c r="AZ88" s="1095"/>
      <c r="BA88" s="1095"/>
      <c r="BB88" s="1095"/>
      <c r="BC88" s="1095"/>
      <c r="BD88" s="1095"/>
      <c r="BE88" s="1095"/>
      <c r="BF88" s="1095"/>
      <c r="BG88" s="1095"/>
      <c r="BH88" s="1095"/>
      <c r="BI88" s="1095"/>
      <c r="BJ88" s="1095"/>
      <c r="BK88" s="1095"/>
      <c r="BL88" s="1095"/>
      <c r="BM88" s="1095"/>
      <c r="BN88" s="1095"/>
      <c r="BO88" s="1095"/>
      <c r="BP88" s="1095"/>
      <c r="BQ88" s="1095"/>
      <c r="BR88" s="1095"/>
      <c r="BS88" s="1095"/>
    </row>
    <row r="89" spans="1:71" ht="12.75">
      <c r="A89" s="102"/>
      <c r="B89" s="102"/>
      <c r="C89" s="1095"/>
      <c r="D89" s="1095"/>
      <c r="E89" s="1095"/>
      <c r="F89" s="1095"/>
      <c r="G89" s="1095"/>
      <c r="H89" s="1095"/>
      <c r="I89" s="1095"/>
      <c r="J89" s="1095"/>
      <c r="K89" s="1095"/>
      <c r="L89" s="1095"/>
      <c r="M89" s="1095"/>
      <c r="N89" s="1095"/>
      <c r="O89" s="1095"/>
      <c r="P89" s="1095"/>
      <c r="Q89" s="1095"/>
      <c r="R89" s="1095"/>
      <c r="S89" s="1095"/>
      <c r="T89" s="1095"/>
      <c r="U89" s="1095"/>
      <c r="V89" s="1095"/>
      <c r="W89" s="1095"/>
      <c r="X89" s="1095"/>
      <c r="Y89" s="1095"/>
      <c r="Z89" s="1095"/>
      <c r="AA89" s="1095"/>
      <c r="AB89" s="1095"/>
      <c r="AC89" s="1095"/>
      <c r="AD89" s="1095"/>
      <c r="AE89" s="1095"/>
      <c r="AF89" s="1095"/>
      <c r="AG89" s="1095"/>
      <c r="AH89" s="1095"/>
      <c r="AI89" s="1095"/>
      <c r="AJ89" s="1095"/>
      <c r="AK89" s="1095"/>
      <c r="AL89" s="1095"/>
      <c r="AM89" s="1095"/>
      <c r="AN89" s="1095"/>
      <c r="AO89" s="1095"/>
      <c r="AP89" s="1095"/>
      <c r="AQ89" s="1095"/>
      <c r="AR89" s="1095"/>
      <c r="AS89" s="1095"/>
      <c r="AT89" s="1095"/>
      <c r="AU89" s="1095"/>
      <c r="AV89" s="1095"/>
      <c r="AW89" s="1095"/>
      <c r="AX89" s="1095"/>
      <c r="AY89" s="1095"/>
      <c r="AZ89" s="1095"/>
      <c r="BA89" s="1095"/>
      <c r="BB89" s="1095"/>
      <c r="BC89" s="1095"/>
      <c r="BD89" s="1095"/>
      <c r="BE89" s="1095"/>
      <c r="BF89" s="1095"/>
      <c r="BG89" s="1095"/>
      <c r="BH89" s="1095"/>
      <c r="BI89" s="1095"/>
      <c r="BJ89" s="1095"/>
      <c r="BK89" s="1095"/>
      <c r="BL89" s="1095"/>
      <c r="BM89" s="1095"/>
      <c r="BN89" s="1095"/>
      <c r="BO89" s="1095"/>
      <c r="BP89" s="1095"/>
      <c r="BQ89" s="1095"/>
      <c r="BR89" s="1095"/>
      <c r="BS89" s="1095"/>
    </row>
    <row r="90" spans="1:71" ht="12.75">
      <c r="A90" s="102"/>
      <c r="C90" s="1095"/>
      <c r="D90" s="1095"/>
      <c r="E90" s="1095"/>
      <c r="F90" s="1095"/>
      <c r="G90" s="1095"/>
      <c r="H90" s="1095"/>
      <c r="I90" s="1095"/>
      <c r="J90" s="1095"/>
      <c r="K90" s="1095"/>
      <c r="L90" s="1095"/>
      <c r="M90" s="1095"/>
      <c r="N90" s="1095"/>
      <c r="O90" s="1095"/>
      <c r="P90" s="1095"/>
      <c r="Q90" s="1095"/>
      <c r="R90" s="1095"/>
      <c r="S90" s="1095"/>
      <c r="T90" s="1095"/>
      <c r="U90" s="1095"/>
      <c r="V90" s="1095"/>
      <c r="W90" s="1095"/>
      <c r="X90" s="1095"/>
      <c r="Y90" s="1095"/>
      <c r="Z90" s="1095"/>
      <c r="AA90" s="1095"/>
      <c r="AB90" s="1095"/>
      <c r="AC90" s="1095"/>
      <c r="AD90" s="1095"/>
      <c r="AE90" s="1095"/>
      <c r="AF90" s="1095"/>
      <c r="AG90" s="1095"/>
      <c r="AH90" s="1095"/>
      <c r="AI90" s="1095"/>
      <c r="AJ90" s="1095"/>
      <c r="AK90" s="1095"/>
      <c r="AL90" s="1095"/>
      <c r="AM90" s="1095"/>
      <c r="AN90" s="1095"/>
      <c r="AO90" s="1095"/>
      <c r="AP90" s="1095"/>
      <c r="AQ90" s="1095"/>
      <c r="AR90" s="1095"/>
      <c r="AS90" s="1095"/>
      <c r="AT90" s="1095"/>
      <c r="AU90" s="1095"/>
      <c r="AV90" s="1095"/>
      <c r="AW90" s="1095"/>
      <c r="AX90" s="1095"/>
      <c r="AY90" s="1095"/>
      <c r="AZ90" s="1095"/>
      <c r="BA90" s="1095"/>
      <c r="BB90" s="1095"/>
      <c r="BC90" s="1095"/>
      <c r="BD90" s="1095"/>
      <c r="BE90" s="1095"/>
      <c r="BF90" s="1095"/>
      <c r="BG90" s="1095"/>
      <c r="BH90" s="1095"/>
      <c r="BI90" s="1095"/>
      <c r="BJ90" s="1095"/>
      <c r="BK90" s="1095"/>
      <c r="BL90" s="1095"/>
      <c r="BM90" s="1095"/>
      <c r="BN90" s="1095"/>
      <c r="BO90" s="1095"/>
      <c r="BP90" s="1095"/>
      <c r="BQ90" s="1095"/>
      <c r="BR90" s="1095"/>
      <c r="BS90" s="1095"/>
    </row>
  </sheetData>
  <sheetProtection/>
  <mergeCells count="360">
    <mergeCell ref="BG1:BS2"/>
    <mergeCell ref="BQ7:BR8"/>
    <mergeCell ref="BS7:BS8"/>
    <mergeCell ref="BN12:BS13"/>
    <mergeCell ref="BI7:BJ8"/>
    <mergeCell ref="BN7:BO8"/>
    <mergeCell ref="BP7:BP8"/>
    <mergeCell ref="BF7:BG8"/>
    <mergeCell ref="BH7:BH8"/>
    <mergeCell ref="AE71:AE73"/>
    <mergeCell ref="C81:BS90"/>
    <mergeCell ref="BN68:BS70"/>
    <mergeCell ref="BD69:BE70"/>
    <mergeCell ref="AV71:BC73"/>
    <mergeCell ref="BF71:BH73"/>
    <mergeCell ref="BI71:BM73"/>
    <mergeCell ref="BI74:BM74"/>
    <mergeCell ref="BN74:BS74"/>
    <mergeCell ref="BF68:BH70"/>
    <mergeCell ref="AV68:BC70"/>
    <mergeCell ref="BF59:BH61"/>
    <mergeCell ref="BN75:BS77"/>
    <mergeCell ref="C79:AA80"/>
    <mergeCell ref="BF65:BH67"/>
    <mergeCell ref="BI65:BM67"/>
    <mergeCell ref="BD72:BE73"/>
    <mergeCell ref="BI75:BM77"/>
    <mergeCell ref="BN71:BS73"/>
    <mergeCell ref="BD66:BE67"/>
    <mergeCell ref="BN56:BS58"/>
    <mergeCell ref="BN59:BS61"/>
    <mergeCell ref="BD60:BE61"/>
    <mergeCell ref="BI56:BM58"/>
    <mergeCell ref="BI68:BM70"/>
    <mergeCell ref="BI59:BM61"/>
    <mergeCell ref="BF62:BH64"/>
    <mergeCell ref="BI62:BM64"/>
    <mergeCell ref="BN62:BS64"/>
    <mergeCell ref="BD63:BE64"/>
    <mergeCell ref="BN65:BS67"/>
    <mergeCell ref="AV59:BC61"/>
    <mergeCell ref="BN50:BS52"/>
    <mergeCell ref="BD51:BE52"/>
    <mergeCell ref="BN53:BS55"/>
    <mergeCell ref="BD57:BE58"/>
    <mergeCell ref="BF53:BH55"/>
    <mergeCell ref="BI53:BM55"/>
    <mergeCell ref="BD54:BE55"/>
    <mergeCell ref="BF56:BH58"/>
    <mergeCell ref="AV50:BC52"/>
    <mergeCell ref="BF50:BH52"/>
    <mergeCell ref="BI50:BM52"/>
    <mergeCell ref="BF47:BH49"/>
    <mergeCell ref="BI47:BM49"/>
    <mergeCell ref="BN47:BS49"/>
    <mergeCell ref="AV47:BC49"/>
    <mergeCell ref="BN44:BS46"/>
    <mergeCell ref="BD48:BE49"/>
    <mergeCell ref="BF44:BH46"/>
    <mergeCell ref="BI44:BM46"/>
    <mergeCell ref="BD45:BE46"/>
    <mergeCell ref="AV41:BC43"/>
    <mergeCell ref="BF41:BH43"/>
    <mergeCell ref="BI41:BM43"/>
    <mergeCell ref="BN41:BS43"/>
    <mergeCell ref="BF38:BH40"/>
    <mergeCell ref="BI38:BM40"/>
    <mergeCell ref="BN38:BS40"/>
    <mergeCell ref="BD42:BE43"/>
    <mergeCell ref="BN35:BS37"/>
    <mergeCell ref="BD39:BE40"/>
    <mergeCell ref="BF35:BH37"/>
    <mergeCell ref="BI35:BM37"/>
    <mergeCell ref="BD36:BE37"/>
    <mergeCell ref="AV32:BC34"/>
    <mergeCell ref="BF32:BH34"/>
    <mergeCell ref="BI32:BM34"/>
    <mergeCell ref="BF29:BH31"/>
    <mergeCell ref="BI29:BM31"/>
    <mergeCell ref="BN29:BS31"/>
    <mergeCell ref="BD33:BE34"/>
    <mergeCell ref="BN32:BS34"/>
    <mergeCell ref="BN26:BS28"/>
    <mergeCell ref="BD30:BE31"/>
    <mergeCell ref="BF26:BH28"/>
    <mergeCell ref="BI26:BM28"/>
    <mergeCell ref="BD27:BE28"/>
    <mergeCell ref="AV23:BC25"/>
    <mergeCell ref="BF23:BH25"/>
    <mergeCell ref="BI23:BM25"/>
    <mergeCell ref="BN23:BS25"/>
    <mergeCell ref="BF20:BH22"/>
    <mergeCell ref="BI20:BM22"/>
    <mergeCell ref="BN20:BS22"/>
    <mergeCell ref="BD24:BE25"/>
    <mergeCell ref="BN17:BS19"/>
    <mergeCell ref="BD21:BE22"/>
    <mergeCell ref="BF17:BH19"/>
    <mergeCell ref="BI17:BM19"/>
    <mergeCell ref="BD18:BE19"/>
    <mergeCell ref="AV12:BE13"/>
    <mergeCell ref="BF12:BH13"/>
    <mergeCell ref="BI12:BM13"/>
    <mergeCell ref="K2:BD4"/>
    <mergeCell ref="AW5:AY8"/>
    <mergeCell ref="AZ5:BS6"/>
    <mergeCell ref="AZ7:BA8"/>
    <mergeCell ref="BB7:BB8"/>
    <mergeCell ref="BC7:BD8"/>
    <mergeCell ref="BE7:BE8"/>
    <mergeCell ref="BI14:BM16"/>
    <mergeCell ref="BK7:BL8"/>
    <mergeCell ref="BM7:BM8"/>
    <mergeCell ref="BN14:BS16"/>
    <mergeCell ref="AF71:AG73"/>
    <mergeCell ref="AH71:AH73"/>
    <mergeCell ref="AI71:AJ73"/>
    <mergeCell ref="AT72:AU73"/>
    <mergeCell ref="AK71:AK73"/>
    <mergeCell ref="AL71:AS73"/>
    <mergeCell ref="AT69:AU70"/>
    <mergeCell ref="AK68:AK70"/>
    <mergeCell ref="AL68:AS70"/>
    <mergeCell ref="A71:B73"/>
    <mergeCell ref="C71:J73"/>
    <mergeCell ref="K71:AB73"/>
    <mergeCell ref="AC71:AD73"/>
    <mergeCell ref="AE68:AE70"/>
    <mergeCell ref="AF68:AG70"/>
    <mergeCell ref="AH68:AH70"/>
    <mergeCell ref="AI68:AJ70"/>
    <mergeCell ref="A68:B70"/>
    <mergeCell ref="C68:J70"/>
    <mergeCell ref="K68:AB70"/>
    <mergeCell ref="AC68:AD70"/>
    <mergeCell ref="AL65:AS67"/>
    <mergeCell ref="A65:B67"/>
    <mergeCell ref="C65:J67"/>
    <mergeCell ref="K65:AB67"/>
    <mergeCell ref="AC65:AD67"/>
    <mergeCell ref="AV65:BC67"/>
    <mergeCell ref="AT63:AU64"/>
    <mergeCell ref="AK62:AK64"/>
    <mergeCell ref="AL62:AS64"/>
    <mergeCell ref="AT66:AU67"/>
    <mergeCell ref="AK65:AK67"/>
    <mergeCell ref="AV62:BC64"/>
    <mergeCell ref="AE65:AE67"/>
    <mergeCell ref="AF65:AG67"/>
    <mergeCell ref="AH65:AH67"/>
    <mergeCell ref="AI65:AJ67"/>
    <mergeCell ref="AT60:AU61"/>
    <mergeCell ref="A62:B64"/>
    <mergeCell ref="C62:J64"/>
    <mergeCell ref="K62:AB64"/>
    <mergeCell ref="AC62:AD64"/>
    <mergeCell ref="AE62:AE64"/>
    <mergeCell ref="AF62:AG64"/>
    <mergeCell ref="AH62:AH64"/>
    <mergeCell ref="AI62:AJ64"/>
    <mergeCell ref="AK59:AK61"/>
    <mergeCell ref="AL59:AS61"/>
    <mergeCell ref="AT57:AU58"/>
    <mergeCell ref="AH59:AH61"/>
    <mergeCell ref="AI59:AJ61"/>
    <mergeCell ref="AK56:AK58"/>
    <mergeCell ref="AL56:AS58"/>
    <mergeCell ref="A59:B61"/>
    <mergeCell ref="C59:J61"/>
    <mergeCell ref="K59:AB61"/>
    <mergeCell ref="AC59:AD61"/>
    <mergeCell ref="AE59:AE61"/>
    <mergeCell ref="AF59:AG61"/>
    <mergeCell ref="K50:AB52"/>
    <mergeCell ref="AV56:BC58"/>
    <mergeCell ref="AT54:AU55"/>
    <mergeCell ref="AK53:AK55"/>
    <mergeCell ref="AL53:AS55"/>
    <mergeCell ref="AV53:BC55"/>
    <mergeCell ref="AH56:AH58"/>
    <mergeCell ref="AI56:AJ58"/>
    <mergeCell ref="AH53:AH55"/>
    <mergeCell ref="AI53:AJ55"/>
    <mergeCell ref="A56:B58"/>
    <mergeCell ref="C56:J58"/>
    <mergeCell ref="K56:AB58"/>
    <mergeCell ref="AC56:AD58"/>
    <mergeCell ref="AE56:AE58"/>
    <mergeCell ref="AF56:AG58"/>
    <mergeCell ref="AT51:AU52"/>
    <mergeCell ref="A53:B55"/>
    <mergeCell ref="C53:J55"/>
    <mergeCell ref="K53:AB55"/>
    <mergeCell ref="AC53:AD55"/>
    <mergeCell ref="AE53:AE55"/>
    <mergeCell ref="AF53:AG55"/>
    <mergeCell ref="A50:B52"/>
    <mergeCell ref="C50:J52"/>
    <mergeCell ref="AL50:AS52"/>
    <mergeCell ref="AC50:AD52"/>
    <mergeCell ref="AE50:AE52"/>
    <mergeCell ref="AF50:AG52"/>
    <mergeCell ref="AH47:AH49"/>
    <mergeCell ref="AI47:AJ49"/>
    <mergeCell ref="AL47:AS49"/>
    <mergeCell ref="AK47:AK49"/>
    <mergeCell ref="AH50:AH52"/>
    <mergeCell ref="AI50:AJ52"/>
    <mergeCell ref="AT45:AU46"/>
    <mergeCell ref="AK44:AK46"/>
    <mergeCell ref="AL44:AS46"/>
    <mergeCell ref="AV44:BC46"/>
    <mergeCell ref="AT48:AU49"/>
    <mergeCell ref="AH44:AH46"/>
    <mergeCell ref="AL41:AS43"/>
    <mergeCell ref="AI44:AJ46"/>
    <mergeCell ref="AK50:AK52"/>
    <mergeCell ref="A47:B49"/>
    <mergeCell ref="C47:J49"/>
    <mergeCell ref="K47:AB49"/>
    <mergeCell ref="AC47:AD49"/>
    <mergeCell ref="AE47:AE49"/>
    <mergeCell ref="AF47:AG49"/>
    <mergeCell ref="AH41:AH43"/>
    <mergeCell ref="AI41:AJ43"/>
    <mergeCell ref="AK38:AK40"/>
    <mergeCell ref="AT42:AU43"/>
    <mergeCell ref="A44:B46"/>
    <mergeCell ref="C44:J46"/>
    <mergeCell ref="K44:AB46"/>
    <mergeCell ref="AC44:AD46"/>
    <mergeCell ref="AE44:AE46"/>
    <mergeCell ref="AF44:AG46"/>
    <mergeCell ref="A41:B43"/>
    <mergeCell ref="C41:J43"/>
    <mergeCell ref="K41:AB43"/>
    <mergeCell ref="AC41:AD43"/>
    <mergeCell ref="AE41:AE43"/>
    <mergeCell ref="AF41:AG43"/>
    <mergeCell ref="AH38:AH40"/>
    <mergeCell ref="AI38:AJ40"/>
    <mergeCell ref="AL38:AS40"/>
    <mergeCell ref="AV38:BC40"/>
    <mergeCell ref="AT36:AU37"/>
    <mergeCell ref="AK35:AK37"/>
    <mergeCell ref="AL35:AS37"/>
    <mergeCell ref="AV35:BC37"/>
    <mergeCell ref="AT39:AU40"/>
    <mergeCell ref="AH35:AH37"/>
    <mergeCell ref="AL32:AS34"/>
    <mergeCell ref="AI35:AJ37"/>
    <mergeCell ref="AK41:AK43"/>
    <mergeCell ref="A38:B40"/>
    <mergeCell ref="C38:J40"/>
    <mergeCell ref="K38:AB40"/>
    <mergeCell ref="AC38:AD40"/>
    <mergeCell ref="AE38:AE40"/>
    <mergeCell ref="AF38:AG40"/>
    <mergeCell ref="AH32:AH34"/>
    <mergeCell ref="AI32:AJ34"/>
    <mergeCell ref="AK29:AK31"/>
    <mergeCell ref="AT33:AU34"/>
    <mergeCell ref="A35:B37"/>
    <mergeCell ref="C35:J37"/>
    <mergeCell ref="K35:AB37"/>
    <mergeCell ref="AC35:AD37"/>
    <mergeCell ref="AE35:AE37"/>
    <mergeCell ref="AF35:AG37"/>
    <mergeCell ref="A32:B34"/>
    <mergeCell ref="C32:J34"/>
    <mergeCell ref="K32:AB34"/>
    <mergeCell ref="AC32:AD34"/>
    <mergeCell ref="AE32:AE34"/>
    <mergeCell ref="AF32:AG34"/>
    <mergeCell ref="AF29:AG31"/>
    <mergeCell ref="AH29:AH31"/>
    <mergeCell ref="AI29:AJ31"/>
    <mergeCell ref="AL29:AS31"/>
    <mergeCell ref="AV29:BC31"/>
    <mergeCell ref="AT27:AU28"/>
    <mergeCell ref="AK26:AK28"/>
    <mergeCell ref="AL26:AS28"/>
    <mergeCell ref="AV26:BC28"/>
    <mergeCell ref="AT30:AU31"/>
    <mergeCell ref="AH26:AH28"/>
    <mergeCell ref="AK23:AK25"/>
    <mergeCell ref="AL23:AS25"/>
    <mergeCell ref="AI26:AJ28"/>
    <mergeCell ref="AK32:AK34"/>
    <mergeCell ref="A29:B31"/>
    <mergeCell ref="C29:J31"/>
    <mergeCell ref="K29:AB31"/>
    <mergeCell ref="AC29:AD31"/>
    <mergeCell ref="AE29:AE31"/>
    <mergeCell ref="AH23:AH25"/>
    <mergeCell ref="AI23:AJ25"/>
    <mergeCell ref="AK20:AK22"/>
    <mergeCell ref="AT24:AU25"/>
    <mergeCell ref="A26:B28"/>
    <mergeCell ref="C26:J28"/>
    <mergeCell ref="K26:AB28"/>
    <mergeCell ref="AC26:AD28"/>
    <mergeCell ref="AE26:AE28"/>
    <mergeCell ref="AF26:AG28"/>
    <mergeCell ref="A23:B25"/>
    <mergeCell ref="C23:J25"/>
    <mergeCell ref="K23:AB25"/>
    <mergeCell ref="AC23:AD25"/>
    <mergeCell ref="AE23:AE25"/>
    <mergeCell ref="AF23:AG25"/>
    <mergeCell ref="AL20:AS22"/>
    <mergeCell ref="AV20:BC22"/>
    <mergeCell ref="AT18:AU19"/>
    <mergeCell ref="AK17:AK19"/>
    <mergeCell ref="AL17:AS19"/>
    <mergeCell ref="AV17:BC19"/>
    <mergeCell ref="AT21:AU22"/>
    <mergeCell ref="A20:B22"/>
    <mergeCell ref="C20:J22"/>
    <mergeCell ref="K20:AB22"/>
    <mergeCell ref="AC20:AD22"/>
    <mergeCell ref="AI17:AJ19"/>
    <mergeCell ref="AE20:AE22"/>
    <mergeCell ref="AF20:AG22"/>
    <mergeCell ref="AH20:AH22"/>
    <mergeCell ref="AI20:AJ22"/>
    <mergeCell ref="AV14:BC16"/>
    <mergeCell ref="BF14:BH16"/>
    <mergeCell ref="A17:B19"/>
    <mergeCell ref="C17:J19"/>
    <mergeCell ref="K17:AB19"/>
    <mergeCell ref="AC17:AD19"/>
    <mergeCell ref="AE17:AE19"/>
    <mergeCell ref="AF17:AG19"/>
    <mergeCell ref="AH17:AH19"/>
    <mergeCell ref="BD15:BE16"/>
    <mergeCell ref="AK14:AK16"/>
    <mergeCell ref="AE14:AE16"/>
    <mergeCell ref="AF14:AG16"/>
    <mergeCell ref="AH14:AH16"/>
    <mergeCell ref="AI14:AJ16"/>
    <mergeCell ref="AT15:AU16"/>
    <mergeCell ref="A12:B13"/>
    <mergeCell ref="C12:J13"/>
    <mergeCell ref="K12:AB13"/>
    <mergeCell ref="AC12:AK13"/>
    <mergeCell ref="A14:B16"/>
    <mergeCell ref="AL12:AU13"/>
    <mergeCell ref="C14:J16"/>
    <mergeCell ref="K14:AB16"/>
    <mergeCell ref="AC14:AD16"/>
    <mergeCell ref="AL14:AS16"/>
    <mergeCell ref="R5:AK7"/>
    <mergeCell ref="A5:C7"/>
    <mergeCell ref="D5:F5"/>
    <mergeCell ref="I5:N5"/>
    <mergeCell ref="O5:Q7"/>
    <mergeCell ref="D6:F7"/>
    <mergeCell ref="G6:H7"/>
    <mergeCell ref="I6:N7"/>
  </mergeCells>
  <conditionalFormatting sqref="CG5:CG12 BY13:BY18 CE74:CE75 BW22:BW73">
    <cfRule type="cellIs" priority="3" dxfId="12" operator="equal" stopIfTrue="1">
      <formula>0</formula>
    </cfRule>
  </conditionalFormatting>
  <conditionalFormatting sqref="BN14 BN17 BN20 BN23 BN26 BN29 BN32 BN35 BN38 BN41 BN44 BN47 BN50 BN53 BN56 BN59 BN62 BN65 BN68 BN71">
    <cfRule type="expression" priority="6" dxfId="13" stopIfTrue="1">
      <formula>ISERROR(BN14)</formula>
    </cfRule>
  </conditionalFormatting>
  <dataValidations count="5">
    <dataValidation type="custom" allowBlank="1" showErrorMessage="1" errorTitle="対象期間の誤り" error="引渡年月日が工事成績の対象期間外です&#10;成績は入力しないでください&#10;（キャンセルを選択してください）&#10;" imeMode="off" sqref="BC75:BF75">
      <formula1>IF(CE76=1,BC75&gt;0)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N75 BI75">
      <formula1>IF(CF77=1,BN75&gt;0)</formula1>
    </dataValidation>
    <dataValidation allowBlank="1" showInputMessage="1" showErrorMessage="1" imeMode="off" sqref="BC76:BF78 BI78:BO78 AJ75:AU75 AZ75:BA75 AW75:AX75 BN9:BO11 BD69 AT69 BD15 BD36 AT54 AT57 AT60 AT63 AT66 AT72 BD57 BD60 BD54 BD66 BD72 BD63 AT51 AT18 AT21 AT24 AT27 AT30 AT33 AT36 AT39 AT42 AT45 AT48 BQ9:BR11 BF9:BG11 AZ9:BA11 I6 AT15 BD48 BI12 BK9:BL11 BD21 BD51 BD45 BC9:BD11 BD24 BD18 BD30 BD33 BD27 BD39 BD42 BK7 BQ7 BF7 BC7 AZ7 BN7"/>
    <dataValidation type="list" allowBlank="1" showInputMessage="1" showErrorMessage="1" sqref="AC74:AD74">
      <formula1>"20,21,22,23"</formula1>
    </dataValidation>
    <dataValidation type="list" allowBlank="1" showInputMessage="1" showErrorMessage="1" sqref="D6:F7">
      <formula1>"'００,'４５"</formula1>
    </dataValidation>
  </dataValidations>
  <printOptions/>
  <pageMargins left="0.7480314960629921" right="0.7480314960629921" top="0.5905511811023623" bottom="0.5511811023622047" header="0.5118110236220472" footer="0.5118110236220472"/>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宮崎県庁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本田 貴之</cp:lastModifiedBy>
  <cp:lastPrinted>2023-09-05T06:33:28Z</cp:lastPrinted>
  <dcterms:created xsi:type="dcterms:W3CDTF">2005-08-03T11:20:22Z</dcterms:created>
  <dcterms:modified xsi:type="dcterms:W3CDTF">2023-09-27T08:06:38Z</dcterms:modified>
  <cp:category/>
  <cp:version/>
  <cp:contentType/>
  <cp:contentStatus/>
</cp:coreProperties>
</file>