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10108【】公営企業に係る「経営比較分析表」の分析等について（照会）\03 市町村→県\【法非】簡易水道（矢野）\16 西米良村〇\"/>
    </mc:Choice>
  </mc:AlternateContent>
  <xr:revisionPtr revIDLastSave="0" documentId="13_ncr:1_{EDF75481-E944-4EDB-81D6-638E050E1E1D}" xr6:coauthVersionLast="46" xr6:coauthVersionMax="46" xr10:uidLastSave="{00000000-0000-0000-0000-000000000000}"/>
  <workbookProtection workbookAlgorithmName="SHA-512" workbookHashValue="3tZ+v4ZZVae19Y7xzHPNRSbyVwnBY84QHAfmZO+y9WCiyvGBEHwE1jY+ysY+hlB7d7FugPD9XTrRxogo6EnmJQ==" workbookSaltValue="AohQBNLAo9uDJXWA+pyQhA==" workbookSpinCount="100000" lockStructure="1"/>
  <bookViews>
    <workbookView xWindow="84" yWindow="132" windowWidth="11628" windowHeight="12228"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P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<sst xmlns="http://schemas.openxmlformats.org/spreadsheetml/2006/main" count="233" uniqueCount="118">
  <si>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</si>
  <si>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</si>
  <si>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</si>
  <si>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</si>
  <si>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</si>
  <si>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</si>
  <si>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</si>
  <si>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</si>
  <si>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</si>
  <si>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</si>
  <si>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</si>
  <si>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</si>
  <si>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</si>
  <si>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</si>
  <si>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</si>
  <si>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</si>
  <si>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</si>
  <si>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</si>
  <si>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</si>
  <si>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</si>
  <si>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</si>
  <si>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</si>
  <si>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</si>
  <si>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</si>
  <si>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</si>
  <si>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</si>
  <si>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</si>
  <si>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</si>
  <si>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</si>
  <si>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</si>
  <si>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</si>
  <si>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</si>
  <si>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</si>
  <si>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</si>
  <si>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</si>
  <si>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</si>
  <si>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</si>
  <si>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</si>
  <si>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</si>
  <si>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</si>
  <si>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</si>
  <si>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</si>
  <si>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</si>
  <si>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</si>
  <si>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</si>
  <si>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</si>
  <si>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</si>
  <si>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</si>
  <si>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</si>
  <si>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</si>
  <si>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</si>
  <si>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</si>
  <si>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</si>
  <si>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</si>
  <si>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</si>
  <si>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</si>
  <si>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</si>
  <si>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</si>
  <si>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</si>
  <si>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</si>
  <si>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</si>
  <si>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</si>
  <si>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</si>
  <si>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</si>
  <si>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</si>
  <si>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</si>
  <si>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</si>
  <si>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</si>
  <si>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</si>
  <si>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</si>
  <si>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</si>
  <si>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</si>
  <si>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</si>
  <si>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</si>
  <si>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</si>
  <si>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</si>
  <si>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</si>
  <si>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</si>
  <si>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</si>
  <si>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</si>
  <si>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</si>
  <si>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</si>
  <si>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</si>
  <si>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</si>
  <si>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</si>
  <si>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</si>
  <si>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</si>
  <si>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</si>
  <si>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</si>
  <si>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</si>
  <si>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</si>
  <si>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</si>
  <si>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</si>
  <si>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</si>
  <si>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</si>
  <si>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</si>
  <si>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西米良村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</si>
  <si>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</si>
  <si>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</si>
  <si>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</si>
  <si>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</si>
  <si>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</si>
  <si>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</si>
  <si>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</si>
  <si>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</si>
  <si>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</si>
  <si>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</si>
  <si>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</si>
  <si>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</si>
  <si>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</si>
  <si>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</si>
  <si>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</si>
  <si>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</si>
  <si>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</si>
  <si>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</si>
  <si>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　</t>
    </r>
    <r>
      <rPr>
        <sz val="9"/>
        <color theme="1"/>
        <rFont val="ＭＳ ゴシック"/>
        <family val="3"/>
        <charset val="128"/>
      </rPr>
      <t xml:space="preserve">老朽化している管路、浄水場について平成２３年度から２９年度にかけて計画的に更新を行っており耐震性等は大幅に上昇している。大規模な更新事業の終了により現在、簡易水道事業は維持管理主体の運営となっているが、旧組合営区域については管路の敷設年度を把握できていない区域がある。維持管理に支障をきたす可能性が高いため、今後把握に努めたい。              </t>
    </r>
    <r>
      <rPr>
        <sz val="11"/>
        <color theme="1"/>
        <rFont val="ＭＳ ゴシック"/>
        <family val="3"/>
        <charset val="128"/>
      </rPr>
      <t xml:space="preserve">
</t>
    </r>
    <rPh sb="61" eb="64">
      <t>ダイキボ</t>
    </rPh>
    <rPh sb="65" eb="67">
      <t>コウシン</t>
    </rPh>
    <rPh sb="67" eb="69">
      <t>ジギョウ</t>
    </rPh>
    <rPh sb="70" eb="72">
      <t>シュウリョウ</t>
    </rPh>
    <rPh sb="75" eb="77">
      <t>ゲンザイ</t>
    </rPh>
    <rPh sb="78" eb="80">
      <t>カンイ</t>
    </rPh>
    <rPh sb="80" eb="82">
      <t>スイドウ</t>
    </rPh>
    <rPh sb="82" eb="84">
      <t>ジギョウ</t>
    </rPh>
    <rPh sb="85" eb="87">
      <t>イジ</t>
    </rPh>
    <rPh sb="87" eb="89">
      <t>カンリ</t>
    </rPh>
    <rPh sb="89" eb="91">
      <t>シュタイ</t>
    </rPh>
    <rPh sb="92" eb="94">
      <t>ウンエイ</t>
    </rPh>
    <rPh sb="135" eb="137">
      <t>イジ</t>
    </rPh>
    <rPh sb="137" eb="139">
      <t>カンリ</t>
    </rPh>
    <rPh sb="140" eb="142">
      <t>シショウ</t>
    </rPh>
    <rPh sb="146" eb="149">
      <t>カノウセイ</t>
    </rPh>
    <rPh sb="150" eb="151">
      <t>タカ</t>
    </rPh>
    <phoneticPr fontId="4"/>
  </si>
  <si>
    <r>
      <t>　</t>
    </r>
    <r>
      <rPr>
        <sz val="9"/>
        <color theme="1"/>
        <rFont val="ＭＳ ゴシック"/>
        <family val="3"/>
        <charset val="128"/>
      </rPr>
      <t xml:space="preserve">本村は緩速ろ過方式を採用し自然流下方式で配水しているため動力費や機器修繕費用を低い水準に抑え、維持管理費用の削減に努めているが地方債償還金の返済がピークを迎え、経営を大きく圧迫している。本村の簡易水道事業は小規模で運営基盤が脆弱なため使用料収入のみで経営することが極めて難しいが、今後ともコスト縮減を意識した運営を行い、安全で安定した水道水供給を行い住民の生活環境向上に寄与したい。             </t>
    </r>
    <r>
      <rPr>
        <sz val="11"/>
        <color theme="1"/>
        <rFont val="ＭＳ ゴシック"/>
        <family val="3"/>
        <charset val="128"/>
      </rPr>
      <t xml:space="preserve">
</t>
    </r>
    <rPh sb="133" eb="134">
      <t>キワ</t>
    </rPh>
    <phoneticPr fontId="4"/>
  </si>
  <si>
    <r>
      <t>①．収益的収支比率
　平成２９年度から引き続き収支比率が類似団体平均を下回っている。これは平成２３年度から実施した施設等更新で償還金額が上昇したものに起因する。償還がピークとなる令和４年度まではこの傾向が続くと予測される。
④．企業債残高対給水収益比率
　平成３０年度までに管路の更新を行ったため地方債残高が上昇した。給水収益は人口減少に伴い減少する傾向にあるので、高水準は償還ピークとなる令和４年度まで続き、令和１１年度の償還終了までに徐々に低下すると予想される。維持管理費縮減を意識して事業運営を行いたい。
⑤．料金回収率
　地方債償還に圧迫され２９年度より引き続き低い水準で推移している。現状（元年度決算）では給水原価が６２１円、供給単価が１５０円という状況であるが、本村水道事業は公共福祉事業の側面が強く、安易な料金値上げ等は実施できないという状況にある。
⑥．給水原価
　料金回収率と同じく償還額増加に伴い引き続き原価が高騰している。令和４年からの償還ピーク終了まで継続して維持管理費の縮減に努めたい。
⑦．施設利用率　
　平成２７年度に大きく上昇している施設利用率についてだが、これは計測機器更新、管路更新等により配水量を正確に把握できるようになったことによる。平成２８年度から平成３０年度にかけては利用率が９０％半ばで推移している。また、令和元年度については施設利用率が１００％に近くなっているが、これは一部漏水が発生したことによる。過去３年間から判断し施設利用率は適正であると判断し今後とも維持管理に努めたい。
⑧.有収水量
平成２７年度の機器更新により正確な配水量を測定することにより一時的に大きく有収率が減少したものの、平成２８、２９年にかけての管路更新により漏水が大幅に減少した。平成３０年度から</t>
    </r>
    <r>
      <rPr>
        <sz val="9"/>
        <color rgb="FFFF0000"/>
        <rFont val="ＭＳ ゴシック"/>
        <family val="3"/>
        <charset val="128"/>
      </rPr>
      <t>令和元年度にかけて</t>
    </r>
    <r>
      <rPr>
        <sz val="9"/>
        <color theme="1"/>
        <rFont val="ＭＳ ゴシック"/>
        <family val="3"/>
        <charset val="128"/>
      </rPr>
      <t xml:space="preserve">は有収水量が緩やかに減少しているがこれは給水人口の減少に伴うものである。今後とも減少傾向は続くと思われるので、適切な漏水対策等を実施し有収率の向上に努めたい。
</t>
    </r>
    <rPh sb="2" eb="5">
      <t>シュウエキテキ</t>
    </rPh>
    <rPh sb="5" eb="7">
      <t>シュウシ</t>
    </rPh>
    <rPh sb="7" eb="9">
      <t>ヒリツ</t>
    </rPh>
    <rPh sb="115" eb="117">
      <t>キギョウ</t>
    </rPh>
    <rPh sb="117" eb="118">
      <t>サイ</t>
    </rPh>
    <rPh sb="152" eb="154">
      <t>ザンダカ</t>
    </rPh>
    <rPh sb="188" eb="190">
      <t>ショウカン</t>
    </rPh>
    <rPh sb="196" eb="198">
      <t>レイワ</t>
    </rPh>
    <rPh sb="199" eb="201">
      <t>ネンド</t>
    </rPh>
    <rPh sb="203" eb="204">
      <t>ツヅ</t>
    </rPh>
    <rPh sb="206" eb="208">
      <t>レイワ</t>
    </rPh>
    <rPh sb="210" eb="212">
      <t>ネンド</t>
    </rPh>
    <rPh sb="228" eb="230">
      <t>ヨソウ</t>
    </rPh>
    <rPh sb="234" eb="236">
      <t>イジ</t>
    </rPh>
    <rPh sb="236" eb="239">
      <t>カンリヒ</t>
    </rPh>
    <rPh sb="239" eb="241">
      <t>シュクゲン</t>
    </rPh>
    <rPh sb="242" eb="244">
      <t>イシキ</t>
    </rPh>
    <rPh sb="246" eb="248">
      <t>ジギョウ</t>
    </rPh>
    <rPh sb="248" eb="250">
      <t>ウンエイ</t>
    </rPh>
    <rPh sb="251" eb="252">
      <t>オコナ</t>
    </rPh>
    <rPh sb="260" eb="262">
      <t>リョウキン</t>
    </rPh>
    <rPh sb="262" eb="264">
      <t>カイシュウ</t>
    </rPh>
    <rPh sb="264" eb="265">
      <t>リツ</t>
    </rPh>
    <rPh sb="267" eb="270">
      <t>チホウサイ</t>
    </rPh>
    <rPh sb="270" eb="272">
      <t>ショウカン</t>
    </rPh>
    <rPh sb="273" eb="275">
      <t>アッパク</t>
    </rPh>
    <rPh sb="279" eb="281">
      <t>ネンド</t>
    </rPh>
    <rPh sb="283" eb="284">
      <t>ヒ</t>
    </rPh>
    <rPh sb="285" eb="286">
      <t>ツヅ</t>
    </rPh>
    <rPh sb="287" eb="288">
      <t>ヒク</t>
    </rPh>
    <rPh sb="289" eb="291">
      <t>スイジュン</t>
    </rPh>
    <rPh sb="292" eb="294">
      <t>スイイ</t>
    </rPh>
    <rPh sb="299" eb="301">
      <t>ゲンジョウ</t>
    </rPh>
    <rPh sb="302" eb="303">
      <t>ガン</t>
    </rPh>
    <rPh sb="303" eb="305">
      <t>ネンド</t>
    </rPh>
    <rPh sb="305" eb="307">
      <t>ケッサン</t>
    </rPh>
    <rPh sb="310" eb="312">
      <t>キュウスイ</t>
    </rPh>
    <rPh sb="312" eb="314">
      <t>ゲンカ</t>
    </rPh>
    <rPh sb="318" eb="319">
      <t>エン</t>
    </rPh>
    <rPh sb="320" eb="322">
      <t>キョウキュウ</t>
    </rPh>
    <rPh sb="322" eb="324">
      <t>タンカ</t>
    </rPh>
    <rPh sb="328" eb="329">
      <t>エン</t>
    </rPh>
    <rPh sb="332" eb="334">
      <t>ジョウキョウ</t>
    </rPh>
    <rPh sb="339" eb="341">
      <t>ホンソン</t>
    </rPh>
    <rPh sb="341" eb="343">
      <t>スイドウ</t>
    </rPh>
    <rPh sb="343" eb="345">
      <t>ジギョウ</t>
    </rPh>
    <rPh sb="346" eb="348">
      <t>コウキョウ</t>
    </rPh>
    <rPh sb="348" eb="350">
      <t>フクシ</t>
    </rPh>
    <rPh sb="350" eb="352">
      <t>ジギョウ</t>
    </rPh>
    <rPh sb="353" eb="355">
      <t>ソクメン</t>
    </rPh>
    <rPh sb="356" eb="357">
      <t>ツヨ</t>
    </rPh>
    <rPh sb="359" eb="361">
      <t>アンイ</t>
    </rPh>
    <rPh sb="362" eb="364">
      <t>リョウキン</t>
    </rPh>
    <rPh sb="364" eb="366">
      <t>ネア</t>
    </rPh>
    <rPh sb="367" eb="368">
      <t>トウ</t>
    </rPh>
    <rPh sb="369" eb="371">
      <t>ジッシ</t>
    </rPh>
    <rPh sb="378" eb="380">
      <t>ジョウキョウ</t>
    </rPh>
    <rPh sb="388" eb="390">
      <t>キュウスイ</t>
    </rPh>
    <rPh sb="390" eb="392">
      <t>ゲンカ</t>
    </rPh>
    <rPh sb="394" eb="396">
      <t>リョウキン</t>
    </rPh>
    <rPh sb="396" eb="398">
      <t>カイシュウ</t>
    </rPh>
    <rPh sb="398" eb="399">
      <t>リツ</t>
    </rPh>
    <rPh sb="400" eb="401">
      <t>オナ</t>
    </rPh>
    <rPh sb="403" eb="405">
      <t>ショウカン</t>
    </rPh>
    <rPh sb="405" eb="406">
      <t>ガク</t>
    </rPh>
    <rPh sb="406" eb="407">
      <t>ゾウ</t>
    </rPh>
    <rPh sb="407" eb="408">
      <t>クワ</t>
    </rPh>
    <rPh sb="409" eb="410">
      <t>トモナ</t>
    </rPh>
    <rPh sb="411" eb="412">
      <t>ヒ</t>
    </rPh>
    <rPh sb="413" eb="414">
      <t>ツヅ</t>
    </rPh>
    <rPh sb="415" eb="417">
      <t>ゲンカ</t>
    </rPh>
    <rPh sb="418" eb="420">
      <t>コウトウ</t>
    </rPh>
    <rPh sb="425" eb="427">
      <t>レイワ</t>
    </rPh>
    <rPh sb="428" eb="429">
      <t>ネン</t>
    </rPh>
    <rPh sb="432" eb="434">
      <t>ショウカン</t>
    </rPh>
    <rPh sb="437" eb="439">
      <t>シュウリョウ</t>
    </rPh>
    <rPh sb="441" eb="443">
      <t>ケイゾク</t>
    </rPh>
    <rPh sb="445" eb="447">
      <t>イジ</t>
    </rPh>
    <rPh sb="447" eb="450">
      <t>カンリヒ</t>
    </rPh>
    <rPh sb="451" eb="453">
      <t>シュクゲン</t>
    </rPh>
    <rPh sb="454" eb="455">
      <t>ツト</t>
    </rPh>
    <rPh sb="463" eb="465">
      <t>シセツ</t>
    </rPh>
    <rPh sb="465" eb="467">
      <t>リヨウ</t>
    </rPh>
    <rPh sb="467" eb="468">
      <t>リツ</t>
    </rPh>
    <rPh sb="471" eb="473">
      <t>ヘイセイ</t>
    </rPh>
    <rPh sb="475" eb="477">
      <t>ネンド</t>
    </rPh>
    <rPh sb="478" eb="479">
      <t>オオ</t>
    </rPh>
    <rPh sb="481" eb="483">
      <t>ジョウショウ</t>
    </rPh>
    <rPh sb="487" eb="489">
      <t>シセツ</t>
    </rPh>
    <rPh sb="489" eb="491">
      <t>リヨウ</t>
    </rPh>
    <rPh sb="491" eb="492">
      <t>リツ</t>
    </rPh>
    <rPh sb="502" eb="504">
      <t>ケイソク</t>
    </rPh>
    <rPh sb="504" eb="506">
      <t>キキ</t>
    </rPh>
    <rPh sb="506" eb="508">
      <t>コウシン</t>
    </rPh>
    <rPh sb="509" eb="511">
      <t>カンロ</t>
    </rPh>
    <rPh sb="511" eb="513">
      <t>コウシン</t>
    </rPh>
    <rPh sb="513" eb="514">
      <t>トウ</t>
    </rPh>
    <rPh sb="517" eb="519">
      <t>ハイスイ</t>
    </rPh>
    <rPh sb="519" eb="520">
      <t>リョウ</t>
    </rPh>
    <rPh sb="521" eb="523">
      <t>セイカク</t>
    </rPh>
    <rPh sb="524" eb="526">
      <t>ハアク</t>
    </rPh>
    <rPh sb="541" eb="543">
      <t>ヘイセイ</t>
    </rPh>
    <rPh sb="545" eb="547">
      <t>ネンド</t>
    </rPh>
    <rPh sb="549" eb="551">
      <t>ヘイセイ</t>
    </rPh>
    <rPh sb="553" eb="555">
      <t>ネンド</t>
    </rPh>
    <rPh sb="560" eb="563">
      <t>リヨウリツ</t>
    </rPh>
    <rPh sb="567" eb="568">
      <t>ナカ</t>
    </rPh>
    <rPh sb="570" eb="572">
      <t>スイイ</t>
    </rPh>
    <rPh sb="580" eb="582">
      <t>レイワ</t>
    </rPh>
    <rPh sb="582" eb="584">
      <t>ガンネン</t>
    </rPh>
    <rPh sb="584" eb="585">
      <t>ド</t>
    </rPh>
    <rPh sb="590" eb="592">
      <t>シセツ</t>
    </rPh>
    <rPh sb="592" eb="595">
      <t>リヨウリツ</t>
    </rPh>
    <rPh sb="601" eb="602">
      <t>チカ</t>
    </rPh>
    <rPh sb="613" eb="615">
      <t>イチブ</t>
    </rPh>
    <rPh sb="615" eb="617">
      <t>ロウスイ</t>
    </rPh>
    <rPh sb="618" eb="620">
      <t>ハッセイ</t>
    </rPh>
    <rPh sb="628" eb="630">
      <t>カコ</t>
    </rPh>
    <rPh sb="631" eb="633">
      <t>ネンカン</t>
    </rPh>
    <rPh sb="635" eb="637">
      <t>ハンダン</t>
    </rPh>
    <rPh sb="638" eb="640">
      <t>シセツ</t>
    </rPh>
    <rPh sb="640" eb="642">
      <t>リヨウ</t>
    </rPh>
    <rPh sb="642" eb="643">
      <t>リツ</t>
    </rPh>
    <rPh sb="644" eb="646">
      <t>テキセイ</t>
    </rPh>
    <rPh sb="650" eb="652">
      <t>ハンダン</t>
    </rPh>
    <rPh sb="653" eb="655">
      <t>コンゴ</t>
    </rPh>
    <rPh sb="657" eb="659">
      <t>イジ</t>
    </rPh>
    <rPh sb="659" eb="661">
      <t>カンリ</t>
    </rPh>
    <rPh sb="662" eb="663">
      <t>ツト</t>
    </rPh>
    <rPh sb="671" eb="673">
      <t>ユウシュウ</t>
    </rPh>
    <rPh sb="673" eb="675">
      <t>スイリョウ</t>
    </rPh>
    <rPh sb="676" eb="678">
      <t>ヘイセイ</t>
    </rPh>
    <rPh sb="715" eb="716">
      <t>リツ</t>
    </rPh>
    <rPh sb="725" eb="727">
      <t>ヘイセイ</t>
    </rPh>
    <rPh sb="748" eb="750">
      <t>オオハバ</t>
    </rPh>
    <rPh sb="756" eb="758">
      <t>ヘイセイ</t>
    </rPh>
    <rPh sb="760" eb="762">
      <t>ネンド</t>
    </rPh>
    <rPh sb="764" eb="766">
      <t>レイワ</t>
    </rPh>
    <rPh sb="766" eb="768">
      <t>ガンネン</t>
    </rPh>
    <rPh sb="768" eb="769">
      <t>ド</t>
    </rPh>
    <rPh sb="774" eb="776">
      <t>ユウシュウ</t>
    </rPh>
    <rPh sb="776" eb="778">
      <t>スイリョウ</t>
    </rPh>
    <rPh sb="779" eb="780">
      <t>ユル</t>
    </rPh>
    <rPh sb="783" eb="785">
      <t>ゲンショウ</t>
    </rPh>
    <rPh sb="793" eb="795">
      <t>キュウスイ</t>
    </rPh>
    <rPh sb="795" eb="797">
      <t>ジンコウ</t>
    </rPh>
    <rPh sb="798" eb="800">
      <t>ゲンショウ</t>
    </rPh>
    <rPh sb="801" eb="802">
      <t>トモナ</t>
    </rPh>
    <rPh sb="809" eb="811">
      <t>コンゴ</t>
    </rPh>
    <rPh sb="813" eb="815">
      <t>ゲンショウ</t>
    </rPh>
    <rPh sb="815" eb="817">
      <t>ケイコウ</t>
    </rPh>
    <rPh sb="818" eb="819">
      <t>ツヅ</t>
    </rPh>
    <rPh sb="821" eb="822">
      <t>オモ</t>
    </rPh>
    <rPh sb="828" eb="830">
      <t>テキセツ</t>
    </rPh>
    <rPh sb="831" eb="833">
      <t>ロウスイ</t>
    </rPh>
    <rPh sb="833" eb="835">
      <t>タイサク</t>
    </rPh>
    <rPh sb="835" eb="836">
      <t>トウ</t>
    </rPh>
    <rPh sb="837" eb="839">
      <t>ジッシ</t>
    </rPh>
    <rPh sb="840" eb="842">
      <t>ユウシュウ</t>
    </rPh>
    <rPh sb="842" eb="843">
      <t>リツ</t>
    </rPh>
    <rPh sb="844" eb="846">
      <t>コウジョウ</t>
    </rPh>
    <rPh sb="847" eb="84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</si>
</sst>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7.03</c:v>
                </c:pt>
                <c:pt idx="1">
                  <c:v>6.47</c:v>
                </c:pt>
                <c:pt idx="2">
                  <c:v>12.19</c:v>
                </c:pt>
                <c:pt idx="3" formatCode="#,##0.00;&quot;△&quot;#,##0.00">
                  <c:v>0</c:v>
                </c:pt>
                <c:pt idx="4" formatCode="#,##0.00;&quot;△&quot;#,##0.00">
                  <c:v>0</c:v>
                </c:pt>
              </c:numCache>
            </c:numRef>
          </c:val>
          <c:extLst>
            <c:ext xmlns:c16="http://schemas.microsoft.com/office/drawing/2014/chart" uri="{C3380CC4-5D6E-409C-BE32-E72D297353CC}">
              <c16:uniqueId val="{00000000-F2E7-45FE-A5FB-805C51573BC2}"/>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F2E7-45FE-A5FB-805C51573BC2}"/>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286.64</c:v>
                </c:pt>
                <c:pt idx="1">
                  <c:v>94.21</c:v>
                </c:pt>
                <c:pt idx="2">
                  <c:v>92.75</c:v>
                </c:pt>
                <c:pt idx="3">
                  <c:v>96.96</c:v>
                </c:pt>
                <c:pt idx="4">
                  <c:v>99.73</c:v>
                </c:pt>
              </c:numCache>
            </c:numRef>
          </c:val>
          <c:extLst>
            <c:ext xmlns:c16="http://schemas.microsoft.com/office/drawing/2014/chart" uri="{C3380CC4-5D6E-409C-BE32-E72D297353CC}">
              <c16:uniqueId val="{00000000-35D4-4CAC-B447-B87D1231D5BB}"/>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35D4-4CAC-B447-B87D1231D5BB}"/>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37.520000000000003</c:v>
                </c:pt>
                <c:pt idx="1">
                  <c:v>90.15</c:v>
                </c:pt>
                <c:pt idx="2">
                  <c:v>94.29</c:v>
                </c:pt>
                <c:pt idx="3">
                  <c:v>88.55</c:v>
                </c:pt>
                <c:pt idx="4">
                  <c:v>86.02</c:v>
                </c:pt>
              </c:numCache>
            </c:numRef>
          </c:val>
          <c:extLst>
            <c:ext xmlns:c16="http://schemas.microsoft.com/office/drawing/2014/chart" uri="{C3380CC4-5D6E-409C-BE32-E72D297353CC}">
              <c16:uniqueId val="{00000000-1545-4122-800E-D5AA26B7B7C5}"/>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1545-4122-800E-D5AA26B7B7C5}"/>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73.819999999999993</c:v>
                </c:pt>
                <c:pt idx="1">
                  <c:v>73.61</c:v>
                </c:pt>
                <c:pt idx="2">
                  <c:v>50.94</c:v>
                </c:pt>
                <c:pt idx="3">
                  <c:v>40.51</c:v>
                </c:pt>
                <c:pt idx="4">
                  <c:v>42.7</c:v>
                </c:pt>
              </c:numCache>
            </c:numRef>
          </c:val>
          <c:extLst>
            <c:ext xmlns:c16="http://schemas.microsoft.com/office/drawing/2014/chart" uri="{C3380CC4-5D6E-409C-BE32-E72D297353CC}">
              <c16:uniqueId val="{00000000-A8BD-402D-970C-8A49C70EBE14}"/>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A8BD-402D-970C-8A49C70EBE14}"/>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66-4FA6-871B-063E5FB495AA}"/>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66-4FA6-871B-063E5FB495AA}"/>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4C-47DB-BF2D-AD62A984C321}"/>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4C-47DB-BF2D-AD62A984C321}"/>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1E-4EDF-AB21-13646D0023EF}"/>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1E-4EDF-AB21-13646D0023EF}"/>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43-4979-8D45-8D028714103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43-4979-8D45-8D028714103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2718.9</c:v>
                </c:pt>
                <c:pt idx="1">
                  <c:v>2994.85</c:v>
                </c:pt>
                <c:pt idx="2">
                  <c:v>3313.86</c:v>
                </c:pt>
                <c:pt idx="3">
                  <c:v>3146.6</c:v>
                </c:pt>
                <c:pt idx="4">
                  <c:v>2842.25</c:v>
                </c:pt>
              </c:numCache>
            </c:numRef>
          </c:val>
          <c:extLst>
            <c:ext xmlns:c16="http://schemas.microsoft.com/office/drawing/2014/chart" uri="{C3380CC4-5D6E-409C-BE32-E72D297353CC}">
              <c16:uniqueId val="{00000000-E1D2-438F-9A2B-26404B93DBED}"/>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E1D2-438F-9A2B-26404B93DBED}"/>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46.46</c:v>
                </c:pt>
                <c:pt idx="1">
                  <c:v>46.08</c:v>
                </c:pt>
                <c:pt idx="2">
                  <c:v>32.71</c:v>
                </c:pt>
                <c:pt idx="3">
                  <c:v>24.6</c:v>
                </c:pt>
                <c:pt idx="4">
                  <c:v>24.18</c:v>
                </c:pt>
              </c:numCache>
            </c:numRef>
          </c:val>
          <c:extLst>
            <c:ext xmlns:c16="http://schemas.microsoft.com/office/drawing/2014/chart" uri="{C3380CC4-5D6E-409C-BE32-E72D297353CC}">
              <c16:uniqueId val="{00000000-9F13-4BDF-ADE9-38C77E9C3691}"/>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9F13-4BDF-ADE9-38C77E9C3691}"/>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314.62</c:v>
                </c:pt>
                <c:pt idx="1">
                  <c:v>323.32</c:v>
                </c:pt>
                <c:pt idx="2">
                  <c:v>460.07</c:v>
                </c:pt>
                <c:pt idx="3">
                  <c:v>609.41999999999996</c:v>
                </c:pt>
                <c:pt idx="4">
                  <c:v>621.82000000000005</c:v>
                </c:pt>
              </c:numCache>
            </c:numRef>
          </c:val>
          <c:extLst>
            <c:ext xmlns:c16="http://schemas.microsoft.com/office/drawing/2014/chart" uri="{C3380CC4-5D6E-409C-BE32-E72D297353CC}">
              <c16:uniqueId val="{00000000-C6C8-429B-BC17-06F28B0E1316}"/>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C6C8-429B-BC17-06F28B0E1316}"/>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X4" zoomScaleNormal="100" workbookViewId="0">
      <selection activeCell="BJ12" sqref="BJ1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宮崎県　西米良村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2">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1125</v>
      </c>
      <c r="AM8" s="51"/>
      <c r="AN8" s="51"/>
      <c r="AO8" s="51"/>
      <c r="AP8" s="51"/>
      <c r="AQ8" s="51"/>
      <c r="AR8" s="51"/>
      <c r="AS8" s="51"/>
      <c r="AT8" s="47">
        <f>データ!$S$6</f>
        <v>271.51</v>
      </c>
      <c r="AU8" s="47"/>
      <c r="AV8" s="47"/>
      <c r="AW8" s="47"/>
      <c r="AX8" s="47"/>
      <c r="AY8" s="47"/>
      <c r="AZ8" s="47"/>
      <c r="BA8" s="47"/>
      <c r="BB8" s="47">
        <f>データ!$T$6</f>
        <v>4.1399999999999997</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2">
      <c r="A10" s="2"/>
      <c r="B10" s="47" t="str">
        <f>データ!$N$6</f>
        <v>-</v>
      </c>
      <c r="C10" s="47"/>
      <c r="D10" s="47"/>
      <c r="E10" s="47"/>
      <c r="F10" s="47"/>
      <c r="G10" s="47"/>
      <c r="H10" s="47"/>
      <c r="I10" s="47" t="str">
        <f>データ!$O$6</f>
        <v>該当数値なし</v>
      </c>
      <c r="J10" s="47"/>
      <c r="K10" s="47"/>
      <c r="L10" s="47"/>
      <c r="M10" s="47"/>
      <c r="N10" s="47"/>
      <c r="O10" s="47"/>
      <c r="P10" s="47">
        <f>データ!$P$6</f>
        <v>63.97</v>
      </c>
      <c r="Q10" s="47"/>
      <c r="R10" s="47"/>
      <c r="S10" s="47"/>
      <c r="T10" s="47"/>
      <c r="U10" s="47"/>
      <c r="V10" s="47"/>
      <c r="W10" s="51">
        <f>データ!$Q$6</f>
        <v>2255</v>
      </c>
      <c r="X10" s="51"/>
      <c r="Y10" s="51"/>
      <c r="Z10" s="51"/>
      <c r="AA10" s="51"/>
      <c r="AB10" s="51"/>
      <c r="AC10" s="51"/>
      <c r="AD10" s="2"/>
      <c r="AE10" s="2"/>
      <c r="AF10" s="2"/>
      <c r="AG10" s="2"/>
      <c r="AH10" s="2"/>
      <c r="AI10" s="2"/>
      <c r="AJ10" s="2"/>
      <c r="AK10" s="2"/>
      <c r="AL10" s="51">
        <f>データ!$U$6</f>
        <v>705</v>
      </c>
      <c r="AM10" s="51"/>
      <c r="AN10" s="51"/>
      <c r="AO10" s="51"/>
      <c r="AP10" s="51"/>
      <c r="AQ10" s="51"/>
      <c r="AR10" s="51"/>
      <c r="AS10" s="51"/>
      <c r="AT10" s="47">
        <f>データ!$V$6</f>
        <v>1.25</v>
      </c>
      <c r="AU10" s="47"/>
      <c r="AV10" s="47"/>
      <c r="AW10" s="47"/>
      <c r="AX10" s="47"/>
      <c r="AY10" s="47"/>
      <c r="AZ10" s="47"/>
      <c r="BA10" s="47"/>
      <c r="BB10" s="47">
        <f>データ!$W$6</f>
        <v>564</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2">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2">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117</v>
      </c>
      <c r="BM16" s="77"/>
      <c r="BN16" s="77"/>
      <c r="BO16" s="77"/>
      <c r="BP16" s="77"/>
      <c r="BQ16" s="77"/>
      <c r="BR16" s="77"/>
      <c r="BS16" s="77"/>
      <c r="BT16" s="77"/>
      <c r="BU16" s="77"/>
      <c r="BV16" s="77"/>
      <c r="BW16" s="77"/>
      <c r="BX16" s="77"/>
      <c r="BY16" s="77"/>
      <c r="BZ16" s="7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58.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37.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4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115</v>
      </c>
      <c r="BM47" s="63"/>
      <c r="BN47" s="63"/>
      <c r="BO47" s="63"/>
      <c r="BP47" s="63"/>
      <c r="BQ47" s="63"/>
      <c r="BR47" s="63"/>
      <c r="BS47" s="63"/>
      <c r="BT47" s="63"/>
      <c r="BU47" s="63"/>
      <c r="BV47" s="63"/>
      <c r="BW47" s="63"/>
      <c r="BX47" s="63"/>
      <c r="BY47" s="63"/>
      <c r="BZ47" s="6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2">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2">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116</v>
      </c>
      <c r="BM66" s="63"/>
      <c r="BN66" s="63"/>
      <c r="BO66" s="63"/>
      <c r="BP66" s="63"/>
      <c r="BQ66" s="63"/>
      <c r="BR66" s="63"/>
      <c r="BS66" s="63"/>
      <c r="BT66" s="63"/>
      <c r="BU66" s="63"/>
      <c r="BV66" s="63"/>
      <c r="BW66" s="63"/>
      <c r="BX66" s="63"/>
      <c r="BY66" s="63"/>
      <c r="BZ66" s="6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fbNSSY2YD/pzCMO/eqeI/VEvoXIzeioTByFdT2IIG8QIB/Zmuqg0LhP8nBVh3xXH/WO+NumsHmybFx/DPVpX8A==" saltValue="ORuXhZaokcl8jRlI8LM+SA==" spinCount="100000" sheet="1" objects="1" scenarios="1" formatCells="0" formatColumns="0" formatRows="0"/>
  <mergeCells count="44">
    <mergeCell ref="BL64:BZ65"/>
    <mergeCell ref="BL66:BZ82"/>
    <mergeCell ref="BL11:BZ13"/>
    <mergeCell ref="B14:BJ15"/>
    <mergeCell ref="BL14:BZ15"/>
    <mergeCell ref="BL45:BZ46"/>
    <mergeCell ref="BL47:BZ63"/>
    <mergeCell ref="B60:BJ61"/>
    <mergeCell ref="BL16:BZ44"/>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45</v>
      </c>
      <c r="B3" s="30" t="s">
        <v>46</v>
      </c>
      <c r="C3" s="30" t="s">
        <v>47</v>
      </c>
      <c r="D3" s="30" t="s">
        <v>48</v>
      </c>
      <c r="E3" s="30" t="s">
        <v>49</v>
      </c>
      <c r="F3" s="30" t="s">
        <v>50</v>
      </c>
      <c r="G3" s="30" t="s">
        <v>51</v>
      </c>
      <c r="H3" s="83" t="s">
        <v>52</v>
      </c>
      <c r="I3" s="84"/>
      <c r="J3" s="84"/>
      <c r="K3" s="84"/>
      <c r="L3" s="84"/>
      <c r="M3" s="84"/>
      <c r="N3" s="84"/>
      <c r="O3" s="84"/>
      <c r="P3" s="84"/>
      <c r="Q3" s="84"/>
      <c r="R3" s="84"/>
      <c r="S3" s="84"/>
      <c r="T3" s="84"/>
      <c r="U3" s="84"/>
      <c r="V3" s="84"/>
      <c r="W3" s="85"/>
      <c r="X3" s="89" t="s">
        <v>53</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54</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29" t="s">
        <v>55</v>
      </c>
      <c r="B4" s="31"/>
      <c r="C4" s="31"/>
      <c r="D4" s="31"/>
      <c r="E4" s="31"/>
      <c r="F4" s="31"/>
      <c r="G4" s="31"/>
      <c r="H4" s="86"/>
      <c r="I4" s="87"/>
      <c r="J4" s="87"/>
      <c r="K4" s="87"/>
      <c r="L4" s="87"/>
      <c r="M4" s="87"/>
      <c r="N4" s="87"/>
      <c r="O4" s="87"/>
      <c r="P4" s="87"/>
      <c r="Q4" s="87"/>
      <c r="R4" s="87"/>
      <c r="S4" s="87"/>
      <c r="T4" s="87"/>
      <c r="U4" s="87"/>
      <c r="V4" s="87"/>
      <c r="W4" s="88"/>
      <c r="X4" s="82" t="s">
        <v>56</v>
      </c>
      <c r="Y4" s="82"/>
      <c r="Z4" s="82"/>
      <c r="AA4" s="82"/>
      <c r="AB4" s="82"/>
      <c r="AC4" s="82"/>
      <c r="AD4" s="82"/>
      <c r="AE4" s="82"/>
      <c r="AF4" s="82"/>
      <c r="AG4" s="82"/>
      <c r="AH4" s="82"/>
      <c r="AI4" s="82" t="s">
        <v>57</v>
      </c>
      <c r="AJ4" s="82"/>
      <c r="AK4" s="82"/>
      <c r="AL4" s="82"/>
      <c r="AM4" s="82"/>
      <c r="AN4" s="82"/>
      <c r="AO4" s="82"/>
      <c r="AP4" s="82"/>
      <c r="AQ4" s="82"/>
      <c r="AR4" s="82"/>
      <c r="AS4" s="82"/>
      <c r="AT4" s="82" t="s">
        <v>58</v>
      </c>
      <c r="AU4" s="82"/>
      <c r="AV4" s="82"/>
      <c r="AW4" s="82"/>
      <c r="AX4" s="82"/>
      <c r="AY4" s="82"/>
      <c r="AZ4" s="82"/>
      <c r="BA4" s="82"/>
      <c r="BB4" s="82"/>
      <c r="BC4" s="82"/>
      <c r="BD4" s="82"/>
      <c r="BE4" s="82" t="s">
        <v>59</v>
      </c>
      <c r="BF4" s="82"/>
      <c r="BG4" s="82"/>
      <c r="BH4" s="82"/>
      <c r="BI4" s="82"/>
      <c r="BJ4" s="82"/>
      <c r="BK4" s="82"/>
      <c r="BL4" s="82"/>
      <c r="BM4" s="82"/>
      <c r="BN4" s="82"/>
      <c r="BO4" s="82"/>
      <c r="BP4" s="82" t="s">
        <v>60</v>
      </c>
      <c r="BQ4" s="82"/>
      <c r="BR4" s="82"/>
      <c r="BS4" s="82"/>
      <c r="BT4" s="82"/>
      <c r="BU4" s="82"/>
      <c r="BV4" s="82"/>
      <c r="BW4" s="82"/>
      <c r="BX4" s="82"/>
      <c r="BY4" s="82"/>
      <c r="BZ4" s="82"/>
      <c r="CA4" s="82" t="s">
        <v>61</v>
      </c>
      <c r="CB4" s="82"/>
      <c r="CC4" s="82"/>
      <c r="CD4" s="82"/>
      <c r="CE4" s="82"/>
      <c r="CF4" s="82"/>
      <c r="CG4" s="82"/>
      <c r="CH4" s="82"/>
      <c r="CI4" s="82"/>
      <c r="CJ4" s="82"/>
      <c r="CK4" s="82"/>
      <c r="CL4" s="82" t="s">
        <v>62</v>
      </c>
      <c r="CM4" s="82"/>
      <c r="CN4" s="82"/>
      <c r="CO4" s="82"/>
      <c r="CP4" s="82"/>
      <c r="CQ4" s="82"/>
      <c r="CR4" s="82"/>
      <c r="CS4" s="82"/>
      <c r="CT4" s="82"/>
      <c r="CU4" s="82"/>
      <c r="CV4" s="82"/>
      <c r="CW4" s="82" t="s">
        <v>63</v>
      </c>
      <c r="CX4" s="82"/>
      <c r="CY4" s="82"/>
      <c r="CZ4" s="82"/>
      <c r="DA4" s="82"/>
      <c r="DB4" s="82"/>
      <c r="DC4" s="82"/>
      <c r="DD4" s="82"/>
      <c r="DE4" s="82"/>
      <c r="DF4" s="82"/>
      <c r="DG4" s="82"/>
      <c r="DH4" s="82" t="s">
        <v>64</v>
      </c>
      <c r="DI4" s="82"/>
      <c r="DJ4" s="82"/>
      <c r="DK4" s="82"/>
      <c r="DL4" s="82"/>
      <c r="DM4" s="82"/>
      <c r="DN4" s="82"/>
      <c r="DO4" s="82"/>
      <c r="DP4" s="82"/>
      <c r="DQ4" s="82"/>
      <c r="DR4" s="82"/>
      <c r="DS4" s="82" t="s">
        <v>65</v>
      </c>
      <c r="DT4" s="82"/>
      <c r="DU4" s="82"/>
      <c r="DV4" s="82"/>
      <c r="DW4" s="82"/>
      <c r="DX4" s="82"/>
      <c r="DY4" s="82"/>
      <c r="DZ4" s="82"/>
      <c r="EA4" s="82"/>
      <c r="EB4" s="82"/>
      <c r="EC4" s="82"/>
      <c r="ED4" s="82" t="s">
        <v>66</v>
      </c>
      <c r="EE4" s="82"/>
      <c r="EF4" s="82"/>
      <c r="EG4" s="82"/>
      <c r="EH4" s="82"/>
      <c r="EI4" s="82"/>
      <c r="EJ4" s="82"/>
      <c r="EK4" s="82"/>
      <c r="EL4" s="82"/>
      <c r="EM4" s="82"/>
      <c r="EN4" s="82"/>
    </row>
    <row r="5" spans="1:144" x14ac:dyDescent="0.2">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2">
      <c r="A6" s="29" t="s">
        <v>95</v>
      </c>
      <c r="B6" s="34">
        <f>B7</f>
        <v>2019</v>
      </c>
      <c r="C6" s="34">
        <f t="shared" ref="C6:W6" si="3">C7</f>
        <v>454036</v>
      </c>
      <c r="D6" s="34">
        <f t="shared" si="3"/>
        <v>47</v>
      </c>
      <c r="E6" s="34">
        <f t="shared" si="3"/>
        <v>1</v>
      </c>
      <c r="F6" s="34">
        <f t="shared" si="3"/>
        <v>0</v>
      </c>
      <c r="G6" s="34">
        <f t="shared" si="3"/>
        <v>0</v>
      </c>
      <c r="H6" s="34" t="str">
        <f t="shared" si="3"/>
        <v>宮崎県　西米良村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63.97</v>
      </c>
      <c r="Q6" s="35">
        <f t="shared" si="3"/>
        <v>2255</v>
      </c>
      <c r="R6" s="35">
        <f t="shared" si="3"/>
        <v>1125</v>
      </c>
      <c r="S6" s="35">
        <f t="shared" si="3"/>
        <v>271.51</v>
      </c>
      <c r="T6" s="35">
        <f t="shared" si="3"/>
        <v>4.1399999999999997</v>
      </c>
      <c r="U6" s="35">
        <f t="shared" si="3"/>
        <v>705</v>
      </c>
      <c r="V6" s="35">
        <f t="shared" si="3"/>
        <v>1.25</v>
      </c>
      <c r="W6" s="35">
        <f t="shared" si="3"/>
        <v>564</v>
      </c>
      <c r="X6" s="36">
        <f>IF(X7="",NA(),X7)</f>
        <v>73.819999999999993</v>
      </c>
      <c r="Y6" s="36">
        <f t="shared" ref="Y6:AG6" si="4">IF(Y7="",NA(),Y7)</f>
        <v>73.61</v>
      </c>
      <c r="Z6" s="36">
        <f t="shared" si="4"/>
        <v>50.94</v>
      </c>
      <c r="AA6" s="36">
        <f t="shared" si="4"/>
        <v>40.51</v>
      </c>
      <c r="AB6" s="36">
        <f t="shared" si="4"/>
        <v>42.7</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2718.9</v>
      </c>
      <c r="BF6" s="36">
        <f t="shared" ref="BF6:BN6" si="7">IF(BF7="",NA(),BF7)</f>
        <v>2994.85</v>
      </c>
      <c r="BG6" s="36">
        <f t="shared" si="7"/>
        <v>3313.86</v>
      </c>
      <c r="BH6" s="36">
        <f t="shared" si="7"/>
        <v>3146.6</v>
      </c>
      <c r="BI6" s="36">
        <f t="shared" si="7"/>
        <v>2842.25</v>
      </c>
      <c r="BJ6" s="36">
        <f t="shared" si="7"/>
        <v>1510.14</v>
      </c>
      <c r="BK6" s="36">
        <f t="shared" si="7"/>
        <v>1595.62</v>
      </c>
      <c r="BL6" s="36">
        <f t="shared" si="7"/>
        <v>1302.33</v>
      </c>
      <c r="BM6" s="36">
        <f t="shared" si="7"/>
        <v>1274.21</v>
      </c>
      <c r="BN6" s="36">
        <f t="shared" si="7"/>
        <v>1183.92</v>
      </c>
      <c r="BO6" s="35" t="str">
        <f>IF(BO7="","",IF(BO7="-","【-】","【"&amp;SUBSTITUTE(TEXT(BO7,"#,##0.00"),"-","△")&amp;"】"))</f>
        <v>【1,084.05】</v>
      </c>
      <c r="BP6" s="36">
        <f>IF(BP7="",NA(),BP7)</f>
        <v>46.46</v>
      </c>
      <c r="BQ6" s="36">
        <f t="shared" ref="BQ6:BY6" si="8">IF(BQ7="",NA(),BQ7)</f>
        <v>46.08</v>
      </c>
      <c r="BR6" s="36">
        <f t="shared" si="8"/>
        <v>32.71</v>
      </c>
      <c r="BS6" s="36">
        <f t="shared" si="8"/>
        <v>24.6</v>
      </c>
      <c r="BT6" s="36">
        <f t="shared" si="8"/>
        <v>24.18</v>
      </c>
      <c r="BU6" s="36">
        <f t="shared" si="8"/>
        <v>22.67</v>
      </c>
      <c r="BV6" s="36">
        <f t="shared" si="8"/>
        <v>37.92</v>
      </c>
      <c r="BW6" s="36">
        <f t="shared" si="8"/>
        <v>40.89</v>
      </c>
      <c r="BX6" s="36">
        <f t="shared" si="8"/>
        <v>41.25</v>
      </c>
      <c r="BY6" s="36">
        <f t="shared" si="8"/>
        <v>42.5</v>
      </c>
      <c r="BZ6" s="35" t="str">
        <f>IF(BZ7="","",IF(BZ7="-","【-】","【"&amp;SUBSTITUTE(TEXT(BZ7,"#,##0.00"),"-","△")&amp;"】"))</f>
        <v>【53.46】</v>
      </c>
      <c r="CA6" s="36">
        <f>IF(CA7="",NA(),CA7)</f>
        <v>314.62</v>
      </c>
      <c r="CB6" s="36">
        <f t="shared" ref="CB6:CJ6" si="9">IF(CB7="",NA(),CB7)</f>
        <v>323.32</v>
      </c>
      <c r="CC6" s="36">
        <f t="shared" si="9"/>
        <v>460.07</v>
      </c>
      <c r="CD6" s="36">
        <f t="shared" si="9"/>
        <v>609.41999999999996</v>
      </c>
      <c r="CE6" s="36">
        <f t="shared" si="9"/>
        <v>621.82000000000005</v>
      </c>
      <c r="CF6" s="36">
        <f t="shared" si="9"/>
        <v>789.62</v>
      </c>
      <c r="CG6" s="36">
        <f t="shared" si="9"/>
        <v>423.18</v>
      </c>
      <c r="CH6" s="36">
        <f t="shared" si="9"/>
        <v>383.2</v>
      </c>
      <c r="CI6" s="36">
        <f t="shared" si="9"/>
        <v>383.25</v>
      </c>
      <c r="CJ6" s="36">
        <f t="shared" si="9"/>
        <v>377.72</v>
      </c>
      <c r="CK6" s="35" t="str">
        <f>IF(CK7="","",IF(CK7="-","【-】","【"&amp;SUBSTITUTE(TEXT(CK7,"#,##0.00"),"-","△")&amp;"】"))</f>
        <v>【300.47】</v>
      </c>
      <c r="CL6" s="36">
        <f>IF(CL7="",NA(),CL7)</f>
        <v>286.64</v>
      </c>
      <c r="CM6" s="36">
        <f t="shared" ref="CM6:CU6" si="10">IF(CM7="",NA(),CM7)</f>
        <v>94.21</v>
      </c>
      <c r="CN6" s="36">
        <f t="shared" si="10"/>
        <v>92.75</v>
      </c>
      <c r="CO6" s="36">
        <f t="shared" si="10"/>
        <v>96.96</v>
      </c>
      <c r="CP6" s="36">
        <f t="shared" si="10"/>
        <v>99.73</v>
      </c>
      <c r="CQ6" s="36">
        <f t="shared" si="10"/>
        <v>48.7</v>
      </c>
      <c r="CR6" s="36">
        <f t="shared" si="10"/>
        <v>46.9</v>
      </c>
      <c r="CS6" s="36">
        <f t="shared" si="10"/>
        <v>47.95</v>
      </c>
      <c r="CT6" s="36">
        <f t="shared" si="10"/>
        <v>48.26</v>
      </c>
      <c r="CU6" s="36">
        <f t="shared" si="10"/>
        <v>48.01</v>
      </c>
      <c r="CV6" s="35" t="str">
        <f>IF(CV7="","",IF(CV7="-","【-】","【"&amp;SUBSTITUTE(TEXT(CV7,"#,##0.00"),"-","△")&amp;"】"))</f>
        <v>【54.90】</v>
      </c>
      <c r="CW6" s="36">
        <f>IF(CW7="",NA(),CW7)</f>
        <v>37.520000000000003</v>
      </c>
      <c r="CX6" s="36">
        <f t="shared" ref="CX6:DF6" si="11">IF(CX7="",NA(),CX7)</f>
        <v>90.15</v>
      </c>
      <c r="CY6" s="36">
        <f t="shared" si="11"/>
        <v>94.29</v>
      </c>
      <c r="CZ6" s="36">
        <f t="shared" si="11"/>
        <v>88.55</v>
      </c>
      <c r="DA6" s="36">
        <f t="shared" si="11"/>
        <v>86.02</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7.03</v>
      </c>
      <c r="EE6" s="36">
        <f t="shared" ref="EE6:EM6" si="14">IF(EE7="",NA(),EE7)</f>
        <v>6.47</v>
      </c>
      <c r="EF6" s="36">
        <f t="shared" si="14"/>
        <v>12.19</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2">
      <c r="A7" s="29"/>
      <c r="B7" s="38">
        <v>2019</v>
      </c>
      <c r="C7" s="38">
        <v>454036</v>
      </c>
      <c r="D7" s="38">
        <v>47</v>
      </c>
      <c r="E7" s="38">
        <v>1</v>
      </c>
      <c r="F7" s="38">
        <v>0</v>
      </c>
      <c r="G7" s="38">
        <v>0</v>
      </c>
      <c r="H7" s="38" t="s">
        <v>96</v>
      </c>
      <c r="I7" s="38" t="s">
        <v>97</v>
      </c>
      <c r="J7" s="38" t="s">
        <v>98</v>
      </c>
      <c r="K7" s="38" t="s">
        <v>99</v>
      </c>
      <c r="L7" s="38" t="s">
        <v>100</v>
      </c>
      <c r="M7" s="38" t="s">
        <v>101</v>
      </c>
      <c r="N7" s="39" t="s">
        <v>102</v>
      </c>
      <c r="O7" s="39" t="s">
        <v>103</v>
      </c>
      <c r="P7" s="39">
        <v>63.97</v>
      </c>
      <c r="Q7" s="39">
        <v>2255</v>
      </c>
      <c r="R7" s="39">
        <v>1125</v>
      </c>
      <c r="S7" s="39">
        <v>271.51</v>
      </c>
      <c r="T7" s="39">
        <v>4.1399999999999997</v>
      </c>
      <c r="U7" s="39">
        <v>705</v>
      </c>
      <c r="V7" s="39">
        <v>1.25</v>
      </c>
      <c r="W7" s="39">
        <v>564</v>
      </c>
      <c r="X7" s="39">
        <v>73.819999999999993</v>
      </c>
      <c r="Y7" s="39">
        <v>73.61</v>
      </c>
      <c r="Z7" s="39">
        <v>50.94</v>
      </c>
      <c r="AA7" s="39">
        <v>40.51</v>
      </c>
      <c r="AB7" s="39">
        <v>42.7</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2718.9</v>
      </c>
      <c r="BF7" s="39">
        <v>2994.85</v>
      </c>
      <c r="BG7" s="39">
        <v>3313.86</v>
      </c>
      <c r="BH7" s="39">
        <v>3146.6</v>
      </c>
      <c r="BI7" s="39">
        <v>2842.25</v>
      </c>
      <c r="BJ7" s="39">
        <v>1510.14</v>
      </c>
      <c r="BK7" s="39">
        <v>1595.62</v>
      </c>
      <c r="BL7" s="39">
        <v>1302.33</v>
      </c>
      <c r="BM7" s="39">
        <v>1274.21</v>
      </c>
      <c r="BN7" s="39">
        <v>1183.92</v>
      </c>
      <c r="BO7" s="39">
        <v>1084.05</v>
      </c>
      <c r="BP7" s="39">
        <v>46.46</v>
      </c>
      <c r="BQ7" s="39">
        <v>46.08</v>
      </c>
      <c r="BR7" s="39">
        <v>32.71</v>
      </c>
      <c r="BS7" s="39">
        <v>24.6</v>
      </c>
      <c r="BT7" s="39">
        <v>24.18</v>
      </c>
      <c r="BU7" s="39">
        <v>22.67</v>
      </c>
      <c r="BV7" s="39">
        <v>37.92</v>
      </c>
      <c r="BW7" s="39">
        <v>40.89</v>
      </c>
      <c r="BX7" s="39">
        <v>41.25</v>
      </c>
      <c r="BY7" s="39">
        <v>42.5</v>
      </c>
      <c r="BZ7" s="39">
        <v>53.46</v>
      </c>
      <c r="CA7" s="39">
        <v>314.62</v>
      </c>
      <c r="CB7" s="39">
        <v>323.32</v>
      </c>
      <c r="CC7" s="39">
        <v>460.07</v>
      </c>
      <c r="CD7" s="39">
        <v>609.41999999999996</v>
      </c>
      <c r="CE7" s="39">
        <v>621.82000000000005</v>
      </c>
      <c r="CF7" s="39">
        <v>789.62</v>
      </c>
      <c r="CG7" s="39">
        <v>423.18</v>
      </c>
      <c r="CH7" s="39">
        <v>383.2</v>
      </c>
      <c r="CI7" s="39">
        <v>383.25</v>
      </c>
      <c r="CJ7" s="39">
        <v>377.72</v>
      </c>
      <c r="CK7" s="39">
        <v>300.47000000000003</v>
      </c>
      <c r="CL7" s="39">
        <v>286.64</v>
      </c>
      <c r="CM7" s="39">
        <v>94.21</v>
      </c>
      <c r="CN7" s="39">
        <v>92.75</v>
      </c>
      <c r="CO7" s="39">
        <v>96.96</v>
      </c>
      <c r="CP7" s="39">
        <v>99.73</v>
      </c>
      <c r="CQ7" s="39">
        <v>48.7</v>
      </c>
      <c r="CR7" s="39">
        <v>46.9</v>
      </c>
      <c r="CS7" s="39">
        <v>47.95</v>
      </c>
      <c r="CT7" s="39">
        <v>48.26</v>
      </c>
      <c r="CU7" s="39">
        <v>48.01</v>
      </c>
      <c r="CV7" s="39">
        <v>54.9</v>
      </c>
      <c r="CW7" s="39">
        <v>37.520000000000003</v>
      </c>
      <c r="CX7" s="39">
        <v>90.15</v>
      </c>
      <c r="CY7" s="39">
        <v>94.29</v>
      </c>
      <c r="CZ7" s="39">
        <v>88.55</v>
      </c>
      <c r="DA7" s="39">
        <v>86.02</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7.03</v>
      </c>
      <c r="EE7" s="39">
        <v>6.47</v>
      </c>
      <c r="EF7" s="39">
        <v>12.19</v>
      </c>
      <c r="EG7" s="39">
        <v>0</v>
      </c>
      <c r="EH7" s="39">
        <v>0</v>
      </c>
      <c r="EI7" s="39">
        <v>1.26</v>
      </c>
      <c r="EJ7" s="39">
        <v>0.78</v>
      </c>
      <c r="EK7" s="39">
        <v>0.56999999999999995</v>
      </c>
      <c r="EL7" s="39">
        <v>0.62</v>
      </c>
      <c r="EM7" s="39">
        <v>0.39</v>
      </c>
      <c r="EN7" s="39">
        <v>0.56000000000000005</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2">
      <c r="B11">
        <v>4</v>
      </c>
      <c r="C11">
        <v>3</v>
      </c>
      <c r="D11">
        <v>2</v>
      </c>
      <c r="E11">
        <v>1</v>
      </c>
      <c r="F11">
        <v>0</v>
      </c>
      <c r="G11" t="s">
        <v>109</v>
      </c>
    </row>
    <row r="12" spans="1:144" x14ac:dyDescent="0.2">
      <c r="B12">
        <v>1</v>
      </c>
      <c r="C12">
        <v>1</v>
      </c>
      <c r="D12">
        <v>1</v>
      </c>
      <c r="E12">
        <v>1</v>
      </c>
      <c r="F12">
        <v>1</v>
      </c>
      <c r="G12" t="s">
        <v>110</v>
      </c>
    </row>
    <row r="13" spans="1:144" x14ac:dyDescent="0.2">
      <c r="B13" t="s">
        <v>111</v>
      </c>
      <c r="C13" t="s">
        <v>111</v>
      </c>
      <c r="D13" t="s">
        <v>112</v>
      </c>
      <c r="E13" t="s">
        <v>111</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2021-02-09T01:34:38Z</cp:lastPrinted>
  <dcterms:created xsi:type="dcterms:W3CDTF">2020-12-04T02:23:02Z</dcterms:created>
  <dcterms:modified xsi:type="dcterms:W3CDTF">2021-02-16T07:39:05Z</dcterms:modified>
  <cp:category/>
</cp:coreProperties>
</file>