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ILESHARE-SV\Share\04.建設課\建設管理G\32.下水道\⑧経営比較分析表\H31決算\"/>
    </mc:Choice>
  </mc:AlternateContent>
  <xr:revisionPtr revIDLastSave="0" documentId="12_ncr:500000_{205855AF-54DE-4CCE-B2C4-99339B3715D0}" xr6:coauthVersionLast="31" xr6:coauthVersionMax="31" xr10:uidLastSave="{00000000-0000-0000-0000-000000000000}"/>
  <workbookProtection workbookAlgorithmName="SHA-512" workbookHashValue="1+a5tgMNN1J9Ma1akixsGTUn3Z1yXvJt/QAmAe5NYNO+TYjAc+eTHEL8ZjeP8h3h18/0dHMsaCeg+ZdMwZ0cEQ==" workbookSaltValue="3Li6e6LA2Ae8Rd4Uo9y2rw==" workbookSpinCount="100000" lockStructure="1"/>
  <bookViews>
    <workbookView xWindow="0" yWindow="0" windowWidth="15345" windowHeight="3900"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<sst xmlns="http://schemas.openxmlformats.org/spreadsheetml/2006/main" count="236" uniqueCount="119">
  <si>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</si>
  <si>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</si>
  <si>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</si>
  <si>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</si>
  <si>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</si>
  <si>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</si>
  <si>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</si>
  <si>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</si>
  <si>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</si>
  <si>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</si>
  <si>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</si>
  <si>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</si>
  <si>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</si>
  <si>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</si>
  <si>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</si>
  <si>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</si>
  <si>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</si>
  <si>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</si>
  <si>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</si>
  <si>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</si>
  <si>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</si>
  <si>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</si>
  <si>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</si>
  <si>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</si>
  <si>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</si>
  <si>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</si>
  <si>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</si>
  <si>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</si>
  <si>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</si>
  <si>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</si>
  <si>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</si>
  <si>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</si>
  <si>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</si>
  <si>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</si>
  <si>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</si>
  <si>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</si>
  <si>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</si>
  <si>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</si>
  <si>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</si>
  <si>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</si>
  <si>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</si>
  <si>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</si>
  <si>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</si>
  <si>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</si>
  <si>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</si>
  <si>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</si>
  <si>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</si>
  <si>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</si>
  <si>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</si>
  <si>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</si>
  <si>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</si>
  <si>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</si>
  <si>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</si>
  <si>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</si>
  <si>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</si>
  <si>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</si>
  <si>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</si>
  <si>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</si>
  <si>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</si>
  <si>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</si>
  <si>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</si>
  <si>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</si>
  <si>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</si>
  <si>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</si>
  <si>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</si>
  <si>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</si>
  <si>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</si>
  <si>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</si>
  <si>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</si>
  <si>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</si>
  <si>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</si>
  <si>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</si>
  <si>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</si>
  <si>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</si>
  <si>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</si>
  <si>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</si>
  <si>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</si>
  <si>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</si>
  <si>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</si>
  <si>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</si>
  <si>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</si>
  <si>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</si>
  <si>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</si>
  <si>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</si>
  <si>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</si>
  <si>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</si>
  <si>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</si>
  <si>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</si>
  <si>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</si>
  <si>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</si>
  <si>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</si>
  <si>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</si>
  <si>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</si>
  <si>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</si>
  <si>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</si>
  <si>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</si>
  <si>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</si>
  <si>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西米良村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</si>
  <si>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</si>
  <si>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</si>
  <si>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</si>
  <si>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</si>
  <si>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</si>
  <si>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</si>
  <si>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</si>
  <si>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</si>
  <si>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</si>
  <si>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</si>
  <si>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</si>
  <si>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</si>
  <si>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</si>
  <si>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</si>
  <si>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</si>
  <si>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</si>
  <si>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</si>
  <si>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</si>
  <si>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9"/>
        <color theme="1"/>
        <rFont val="ＭＳ ゴシック"/>
        <family val="3"/>
        <charset val="128"/>
      </rPr>
      <t>本村処理場は平成12年に供用を開始して以来稼働18年を経ており本格的な設備更新時期を迎えている。現在、国庫補助金等を活用しストックマネジメント計画を策定中であり、点検・更新計画の立案に注力したい。
　管渠については耐用年数を３分の１程度を経過した状況であり更新の必要はないと考えられる。</t>
    </r>
    <rPh sb="49" eb="51">
      <t>ゲンザイ</t>
    </rPh>
    <rPh sb="77" eb="78">
      <t>チュウ</t>
    </rPh>
    <phoneticPr fontId="4"/>
  </si>
  <si>
    <r>
      <t>　</t>
    </r>
    <r>
      <rPr>
        <sz val="9"/>
        <color theme="1"/>
        <rFont val="ＭＳ ゴシック"/>
        <family val="3"/>
        <charset val="128"/>
      </rPr>
      <t>地方債の完済に伴い汚水処理費用は減少し経営状態も改善されてきていたが、修繕の増加、有収水量の減少により経営を圧迫してきている。現在策定中のストックマネジメント計画に基づき計画的な改築更新を計画することにより修繕費の縮減を意識したい。
　また、今後とも経営状況に注視し安定した経営を実施できるように努めたい。</t>
    </r>
    <rPh sb="42" eb="44">
      <t>ユウシュウ</t>
    </rPh>
    <rPh sb="44" eb="46">
      <t>スイリョウ</t>
    </rPh>
    <rPh sb="47" eb="49">
      <t>ゲンショウ</t>
    </rPh>
    <rPh sb="64" eb="66">
      <t>ゲンザイ</t>
    </rPh>
    <rPh sb="66" eb="68">
      <t>サクテイ</t>
    </rPh>
    <rPh sb="68" eb="69">
      <t>チュウ</t>
    </rPh>
    <rPh sb="80" eb="82">
      <t>ケイカク</t>
    </rPh>
    <rPh sb="83" eb="84">
      <t>モト</t>
    </rPh>
    <rPh sb="86" eb="89">
      <t>ケイカクテキ</t>
    </rPh>
    <rPh sb="90" eb="92">
      <t>カイチク</t>
    </rPh>
    <rPh sb="92" eb="94">
      <t>コウシン</t>
    </rPh>
    <rPh sb="95" eb="97">
      <t>ケイカク</t>
    </rPh>
    <rPh sb="104" eb="106">
      <t>シュウゼン</t>
    </rPh>
    <rPh sb="106" eb="107">
      <t>ヒ</t>
    </rPh>
    <rPh sb="108" eb="110">
      <t>シュクゲン</t>
    </rPh>
    <rPh sb="111" eb="113">
      <t>イシキ</t>
    </rPh>
    <phoneticPr fontId="4"/>
  </si>
  <si>
    <r>
      <t xml:space="preserve"> </t>
    </r>
    <r>
      <rPr>
        <sz val="9"/>
        <color theme="1"/>
        <rFont val="ＭＳ ゴシック"/>
        <family val="3"/>
        <charset val="128"/>
      </rPr>
      <t>①収益的収支比率
　当該年度決算においては前年度と比較して</t>
    </r>
    <r>
      <rPr>
        <sz val="9"/>
        <color rgb="FFFF0000"/>
        <rFont val="ＭＳ ゴシック"/>
        <family val="3"/>
        <charset val="128"/>
      </rPr>
      <t>約5.6ポイント</t>
    </r>
    <r>
      <rPr>
        <sz val="9"/>
        <color theme="1"/>
        <rFont val="ＭＳ ゴシック"/>
        <family val="3"/>
        <charset val="128"/>
      </rPr>
      <t>減少した。
　昨年度と比較した場合、機器修繕の増により総費用が増加し、使用料収入が減少しているため比率が下がったものと考えられる。人口減及び機器の大規模更新時期の到来によりこれからも一般会計繰入金は増大すると考えられるため経営状況の健全化を目指し経費縮減に注力したい。
⑤経費回収率
　平成27年度からの経費回収率は60～70％台で推移していたが、当該年度においては大きく下がり49％となっている。これは委託料、修繕費用の増による一般会計繰入金の増及び有収水量の低下が主な要因である。
　当該年度においては突発故障による機器の交換を実施したことにより修繕費が昨年度に比べ大幅に増加した。委託料については不明水の調査を実施したことによる。
⑥汚水処理原価
　地方債の償還完了や経営見直し等により平均より低い水準で推移していた原価であるが令和元年度は30年度から比べ大きく上昇した。
　これは当該年度修繕料の増加及び長期滞在者の減少による有収水量の低下によるものである。今後とも突発故障については随時修繕を実施するものの、策定中のストックマネジメント計画に基づき修繕箇所に優先順位を割り振り、経営状況を踏まえた計画的な修繕を実施したい。
⑦施設利用率
　当該年度利用率についてだが、類似団体平均と同程度となっている。汚水処理量の低下により前年度とくらべ</t>
    </r>
    <r>
      <rPr>
        <sz val="9"/>
        <color rgb="FFFF0000"/>
        <rFont val="ＭＳ ゴシック"/>
        <family val="3"/>
        <charset val="128"/>
      </rPr>
      <t>6ポイント</t>
    </r>
    <r>
      <rPr>
        <sz val="9"/>
        <color theme="1"/>
        <rFont val="ＭＳ ゴシック"/>
        <family val="3"/>
        <charset val="128"/>
      </rPr>
      <t>程度の低下となっているが、令和元年度の晴天時最大流入量が148㎥/日であり最大処理能力の49.3％、また平均流入量が113㎥/日で最大処理能力の37.6％となっていることから、施設規模は適正と考え維持管理に努めたい。
⑧水洗化率
　事業区域内でほぼ100％を実現している。今後も維持したい。</t>
    </r>
    <rPh sb="38" eb="40">
      <t>ゲンショウ</t>
    </rPh>
    <rPh sb="45" eb="48">
      <t>サクネンド</t>
    </rPh>
    <rPh sb="49" eb="51">
      <t>ヒカク</t>
    </rPh>
    <rPh sb="53" eb="55">
      <t>バアイ</t>
    </rPh>
    <rPh sb="56" eb="58">
      <t>キキ</t>
    </rPh>
    <rPh sb="58" eb="60">
      <t>シュウゼン</t>
    </rPh>
    <rPh sb="61" eb="62">
      <t>ゾウ</t>
    </rPh>
    <rPh sb="65" eb="68">
      <t>ソウヒヨウ</t>
    </rPh>
    <rPh sb="69" eb="71">
      <t>ゾウカ</t>
    </rPh>
    <rPh sb="73" eb="76">
      <t>シヨウリョウ</t>
    </rPh>
    <rPh sb="76" eb="78">
      <t>シュウニュウ</t>
    </rPh>
    <rPh sb="79" eb="81">
      <t>ゲンショウ</t>
    </rPh>
    <rPh sb="87" eb="89">
      <t>ヒリツ</t>
    </rPh>
    <rPh sb="90" eb="91">
      <t>サ</t>
    </rPh>
    <rPh sb="97" eb="98">
      <t>カンガ</t>
    </rPh>
    <rPh sb="103" eb="105">
      <t>ジンコウ</t>
    </rPh>
    <rPh sb="111" eb="114">
      <t>ダイキボ</t>
    </rPh>
    <rPh sb="129" eb="131">
      <t>イッパン</t>
    </rPh>
    <rPh sb="131" eb="133">
      <t>カイケイ</t>
    </rPh>
    <rPh sb="133" eb="135">
      <t>クリイレ</t>
    </rPh>
    <rPh sb="135" eb="136">
      <t>キン</t>
    </rPh>
    <rPh sb="137" eb="139">
      <t>ゾウダイ</t>
    </rPh>
    <rPh sb="142" eb="143">
      <t>カンガ</t>
    </rPh>
    <rPh sb="149" eb="151">
      <t>ケイエイ</t>
    </rPh>
    <rPh sb="151" eb="153">
      <t>ジョウキョウ</t>
    </rPh>
    <rPh sb="154" eb="157">
      <t>ケンゼンカ</t>
    </rPh>
    <rPh sb="158" eb="160">
      <t>メザ</t>
    </rPh>
    <rPh sb="161" eb="163">
      <t>ケイヒ</t>
    </rPh>
    <rPh sb="163" eb="165">
      <t>シュクゲン</t>
    </rPh>
    <rPh sb="166" eb="168">
      <t>チュウリョク</t>
    </rPh>
    <rPh sb="213" eb="215">
      <t>トウガイ</t>
    </rPh>
    <rPh sb="215" eb="217">
      <t>ネンド</t>
    </rPh>
    <rPh sb="222" eb="223">
      <t>オオ</t>
    </rPh>
    <rPh sb="225" eb="226">
      <t>サ</t>
    </rPh>
    <rPh sb="241" eb="243">
      <t>イタク</t>
    </rPh>
    <rPh sb="243" eb="244">
      <t>リョウ</t>
    </rPh>
    <rPh sb="250" eb="251">
      <t>ゾウ</t>
    </rPh>
    <rPh sb="254" eb="256">
      <t>イッパン</t>
    </rPh>
    <rPh sb="256" eb="258">
      <t>カイケイ</t>
    </rPh>
    <rPh sb="258" eb="260">
      <t>クリイレ</t>
    </rPh>
    <rPh sb="260" eb="261">
      <t>キン</t>
    </rPh>
    <rPh sb="262" eb="263">
      <t>ゾウ</t>
    </rPh>
    <rPh sb="263" eb="264">
      <t>オヨ</t>
    </rPh>
    <rPh sb="265" eb="267">
      <t>ユウシュウ</t>
    </rPh>
    <rPh sb="267" eb="269">
      <t>スイリョウ</t>
    </rPh>
    <rPh sb="270" eb="272">
      <t>テイカ</t>
    </rPh>
    <rPh sb="283" eb="285">
      <t>トウガイ</t>
    </rPh>
    <rPh sb="285" eb="287">
      <t>ネンド</t>
    </rPh>
    <rPh sb="292" eb="294">
      <t>トッパツ</t>
    </rPh>
    <rPh sb="294" eb="296">
      <t>コショウ</t>
    </rPh>
    <rPh sb="299" eb="301">
      <t>キキ</t>
    </rPh>
    <rPh sb="302" eb="304">
      <t>コウカン</t>
    </rPh>
    <rPh sb="305" eb="307">
      <t>ジッシ</t>
    </rPh>
    <rPh sb="314" eb="316">
      <t>シュウゼン</t>
    </rPh>
    <rPh sb="316" eb="317">
      <t>ヒ</t>
    </rPh>
    <rPh sb="318" eb="321">
      <t>サクネンド</t>
    </rPh>
    <rPh sb="322" eb="323">
      <t>クラ</t>
    </rPh>
    <rPh sb="324" eb="326">
      <t>オオハバ</t>
    </rPh>
    <rPh sb="327" eb="329">
      <t>ゾウカ</t>
    </rPh>
    <rPh sb="332" eb="334">
      <t>イタク</t>
    </rPh>
    <rPh sb="334" eb="335">
      <t>リョウ</t>
    </rPh>
    <rPh sb="340" eb="342">
      <t>フメイ</t>
    </rPh>
    <rPh sb="342" eb="343">
      <t>スイ</t>
    </rPh>
    <rPh sb="344" eb="346">
      <t>チョウサ</t>
    </rPh>
    <rPh sb="347" eb="349">
      <t>ジッシ</t>
    </rPh>
    <rPh sb="407" eb="409">
      <t>レイワ</t>
    </rPh>
    <rPh sb="409" eb="410">
      <t>ガン</t>
    </rPh>
    <rPh sb="410" eb="412">
      <t>ネンド</t>
    </rPh>
    <rPh sb="419" eb="420">
      <t>クラ</t>
    </rPh>
    <rPh sb="421" eb="422">
      <t>オオ</t>
    </rPh>
    <rPh sb="424" eb="426">
      <t>ジョウショウ</t>
    </rPh>
    <rPh sb="438" eb="440">
      <t>シュウゼン</t>
    </rPh>
    <rPh sb="440" eb="441">
      <t>リョウ</t>
    </rPh>
    <rPh sb="442" eb="444">
      <t>ゾウカ</t>
    </rPh>
    <rPh sb="444" eb="445">
      <t>オヨ</t>
    </rPh>
    <rPh sb="446" eb="448">
      <t>チョウキ</t>
    </rPh>
    <rPh sb="448" eb="450">
      <t>タイザイ</t>
    </rPh>
    <rPh sb="450" eb="451">
      <t>シャ</t>
    </rPh>
    <rPh sb="452" eb="454">
      <t>ゲンショウ</t>
    </rPh>
    <rPh sb="457" eb="459">
      <t>ユウシュウ</t>
    </rPh>
    <rPh sb="459" eb="461">
      <t>スイリョウ</t>
    </rPh>
    <rPh sb="462" eb="464">
      <t>テイカ</t>
    </rPh>
    <rPh sb="473" eb="475">
      <t>コンゴ</t>
    </rPh>
    <rPh sb="477" eb="479">
      <t>トッパツ</t>
    </rPh>
    <rPh sb="479" eb="481">
      <t>コショウ</t>
    </rPh>
    <rPh sb="486" eb="488">
      <t>ズイジ</t>
    </rPh>
    <rPh sb="488" eb="490">
      <t>シュウゼン</t>
    </rPh>
    <rPh sb="491" eb="493">
      <t>ジッシ</t>
    </rPh>
    <rPh sb="499" eb="502">
      <t>サクテイチュウ</t>
    </rPh>
    <rPh sb="513" eb="515">
      <t>ケイカク</t>
    </rPh>
    <rPh sb="516" eb="517">
      <t>モト</t>
    </rPh>
    <rPh sb="519" eb="521">
      <t>シュウゼン</t>
    </rPh>
    <rPh sb="521" eb="523">
      <t>カショ</t>
    </rPh>
    <rPh sb="524" eb="526">
      <t>ユウセン</t>
    </rPh>
    <rPh sb="526" eb="528">
      <t>ジュンイ</t>
    </rPh>
    <rPh sb="529" eb="530">
      <t>ワ</t>
    </rPh>
    <rPh sb="531" eb="532">
      <t>フ</t>
    </rPh>
    <rPh sb="534" eb="536">
      <t>ケイエイ</t>
    </rPh>
    <rPh sb="536" eb="538">
      <t>ジョウキョウ</t>
    </rPh>
    <rPh sb="539" eb="540">
      <t>フ</t>
    </rPh>
    <rPh sb="543" eb="546">
      <t>ケイカクテキ</t>
    </rPh>
    <rPh sb="547" eb="549">
      <t>シュウゼン</t>
    </rPh>
    <rPh sb="550" eb="552">
      <t>ジッシ</t>
    </rPh>
    <rPh sb="560" eb="562">
      <t>シセツ</t>
    </rPh>
    <rPh sb="562" eb="565">
      <t>リヨウリツ</t>
    </rPh>
    <rPh sb="567" eb="569">
      <t>トウガイ</t>
    </rPh>
    <rPh sb="569" eb="571">
      <t>ネンド</t>
    </rPh>
    <rPh sb="571" eb="574">
      <t>リヨウリツ</t>
    </rPh>
    <rPh sb="581" eb="583">
      <t>ルイジ</t>
    </rPh>
    <rPh sb="583" eb="585">
      <t>ダンタイ</t>
    </rPh>
    <rPh sb="585" eb="587">
      <t>ヘイキン</t>
    </rPh>
    <rPh sb="588" eb="591">
      <t>ドウテイド</t>
    </rPh>
    <rPh sb="598" eb="600">
      <t>オスイ</t>
    </rPh>
    <rPh sb="600" eb="602">
      <t>ショリ</t>
    </rPh>
    <rPh sb="602" eb="603">
      <t>リョウ</t>
    </rPh>
    <rPh sb="604" eb="606">
      <t>テイカ</t>
    </rPh>
    <rPh sb="609" eb="612">
      <t>ゼンネンド</t>
    </rPh>
    <rPh sb="621" eb="623">
      <t>テイド</t>
    </rPh>
    <rPh sb="624" eb="626">
      <t>テイカ</t>
    </rPh>
    <rPh sb="634" eb="636">
      <t>レイワ</t>
    </rPh>
    <rPh sb="636" eb="637">
      <t>ガン</t>
    </rPh>
    <rPh sb="637" eb="639">
      <t>ネンド</t>
    </rPh>
    <rPh sb="640" eb="642">
      <t>セイテン</t>
    </rPh>
    <rPh sb="642" eb="643">
      <t>ジ</t>
    </rPh>
    <rPh sb="643" eb="645">
      <t>サイダイ</t>
    </rPh>
    <rPh sb="645" eb="647">
      <t>リュウニュウ</t>
    </rPh>
    <rPh sb="647" eb="648">
      <t>リョウ</t>
    </rPh>
    <rPh sb="654" eb="655">
      <t>ニチ</t>
    </rPh>
    <rPh sb="658" eb="660">
      <t>サイダイ</t>
    </rPh>
    <rPh sb="660" eb="662">
      <t>ショリ</t>
    </rPh>
    <rPh sb="662" eb="664">
      <t>ノウリョク</t>
    </rPh>
    <rPh sb="673" eb="675">
      <t>ヘイキン</t>
    </rPh>
    <rPh sb="675" eb="677">
      <t>リュウニュウ</t>
    </rPh>
    <rPh sb="677" eb="678">
      <t>リョウ</t>
    </rPh>
    <rPh sb="684" eb="685">
      <t>ニチ</t>
    </rPh>
    <rPh sb="686" eb="688">
      <t>サイダイ</t>
    </rPh>
    <rPh sb="688" eb="690">
      <t>ショリ</t>
    </rPh>
    <rPh sb="690" eb="692">
      <t>ノウリョク</t>
    </rPh>
    <rPh sb="709" eb="711">
      <t>シセツ</t>
    </rPh>
    <rPh sb="711" eb="713">
      <t>キボ</t>
    </rPh>
    <rPh sb="714" eb="716">
      <t>テキセイ</t>
    </rPh>
    <rPh sb="717" eb="718">
      <t>カンガ</t>
    </rPh>
    <rPh sb="719" eb="721">
      <t>イジ</t>
    </rPh>
    <rPh sb="721" eb="723">
      <t>カンリ</t>
    </rPh>
    <rPh sb="724" eb="725">
      <t>ツト</t>
    </rPh>
    <rPh sb="732" eb="735">
      <t>スイセンカ</t>
    </rPh>
    <rPh sb="735" eb="736">
      <t>リツ</t>
    </rPh>
    <rPh sb="738" eb="740">
      <t>ジギョウ</t>
    </rPh>
    <rPh sb="740" eb="742">
      <t>クイキ</t>
    </rPh>
    <rPh sb="742" eb="743">
      <t>ナイ</t>
    </rPh>
    <rPh sb="751" eb="753">
      <t>ジツゲン</t>
    </rPh>
    <rPh sb="758" eb="760">
      <t>コンゴ</t>
    </rPh>
    <rPh sb="761" eb="76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</si>
</sst>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4-402F-A0CF-3ED2EF4218F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704-402F-A0CF-3ED2EF4218F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46.67</c:v>
                </c:pt>
                <c:pt idx="1">
                  <c:v>49.67</c:v>
                </c:pt>
                <c:pt idx="2">
                  <c:v>49</c:v>
                </c:pt>
                <c:pt idx="3">
                  <c:v>43</c:v>
                </c:pt>
                <c:pt idx="4">
                  <c:v>37.67</c:v>
                </c:pt>
              </c:numCache>
            </c:numRef>
          </c:val>
          <c:extLst>
            <c:ext xmlns:c16="http://schemas.microsoft.com/office/drawing/2014/chart" uri="{C3380CC4-5D6E-409C-BE32-E72D297353CC}">
              <c16:uniqueId val="{00000000-1CA6-42BF-9910-192C3AD150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CA6-42BF-9910-192C3AD150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c:v>
                </c:pt>
                <c:pt idx="1">
                  <c:v>100</c:v>
                </c:pt>
                <c:pt idx="2">
                  <c:v>100</c:v>
                </c:pt>
                <c:pt idx="3">
                  <c:v>100</c:v>
                </c:pt>
                <c:pt idx="4">
                  <c:v>99.05</c:v>
                </c:pt>
              </c:numCache>
            </c:numRef>
          </c:val>
          <c:extLst>
            <c:ext xmlns:c16="http://schemas.microsoft.com/office/drawing/2014/chart" uri="{C3380CC4-5D6E-409C-BE32-E72D297353CC}">
              <c16:uniqueId val="{00000000-D48A-4C2D-8B56-688AF0AAE5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48A-4C2D-8B56-688AF0AAE5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93.1</c:v>
                </c:pt>
                <c:pt idx="1">
                  <c:v>96.85</c:v>
                </c:pt>
                <c:pt idx="2">
                  <c:v>102.93</c:v>
                </c:pt>
                <c:pt idx="3">
                  <c:v>101.4</c:v>
                </c:pt>
                <c:pt idx="4">
                  <c:v>95.72</c:v>
                </c:pt>
              </c:numCache>
            </c:numRef>
          </c:val>
          <c:extLst>
            <c:ext xmlns:c16="http://schemas.microsoft.com/office/drawing/2014/chart" uri="{C3380CC4-5D6E-409C-BE32-E72D297353CC}">
              <c16:uniqueId val="{00000000-8AAA-49F7-977E-7D922D62EB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A-49F7-977E-7D922D62EB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01-4CF4-AE72-70C62A1776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1-4CF4-AE72-70C62A1776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E-4D2F-B31B-6673249257F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E-4D2F-B31B-6673249257F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D-47A9-A6F7-137ADF17CC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D-47A9-A6F7-137ADF17CC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9-47C3-9016-B491666575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9-47C3-9016-B491666575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C4-47C7-9DC5-3308AECAD6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4C4-47C7-9DC5-3308AECAD6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70.56</c:v>
                </c:pt>
                <c:pt idx="1">
                  <c:v>76.38</c:v>
                </c:pt>
                <c:pt idx="2">
                  <c:v>62.18</c:v>
                </c:pt>
                <c:pt idx="3">
                  <c:v>62.5</c:v>
                </c:pt>
                <c:pt idx="4">
                  <c:v>49.07</c:v>
                </c:pt>
              </c:numCache>
            </c:numRef>
          </c:val>
          <c:extLst>
            <c:ext xmlns:c16="http://schemas.microsoft.com/office/drawing/2014/chart" uri="{C3380CC4-5D6E-409C-BE32-E72D297353CC}">
              <c16:uniqueId val="{00000000-3FD1-4A5B-8C30-2D8920CBEE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FD1-4A5B-8C30-2D8920CBEE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211.01</c:v>
                </c:pt>
                <c:pt idx="1">
                  <c:v>192.82</c:v>
                </c:pt>
                <c:pt idx="2">
                  <c:v>238.67</c:v>
                </c:pt>
                <c:pt idx="3">
                  <c:v>239.89</c:v>
                </c:pt>
                <c:pt idx="4">
                  <c:v>314.31</c:v>
                </c:pt>
              </c:numCache>
            </c:numRef>
          </c:val>
          <c:extLst>
            <c:ext xmlns:c16="http://schemas.microsoft.com/office/drawing/2014/chart" uri="{C3380CC4-5D6E-409C-BE32-E72D297353CC}">
              <c16:uniqueId val="{00000000-8266-44AB-AC3B-443B493A82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266-44AB-AC3B-443B493A82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B37" sqref="B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西米良村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1125</v>
      </c>
      <c r="AM8" s="69"/>
      <c r="AN8" s="69"/>
      <c r="AO8" s="69"/>
      <c r="AP8" s="69"/>
      <c r="AQ8" s="69"/>
      <c r="AR8" s="69"/>
      <c r="AS8" s="69"/>
      <c r="AT8" s="68">
        <f>データ!T6</f>
        <v>271.51</v>
      </c>
      <c r="AU8" s="68"/>
      <c r="AV8" s="68"/>
      <c r="AW8" s="68"/>
      <c r="AX8" s="68"/>
      <c r="AY8" s="68"/>
      <c r="AZ8" s="68"/>
      <c r="BA8" s="68"/>
      <c r="BB8" s="68">
        <f>データ!U6</f>
        <v>4.1399999999999997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38.380000000000003</v>
      </c>
      <c r="Q10" s="68"/>
      <c r="R10" s="68"/>
      <c r="S10" s="68"/>
      <c r="T10" s="68"/>
      <c r="U10" s="68"/>
      <c r="V10" s="68"/>
      <c r="W10" s="68">
        <f>データ!Q6</f>
        <v>79.75</v>
      </c>
      <c r="X10" s="68"/>
      <c r="Y10" s="68"/>
      <c r="Z10" s="68"/>
      <c r="AA10" s="68"/>
      <c r="AB10" s="68"/>
      <c r="AC10" s="68"/>
      <c r="AD10" s="69">
        <f>データ!R6</f>
        <v>2500</v>
      </c>
      <c r="AE10" s="69"/>
      <c r="AF10" s="69"/>
      <c r="AG10" s="69"/>
      <c r="AH10" s="69"/>
      <c r="AI10" s="69"/>
      <c r="AJ10" s="69"/>
      <c r="AK10" s="2"/>
      <c r="AL10" s="69">
        <f>データ!V6</f>
        <v>423</v>
      </c>
      <c r="AM10" s="69"/>
      <c r="AN10" s="69"/>
      <c r="AO10" s="69"/>
      <c r="AP10" s="69"/>
      <c r="AQ10" s="69"/>
      <c r="AR10" s="69"/>
      <c r="AS10" s="69"/>
      <c r="AT10" s="68">
        <f>データ!W6</f>
        <v>0.23</v>
      </c>
      <c r="AU10" s="68"/>
      <c r="AV10" s="68"/>
      <c r="AW10" s="68"/>
      <c r="AX10" s="68"/>
      <c r="AY10" s="68"/>
      <c r="AZ10" s="68"/>
      <c r="BA10" s="68"/>
      <c r="BB10" s="68">
        <f>データ!X6</f>
        <v>1839.13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9.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35.2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52.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39"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Kk4d/8W2xDwOQOyKwZWal3MKPJgkgoEaiG7BcKqobfzFe8FV1N8heVMswUp0mRWMoHPl009vqNPhOTmHZBfvtg==" saltValue="xYS7mCWeZSc/iUlhhbze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454036</v>
      </c>
      <c r="D6" s="33">
        <f t="shared" si="3"/>
        <v>47</v>
      </c>
      <c r="E6" s="33">
        <f t="shared" si="3"/>
        <v>17</v>
      </c>
      <c r="F6" s="33">
        <f t="shared" si="3"/>
        <v>4</v>
      </c>
      <c r="G6" s="33">
        <f t="shared" si="3"/>
        <v>0</v>
      </c>
      <c r="H6" s="33" t="str">
        <f t="shared" si="3"/>
        <v>宮崎県　西米良村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38.380000000000003</v>
      </c>
      <c r="Q6" s="34">
        <f t="shared" si="3"/>
        <v>79.75</v>
      </c>
      <c r="R6" s="34">
        <f t="shared" si="3"/>
        <v>2500</v>
      </c>
      <c r="S6" s="34">
        <f t="shared" si="3"/>
        <v>1125</v>
      </c>
      <c r="T6" s="34">
        <f t="shared" si="3"/>
        <v>271.51</v>
      </c>
      <c r="U6" s="34">
        <f t="shared" si="3"/>
        <v>4.1399999999999997</v>
      </c>
      <c r="V6" s="34">
        <f t="shared" si="3"/>
        <v>423</v>
      </c>
      <c r="W6" s="34">
        <f t="shared" si="3"/>
        <v>0.23</v>
      </c>
      <c r="X6" s="34">
        <f t="shared" si="3"/>
        <v>1839.13</v>
      </c>
      <c r="Y6" s="35">
        <f>IF(Y7="",NA(),Y7)</f>
        <v>93.1</v>
      </c>
      <c r="Z6" s="35">
        <f t="shared" ref="Z6:AH6" si="4">IF(Z7="",NA(),Z7)</f>
        <v>96.85</v>
      </c>
      <c r="AA6" s="35">
        <f t="shared" si="4"/>
        <v>102.93</v>
      </c>
      <c r="AB6" s="35">
        <f t="shared" si="4"/>
        <v>101.4</v>
      </c>
      <c r="AC6" s="35">
        <f t="shared" si="4"/>
        <v>95.72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70.56</v>
      </c>
      <c r="BR6" s="35">
        <f t="shared" ref="BR6:BZ6" si="8">IF(BR7="",NA(),BR7)</f>
        <v>76.38</v>
      </c>
      <c r="BS6" s="35">
        <f t="shared" si="8"/>
        <v>62.18</v>
      </c>
      <c r="BT6" s="35">
        <f t="shared" si="8"/>
        <v>62.5</v>
      </c>
      <c r="BU6" s="35">
        <f t="shared" si="8"/>
        <v>49.07</v>
      </c>
      <c r="BV6" s="35">
        <f t="shared" si="8"/>
        <v>66.22</v>
      </c>
      <c r="BW6" s="35">
        <f t="shared" si="8"/>
        <v>69.87</v>
      </c>
      <c r="BX6" s="35">
        <f t="shared" si="8"/>
        <v>74.3</v>
      </c>
      <c r="BY6" s="35">
        <f t="shared" si="8"/>
        <v>72.260000000000005</v>
      </c>
      <c r="BZ6" s="35">
        <f t="shared" si="8"/>
        <v>71.84</v>
      </c>
      <c r="CA6" s="34" t="str">
        <f>IF(CA7="","",IF(CA7="-","【-】","【"&amp;SUBSTITUTE(TEXT(CA7,"#,##0.00"),"-","△")&amp;"】"))</f>
        <v>【74.17】</v>
      </c>
      <c r="CB6" s="35">
        <f>IF(CB7="",NA(),CB7)</f>
        <v>211.01</v>
      </c>
      <c r="CC6" s="35">
        <f t="shared" ref="CC6:CK6" si="9">IF(CC7="",NA(),CC7)</f>
        <v>192.82</v>
      </c>
      <c r="CD6" s="35">
        <f t="shared" si="9"/>
        <v>238.67</v>
      </c>
      <c r="CE6" s="35">
        <f t="shared" si="9"/>
        <v>239.89</v>
      </c>
      <c r="CF6" s="35">
        <f t="shared" si="9"/>
        <v>314.31</v>
      </c>
      <c r="CG6" s="35">
        <f t="shared" si="9"/>
        <v>246.72</v>
      </c>
      <c r="CH6" s="35">
        <f t="shared" si="9"/>
        <v>234.96</v>
      </c>
      <c r="CI6" s="35">
        <f t="shared" si="9"/>
        <v>221.81</v>
      </c>
      <c r="CJ6" s="35">
        <f t="shared" si="9"/>
        <v>230.02</v>
      </c>
      <c r="CK6" s="35">
        <f t="shared" si="9"/>
        <v>228.47</v>
      </c>
      <c r="CL6" s="34" t="str">
        <f>IF(CL7="","",IF(CL7="-","【-】","【"&amp;SUBSTITUTE(TEXT(CL7,"#,##0.00"),"-","△")&amp;"】"))</f>
        <v>【218.56】</v>
      </c>
      <c r="CM6" s="35">
        <f>IF(CM7="",NA(),CM7)</f>
        <v>46.67</v>
      </c>
      <c r="CN6" s="35">
        <f t="shared" ref="CN6:CV6" si="10">IF(CN7="",NA(),CN7)</f>
        <v>49.67</v>
      </c>
      <c r="CO6" s="35">
        <f t="shared" si="10"/>
        <v>49</v>
      </c>
      <c r="CP6" s="35">
        <f t="shared" si="10"/>
        <v>43</v>
      </c>
      <c r="CQ6" s="35">
        <f t="shared" si="10"/>
        <v>37.67</v>
      </c>
      <c r="CR6" s="35">
        <f t="shared" si="10"/>
        <v>41.35</v>
      </c>
      <c r="CS6" s="35">
        <f t="shared" si="10"/>
        <v>42.9</v>
      </c>
      <c r="CT6" s="35">
        <f t="shared" si="10"/>
        <v>43.36</v>
      </c>
      <c r="CU6" s="35">
        <f t="shared" si="10"/>
        <v>42.56</v>
      </c>
      <c r="CV6" s="35">
        <f t="shared" si="10"/>
        <v>42.47</v>
      </c>
      <c r="CW6" s="34" t="str">
        <f>IF(CW7="","",IF(CW7="-","【-】","【"&amp;SUBSTITUTE(TEXT(CW7,"#,##0.00"),"-","△")&amp;"】"))</f>
        <v>【42.86】</v>
      </c>
      <c r="CX6" s="35">
        <f>IF(CX7="",NA(),CX7)</f>
        <v>97.9</v>
      </c>
      <c r="CY6" s="35">
        <f t="shared" ref="CY6:DG6" si="11">IF(CY7="",NA(),CY7)</f>
        <v>100</v>
      </c>
      <c r="CZ6" s="35">
        <f t="shared" si="11"/>
        <v>100</v>
      </c>
      <c r="DA6" s="35">
        <f t="shared" si="11"/>
        <v>100</v>
      </c>
      <c r="DB6" s="35">
        <f t="shared" si="11"/>
        <v>99.05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454036</v>
      </c>
      <c r="D7" s="37">
        <v>47</v>
      </c>
      <c r="E7" s="37">
        <v>17</v>
      </c>
      <c r="F7" s="37">
        <v>4</v>
      </c>
      <c r="G7" s="37">
        <v>0</v>
      </c>
      <c r="H7" s="37" t="s">
        <v>97</v>
      </c>
      <c r="I7" s="37" t="s">
        <v>98</v>
      </c>
      <c r="J7" s="37" t="s">
        <v>99</v>
      </c>
      <c r="K7" s="37" t="s">
        <v>100</v>
      </c>
      <c r="L7" s="37" t="s">
        <v>101</v>
      </c>
      <c r="M7" s="37" t="s">
        <v>102</v>
      </c>
      <c r="N7" s="38" t="s">
        <v>103</v>
      </c>
      <c r="O7" s="38" t="s">
        <v>104</v>
      </c>
      <c r="P7" s="38">
        <v>38.380000000000003</v>
      </c>
      <c r="Q7" s="38">
        <v>79.75</v>
      </c>
      <c r="R7" s="38">
        <v>2500</v>
      </c>
      <c r="S7" s="38">
        <v>1125</v>
      </c>
      <c r="T7" s="38">
        <v>271.51</v>
      </c>
      <c r="U7" s="38">
        <v>4.1399999999999997</v>
      </c>
      <c r="V7" s="38">
        <v>423</v>
      </c>
      <c r="W7" s="38">
        <v>0.23</v>
      </c>
      <c r="X7" s="38">
        <v>1839.13</v>
      </c>
      <c r="Y7" s="38">
        <v>93.1</v>
      </c>
      <c r="Z7" s="38">
        <v>96.85</v>
      </c>
      <c r="AA7" s="38">
        <v>102.93</v>
      </c>
      <c r="AB7" s="38">
        <v>101.4</v>
      </c>
      <c r="AC7" s="38">
        <v>95.72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70.56</v>
      </c>
      <c r="BR7" s="38">
        <v>76.38</v>
      </c>
      <c r="BS7" s="38">
        <v>62.18</v>
      </c>
      <c r="BT7" s="38">
        <v>62.5</v>
      </c>
      <c r="BU7" s="38">
        <v>49.07</v>
      </c>
      <c r="BV7" s="38">
        <v>66.22</v>
      </c>
      <c r="BW7" s="38">
        <v>69.87</v>
      </c>
      <c r="BX7" s="38">
        <v>74.3</v>
      </c>
      <c r="BY7" s="38">
        <v>72.260000000000005</v>
      </c>
      <c r="BZ7" s="38">
        <v>71.84</v>
      </c>
      <c r="CA7" s="38">
        <v>74.17</v>
      </c>
      <c r="CB7" s="38">
        <v>211.01</v>
      </c>
      <c r="CC7" s="38">
        <v>192.82</v>
      </c>
      <c r="CD7" s="38">
        <v>238.67</v>
      </c>
      <c r="CE7" s="38">
        <v>239.89</v>
      </c>
      <c r="CF7" s="38">
        <v>314.31</v>
      </c>
      <c r="CG7" s="38">
        <v>246.72</v>
      </c>
      <c r="CH7" s="38">
        <v>234.96</v>
      </c>
      <c r="CI7" s="38">
        <v>221.81</v>
      </c>
      <c r="CJ7" s="38">
        <v>230.02</v>
      </c>
      <c r="CK7" s="38">
        <v>228.47</v>
      </c>
      <c r="CL7" s="38">
        <v>218.56</v>
      </c>
      <c r="CM7" s="38">
        <v>46.67</v>
      </c>
      <c r="CN7" s="38">
        <v>49.67</v>
      </c>
      <c r="CO7" s="38">
        <v>49</v>
      </c>
      <c r="CP7" s="38">
        <v>43</v>
      </c>
      <c r="CQ7" s="38">
        <v>37.67</v>
      </c>
      <c r="CR7" s="38">
        <v>41.35</v>
      </c>
      <c r="CS7" s="38">
        <v>42.9</v>
      </c>
      <c r="CT7" s="38">
        <v>43.36</v>
      </c>
      <c r="CU7" s="38">
        <v>42.56</v>
      </c>
      <c r="CV7" s="38">
        <v>42.47</v>
      </c>
      <c r="CW7" s="38">
        <v>42.86</v>
      </c>
      <c r="CX7" s="38">
        <v>97.9</v>
      </c>
      <c r="CY7" s="38">
        <v>100</v>
      </c>
      <c r="CZ7" s="38">
        <v>100</v>
      </c>
      <c r="DA7" s="38">
        <v>100</v>
      </c>
      <c r="DB7" s="38">
        <v>99.05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阪元　裕敬</cp:lastModifiedBy>
  <cp:lastPrinted>2021-02-02T01:26:12Z</cp:lastPrinted>
  <dcterms:created xsi:type="dcterms:W3CDTF">2020-12-04T02:58:17Z</dcterms:created>
  <dcterms:modified xsi:type="dcterms:W3CDTF">2021-02-19T07:09:18Z</dcterms:modified>
  <cp:category/>
</cp:coreProperties>
</file>