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7 感染症医療調整担当\002 事業\006 高齢者施設への往診\001 交付要綱等\"/>
    </mc:Choice>
  </mc:AlternateContent>
  <xr:revisionPtr revIDLastSave="0" documentId="13_ncr:1_{E1F7C83E-111E-4446-BFC8-AF04FCD359D0}" xr6:coauthVersionLast="47" xr6:coauthVersionMax="47" xr10:uidLastSave="{00000000-0000-0000-0000-000000000000}"/>
  <bookViews>
    <workbookView xWindow="-108" yWindow="-108" windowWidth="23256" windowHeight="12576" xr2:uid="{EAB7B106-F21B-4FAB-B1DE-E1F46FBAD946}"/>
  </bookViews>
  <sheets>
    <sheet name="実績書" sheetId="2" r:id="rId1"/>
    <sheet name="別紙" sheetId="7" r:id="rId2"/>
    <sheet name="記入例（別紙）" sheetId="9" r:id="rId3"/>
  </sheets>
  <definedNames>
    <definedName name="_xlnm.Print_Area" localSheetId="2">'記入例（別紙）'!$B$1:$U$20</definedName>
    <definedName name="_xlnm.Print_Area" localSheetId="0">実績書!$A$1:$C$26</definedName>
    <definedName name="_xlnm.Print_Area" localSheetId="1">別紙!$B$1:$U$20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9" i="7" l="1"/>
  <c r="U9" i="7" s="1"/>
  <c r="W13" i="9"/>
  <c r="U13" i="9" s="1"/>
  <c r="T13" i="9"/>
  <c r="S13" i="9"/>
  <c r="W12" i="9"/>
  <c r="U12" i="9" s="1"/>
  <c r="T12" i="9"/>
  <c r="S12" i="9"/>
  <c r="W11" i="9"/>
  <c r="U11" i="9" s="1"/>
  <c r="T11" i="9"/>
  <c r="S11" i="9"/>
  <c r="W10" i="9"/>
  <c r="U10" i="9" s="1"/>
  <c r="T10" i="9"/>
  <c r="S10" i="9"/>
  <c r="W9" i="9"/>
  <c r="U9" i="9" s="1"/>
  <c r="T9" i="9"/>
  <c r="S9" i="9"/>
  <c r="C7" i="2"/>
  <c r="W13" i="7"/>
  <c r="U13" i="7" s="1"/>
  <c r="T13" i="7"/>
  <c r="S13" i="7"/>
  <c r="W12" i="7"/>
  <c r="U12" i="7" s="1"/>
  <c r="T12" i="7"/>
  <c r="S12" i="7"/>
  <c r="W11" i="7"/>
  <c r="U11" i="7" s="1"/>
  <c r="T11" i="7"/>
  <c r="S11" i="7"/>
  <c r="W10" i="7"/>
  <c r="U10" i="7" s="1"/>
  <c r="T10" i="7"/>
  <c r="S10" i="7"/>
  <c r="T9" i="7"/>
  <c r="S9" i="7"/>
  <c r="U14" i="9" l="1"/>
  <c r="U14" i="7"/>
</calcChain>
</file>

<file path=xl/sharedStrings.xml><?xml version="1.0" encoding="utf-8"?>
<sst xmlns="http://schemas.openxmlformats.org/spreadsheetml/2006/main" count="118" uniqueCount="41">
  <si>
    <t>オンライン診療</t>
    <rPh sb="5" eb="7">
      <t>シンリョウ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</si>
  <si>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</si>
  <si>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合計額</t>
    <rPh sb="0" eb="3">
      <t>ゴウケイガク</t>
    </rPh>
    <phoneticPr fontId="1"/>
  </si>
  <si>
    <t>陽性者名</t>
    <rPh sb="0" eb="3">
      <t>ヨウセイシャ</t>
    </rPh>
    <rPh sb="3" eb="4">
      <t>メイ</t>
    </rPh>
    <phoneticPr fontId="1"/>
  </si>
  <si>
    <t>陽性判明日</t>
    <rPh sb="0" eb="5">
      <t>ヨウセイハンメイビ</t>
    </rPh>
    <phoneticPr fontId="1"/>
  </si>
  <si>
    <t>NO.</t>
    <phoneticPr fontId="1"/>
  </si>
  <si>
    <t>宮崎A子</t>
    <rPh sb="0" eb="2">
      <t>ミヤザキ</t>
    </rPh>
    <rPh sb="3" eb="4">
      <t>コ</t>
    </rPh>
    <phoneticPr fontId="1"/>
  </si>
  <si>
    <t>宮崎B子</t>
    <rPh sb="0" eb="2">
      <t>ミヤザキ</t>
    </rPh>
    <rPh sb="3" eb="4">
      <t>コ</t>
    </rPh>
    <phoneticPr fontId="1"/>
  </si>
  <si>
    <t>宮崎C子</t>
    <rPh sb="0" eb="2">
      <t>ミヤザキ</t>
    </rPh>
    <rPh sb="3" eb="4">
      <t>コ</t>
    </rPh>
    <phoneticPr fontId="1"/>
  </si>
  <si>
    <t>宮崎D子</t>
    <rPh sb="0" eb="2">
      <t>ミヤザキ</t>
    </rPh>
    <rPh sb="3" eb="4">
      <t>コ</t>
    </rPh>
    <phoneticPr fontId="1"/>
  </si>
  <si>
    <t>宮崎E子</t>
    <rPh sb="0" eb="2">
      <t>ミヤザキ</t>
    </rPh>
    <rPh sb="3" eb="4">
      <t>コ</t>
    </rPh>
    <phoneticPr fontId="1"/>
  </si>
  <si>
    <t>療養解除日</t>
    <rPh sb="0" eb="5">
      <t>リョウヨウカイジョビ</t>
    </rPh>
    <phoneticPr fontId="1"/>
  </si>
  <si>
    <t>日付</t>
    <rPh sb="0" eb="2">
      <t>ヒヅケ</t>
    </rPh>
    <phoneticPr fontId="1"/>
  </si>
  <si>
    <t>●</t>
    <phoneticPr fontId="1"/>
  </si>
  <si>
    <t>診療回数</t>
    <rPh sb="0" eb="2">
      <t>シンリョウ</t>
    </rPh>
    <rPh sb="2" eb="4">
      <t>カイスウ</t>
    </rPh>
    <phoneticPr fontId="1"/>
  </si>
  <si>
    <t>オンライン
診療回数</t>
    <rPh sb="6" eb="10">
      <t>シンリョウカイスウ</t>
    </rPh>
    <phoneticPr fontId="1"/>
  </si>
  <si>
    <t>合計</t>
    <rPh sb="0" eb="2">
      <t>ゴウケイ</t>
    </rPh>
    <phoneticPr fontId="1"/>
  </si>
  <si>
    <t>（内訳）</t>
    <rPh sb="1" eb="3">
      <t>ウチワケ</t>
    </rPh>
    <phoneticPr fontId="1"/>
  </si>
  <si>
    <t>高齢者施設名</t>
    <rPh sb="0" eb="3">
      <t>コウレイシャ</t>
    </rPh>
    <rPh sb="3" eb="6">
      <t>シセツメイ</t>
    </rPh>
    <phoneticPr fontId="1"/>
  </si>
  <si>
    <t>△</t>
  </si>
  <si>
    <t>△</t>
    <phoneticPr fontId="1"/>
  </si>
  <si>
    <t>▲</t>
    <phoneticPr fontId="1"/>
  </si>
  <si>
    <t>高齢者施設等往診対応実績書</t>
    <rPh sb="10" eb="12">
      <t>ジッセキ</t>
    </rPh>
    <rPh sb="12" eb="13">
      <t>ショ</t>
    </rPh>
    <phoneticPr fontId="1"/>
  </si>
  <si>
    <t>補助総額</t>
    <rPh sb="0" eb="2">
      <t>ホジョ</t>
    </rPh>
    <rPh sb="2" eb="4">
      <t>ソウガク</t>
    </rPh>
    <phoneticPr fontId="1"/>
  </si>
  <si>
    <t>補助額</t>
    <rPh sb="0" eb="2">
      <t>ホジョ</t>
    </rPh>
    <rPh sb="2" eb="3">
      <t>ガク</t>
    </rPh>
    <phoneticPr fontId="1"/>
  </si>
  <si>
    <t>○</t>
  </si>
  <si>
    <t>○</t>
    <phoneticPr fontId="1"/>
  </si>
  <si>
    <t>●</t>
    <phoneticPr fontId="1"/>
  </si>
  <si>
    <t>対面の診療</t>
    <rPh sb="0" eb="2">
      <t>タイメン</t>
    </rPh>
    <rPh sb="3" eb="5">
      <t>シンリョウ</t>
    </rPh>
    <phoneticPr fontId="1"/>
  </si>
  <si>
    <t>対面の診療（初回）</t>
    <rPh sb="0" eb="2">
      <t>タイメン</t>
    </rPh>
    <rPh sb="3" eb="5">
      <t>シンリョウ</t>
    </rPh>
    <rPh sb="6" eb="8">
      <t>ショカイ</t>
    </rPh>
    <phoneticPr fontId="1"/>
  </si>
  <si>
    <t>オンライン診療（初回）</t>
    <rPh sb="5" eb="7">
      <t>シンリョウ</t>
    </rPh>
    <rPh sb="8" eb="10">
      <t>ショカイ</t>
    </rPh>
    <phoneticPr fontId="1"/>
  </si>
  <si>
    <r>
      <t xml:space="preserve">積算確認用
</t>
    </r>
    <r>
      <rPr>
        <sz val="11"/>
        <color rgb="FFFF0000"/>
        <rFont val="游ゴシック"/>
        <family val="3"/>
        <charset val="128"/>
        <scheme val="minor"/>
      </rPr>
      <t>（削除しないでください）</t>
    </r>
    <rPh sb="0" eb="2">
      <t>セキサン</t>
    </rPh>
    <rPh sb="2" eb="4">
      <t>カクニン</t>
    </rPh>
    <rPh sb="4" eb="5">
      <t>ヨウ</t>
    </rPh>
    <rPh sb="7" eb="9">
      <t>サクジョ</t>
    </rPh>
    <phoneticPr fontId="1"/>
  </si>
  <si>
    <t>実績額算出内訳書（明細）</t>
    <rPh sb="0" eb="3">
      <t>ジッセキガク</t>
    </rPh>
    <rPh sb="3" eb="5">
      <t>サンシュツ</t>
    </rPh>
    <rPh sb="5" eb="8">
      <t>ウチワケショ</t>
    </rPh>
    <rPh sb="9" eb="11">
      <t>メイサイ</t>
    </rPh>
    <phoneticPr fontId="1"/>
  </si>
  <si>
    <t>○○</t>
    <phoneticPr fontId="1"/>
  </si>
  <si>
    <t>凡例</t>
    <rPh sb="0" eb="2">
      <t>ハンレイ</t>
    </rPh>
    <phoneticPr fontId="1"/>
  </si>
  <si>
    <t>補助金額</t>
    <rPh sb="0" eb="2">
      <t>ホジョ</t>
    </rPh>
    <rPh sb="2" eb="4">
      <t>キンガク</t>
    </rPh>
    <phoneticPr fontId="1"/>
  </si>
  <si>
    <t>本紙は往診等を実施した高齢者施設ごとに作成してください。</t>
    <rPh sb="0" eb="2">
      <t>ホンシ</t>
    </rPh>
    <rPh sb="3" eb="5">
      <t>オウシン</t>
    </rPh>
    <rPh sb="5" eb="6">
      <t>トウ</t>
    </rPh>
    <rPh sb="7" eb="9">
      <t>ジッシ</t>
    </rPh>
    <rPh sb="11" eb="14">
      <t>コウレイシャ</t>
    </rPh>
    <rPh sb="14" eb="16">
      <t>シセツ</t>
    </rPh>
    <rPh sb="19" eb="21">
      <t>サクセイ</t>
    </rPh>
    <phoneticPr fontId="1"/>
  </si>
  <si>
    <t>別紙</t>
    <rPh sb="0" eb="2">
      <t>ベッシ</t>
    </rPh>
    <phoneticPr fontId="1"/>
  </si>
  <si>
    <t>○</t>
    <phoneticPr fontId="1"/>
  </si>
  <si>
    <t>別記</t>
    <rPh sb="0" eb="2">
      <t>ベッキ</t>
    </rPh>
    <phoneticPr fontId="1"/>
  </si>
  <si>
    <t>様式（第５条関係）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</si>
</sst>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56" fontId="0" fillId="2" borderId="1" xfId="0" applyNumberFormat="1" applyFill="1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56" fontId="0" fillId="2" borderId="3" xfId="0" applyNumberFormat="1" applyFill="1" applyBorder="1">
      <alignment vertical="center"/>
    </xf>
    <xf numFmtId="56" fontId="0" fillId="2" borderId="10" xfId="0" applyNumberFormat="1" applyFill="1" applyBorder="1">
      <alignment vertical="center"/>
    </xf>
    <xf numFmtId="56" fontId="0" fillId="2" borderId="12" xfId="0" applyNumberFormat="1" applyFill="1" applyBorder="1">
      <alignment vertical="center"/>
    </xf>
    <xf numFmtId="0" fontId="0" fillId="0" borderId="0" xfId="0" applyFill="1" applyBorder="1">
      <alignment vertical="center"/>
    </xf>
    <xf numFmtId="56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18" xfId="0" applyBorder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9" xfId="0" applyNumberFormat="1" applyBorder="1">
      <alignment vertical="center"/>
    </xf>
    <xf numFmtId="56" fontId="0" fillId="2" borderId="2" xfId="0" applyNumberForma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5" xfId="0" applyFill="1" applyBorder="1">
      <alignment vertical="center"/>
    </xf>
    <xf numFmtId="56" fontId="0" fillId="2" borderId="5" xfId="0" applyNumberForma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56" fontId="0" fillId="2" borderId="8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56" fontId="0" fillId="2" borderId="23" xfId="0" applyNumberFormat="1" applyFill="1" applyBorder="1">
      <alignment vertical="center"/>
    </xf>
    <xf numFmtId="56" fontId="0" fillId="2" borderId="24" xfId="0" applyNumberForma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176" fontId="0" fillId="0" borderId="26" xfId="0" applyNumberFormat="1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176" fontId="0" fillId="0" borderId="29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26E2-D27C-4B57-9824-5D92389C82BC}">
  <sheetPr>
    <tabColor rgb="FFFFC000"/>
  </sheetPr>
  <dimension ref="B2:D26"/>
  <sheetViews>
    <sheetView tabSelected="1" topLeftCell="A4" zoomScale="85" zoomScaleNormal="85" workbookViewId="0">
      <selection activeCell="B11" sqref="B11:B26"/>
    </sheetView>
  </sheetViews>
  <sheetFormatPr defaultRowHeight="18" x14ac:dyDescent="0.45"/>
  <cols>
    <col min="1" max="1" width="4" customWidth="1"/>
    <col min="2" max="2" width="32.69921875" customWidth="1"/>
    <col min="3" max="3" width="23" customWidth="1"/>
  </cols>
  <sheetData>
    <row r="2" spans="2:4" x14ac:dyDescent="0.45">
      <c r="B2" t="s">
        <v>39</v>
      </c>
    </row>
    <row r="3" spans="2:4" x14ac:dyDescent="0.45">
      <c r="B3" t="s">
        <v>40</v>
      </c>
    </row>
    <row r="5" spans="2:4" ht="22.2" x14ac:dyDescent="0.45">
      <c r="B5" s="56" t="s">
        <v>22</v>
      </c>
      <c r="C5" s="56"/>
      <c r="D5" s="2"/>
    </row>
    <row r="7" spans="2:4" x14ac:dyDescent="0.45">
      <c r="B7" s="4" t="s">
        <v>23</v>
      </c>
      <c r="C7" s="5">
        <f>SUM(C11:C26)</f>
        <v>0</v>
      </c>
    </row>
    <row r="9" spans="2:4" x14ac:dyDescent="0.45">
      <c r="B9" t="s">
        <v>17</v>
      </c>
    </row>
    <row r="10" spans="2:4" x14ac:dyDescent="0.45">
      <c r="B10" s="4" t="s">
        <v>18</v>
      </c>
      <c r="C10" s="4" t="s">
        <v>35</v>
      </c>
    </row>
    <row r="11" spans="2:4" x14ac:dyDescent="0.45">
      <c r="B11" s="71"/>
      <c r="C11" s="3"/>
    </row>
    <row r="12" spans="2:4" x14ac:dyDescent="0.45">
      <c r="B12" s="71"/>
      <c r="C12" s="3"/>
    </row>
    <row r="13" spans="2:4" x14ac:dyDescent="0.45">
      <c r="B13" s="71"/>
      <c r="C13" s="3"/>
    </row>
    <row r="14" spans="2:4" x14ac:dyDescent="0.45">
      <c r="B14" s="71"/>
      <c r="C14" s="3"/>
    </row>
    <row r="15" spans="2:4" x14ac:dyDescent="0.45">
      <c r="B15" s="71"/>
      <c r="C15" s="3"/>
    </row>
    <row r="16" spans="2:4" x14ac:dyDescent="0.45">
      <c r="B16" s="71"/>
      <c r="C16" s="3"/>
    </row>
    <row r="17" spans="2:3" x14ac:dyDescent="0.45">
      <c r="B17" s="71"/>
      <c r="C17" s="3"/>
    </row>
    <row r="18" spans="2:3" x14ac:dyDescent="0.45">
      <c r="B18" s="71"/>
      <c r="C18" s="3"/>
    </row>
    <row r="19" spans="2:3" x14ac:dyDescent="0.45">
      <c r="B19" s="71"/>
      <c r="C19" s="3"/>
    </row>
    <row r="20" spans="2:3" x14ac:dyDescent="0.45">
      <c r="B20" s="71"/>
      <c r="C20" s="3"/>
    </row>
    <row r="21" spans="2:3" x14ac:dyDescent="0.45">
      <c r="B21" s="71"/>
      <c r="C21" s="3"/>
    </row>
    <row r="22" spans="2:3" x14ac:dyDescent="0.45">
      <c r="B22" s="71"/>
      <c r="C22" s="3"/>
    </row>
    <row r="23" spans="2:3" x14ac:dyDescent="0.45">
      <c r="B23" s="71"/>
      <c r="C23" s="3"/>
    </row>
    <row r="24" spans="2:3" x14ac:dyDescent="0.45">
      <c r="B24" s="71"/>
      <c r="C24" s="3"/>
    </row>
    <row r="25" spans="2:3" x14ac:dyDescent="0.45">
      <c r="B25" s="71"/>
      <c r="C25" s="3"/>
    </row>
    <row r="26" spans="2:3" x14ac:dyDescent="0.45">
      <c r="B26" s="71"/>
      <c r="C26" s="3"/>
    </row>
  </sheetData>
  <mergeCells count="1">
    <mergeCell ref="B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0F02-5FC5-4537-9260-E4046FEC777B}">
  <sheetPr>
    <tabColor rgb="FFFFC000"/>
    <pageSetUpPr fitToPage="1"/>
  </sheetPr>
  <dimension ref="B2:AB19"/>
  <sheetViews>
    <sheetView view="pageBreakPreview" zoomScale="60" zoomScaleNormal="100" workbookViewId="0">
      <selection activeCell="AG16" sqref="AG16"/>
    </sheetView>
  </sheetViews>
  <sheetFormatPr defaultRowHeight="18" x14ac:dyDescent="0.45"/>
  <cols>
    <col min="1" max="1" width="3.59765625" customWidth="1"/>
    <col min="2" max="2" width="5.59765625" customWidth="1"/>
    <col min="3" max="3" width="13.8984375" customWidth="1"/>
    <col min="4" max="4" width="9.8984375" customWidth="1"/>
    <col min="5" max="5" width="10.19921875" customWidth="1"/>
    <col min="6" max="6" width="7" customWidth="1"/>
    <col min="7" max="14" width="7" bestFit="1" customWidth="1"/>
    <col min="15" max="18" width="8" bestFit="1" customWidth="1"/>
    <col min="19" max="21" width="11.09765625" customWidth="1"/>
    <col min="23" max="23" width="23.296875" hidden="1" customWidth="1"/>
    <col min="24" max="27" width="0" hidden="1" customWidth="1"/>
    <col min="28" max="28" width="8.796875" hidden="1" customWidth="1"/>
    <col min="29" max="29" width="0" hidden="1" customWidth="1"/>
  </cols>
  <sheetData>
    <row r="2" spans="2:28" ht="26.4" x14ac:dyDescent="0.45">
      <c r="C2" s="50" t="s">
        <v>37</v>
      </c>
      <c r="AB2" s="13" t="s">
        <v>26</v>
      </c>
    </row>
    <row r="3" spans="2:28" ht="28.8" x14ac:dyDescent="0.45">
      <c r="B3" s="59" t="s">
        <v>32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AB3" s="13" t="s">
        <v>20</v>
      </c>
    </row>
    <row r="4" spans="2:28" x14ac:dyDescent="0.45">
      <c r="AB4" s="12" t="s">
        <v>13</v>
      </c>
    </row>
    <row r="5" spans="2:28" ht="24" customHeight="1" x14ac:dyDescent="0.45">
      <c r="B5" s="60" t="s">
        <v>1</v>
      </c>
      <c r="C5" s="60"/>
      <c r="D5" s="61"/>
      <c r="E5" s="61"/>
      <c r="F5" s="61"/>
      <c r="AB5" s="13" t="s">
        <v>21</v>
      </c>
    </row>
    <row r="6" spans="2:28" ht="18.600000000000001" thickBot="1" x14ac:dyDescent="0.5">
      <c r="AB6" s="13"/>
    </row>
    <row r="7" spans="2:28" ht="25.8" customHeight="1" x14ac:dyDescent="0.45">
      <c r="B7" s="62" t="s">
        <v>5</v>
      </c>
      <c r="C7" s="64" t="s">
        <v>3</v>
      </c>
      <c r="D7" s="64" t="s">
        <v>4</v>
      </c>
      <c r="E7" s="66" t="s">
        <v>11</v>
      </c>
      <c r="F7" s="62" t="s">
        <v>12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8"/>
      <c r="S7" s="69" t="s">
        <v>16</v>
      </c>
      <c r="T7" s="69"/>
      <c r="U7" s="70"/>
      <c r="AB7" s="13"/>
    </row>
    <row r="8" spans="2:28" ht="36.6" thickBot="1" x14ac:dyDescent="0.5">
      <c r="B8" s="63"/>
      <c r="C8" s="65"/>
      <c r="D8" s="65"/>
      <c r="E8" s="67"/>
      <c r="F8" s="3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8"/>
      <c r="S8" s="34" t="s">
        <v>14</v>
      </c>
      <c r="T8" s="29" t="s">
        <v>15</v>
      </c>
      <c r="U8" s="46" t="s">
        <v>24</v>
      </c>
      <c r="W8" s="14" t="s">
        <v>31</v>
      </c>
    </row>
    <row r="9" spans="2:28" ht="34.200000000000003" customHeight="1" thickTop="1" x14ac:dyDescent="0.45">
      <c r="B9" s="47">
        <v>1</v>
      </c>
      <c r="C9" s="30"/>
      <c r="D9" s="31"/>
      <c r="E9" s="33"/>
      <c r="F9" s="39"/>
      <c r="G9" s="32"/>
      <c r="H9" s="32"/>
      <c r="I9" s="32"/>
      <c r="J9" s="32"/>
      <c r="K9" s="32"/>
      <c r="L9" s="32"/>
      <c r="M9" s="32"/>
      <c r="N9" s="32"/>
      <c r="O9" s="32"/>
      <c r="P9" s="32"/>
      <c r="Q9" s="30"/>
      <c r="R9" s="40"/>
      <c r="S9" s="35">
        <f ca="1">COUNTIF(F9:OFFSET(S9,0,-1),"○")+COUNTIF(F9:OFFSET(S9,0,-1),"△")</f>
        <v>0</v>
      </c>
      <c r="T9" s="9">
        <f ca="1">COUNTIF(F9:OFFSET(T9,0,-2),"●")+COUNTIF(F9:OFFSET(T9,0,-2),"▲")</f>
        <v>0</v>
      </c>
      <c r="U9" s="48">
        <f ca="1">IF(W9&lt;100000,W9,100000)</f>
        <v>0</v>
      </c>
      <c r="W9">
        <f ca="1">COUNTIF(F9:OFFSET(W9,0,-5),"○")*50000+COUNTIF(F9:OFFSET(W9,0,-5),"△")*10000+COUNTIF(F9:OFFSET(W9,0,-5),"●")*40000+COUNTIF(F9:OFFSET(W9,0,-5),"▲")*8000</f>
        <v>0</v>
      </c>
    </row>
    <row r="10" spans="2:28" ht="34.200000000000003" customHeight="1" x14ac:dyDescent="0.45">
      <c r="B10" s="21">
        <v>2</v>
      </c>
      <c r="C10" s="3"/>
      <c r="D10" s="8"/>
      <c r="E10" s="15"/>
      <c r="F10" s="41"/>
      <c r="G10" s="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2"/>
      <c r="S10" s="36">
        <f ca="1">COUNTIF(F10:OFFSET(S10,0,-1),"○")+COUNTIF(F10:OFFSET(S10,0,-1),"△")</f>
        <v>0</v>
      </c>
      <c r="T10" s="1">
        <f ca="1">COUNTIF(F10:OFFSET(T10,0,-2),"●")+COUNTIF(F10:OFFSET(T10,0,-2),"▲")</f>
        <v>0</v>
      </c>
      <c r="U10" s="22">
        <f t="shared" ref="U10:U13" ca="1" si="0">IF(W10&lt;100000,W10,100000)</f>
        <v>0</v>
      </c>
      <c r="W10">
        <f ca="1">COUNTIF(F10:OFFSET(W10,0,-5),"○")*50000+COUNTIF(F10:OFFSET(W10,0,-5),"△")*10000+COUNTIF(F10:OFFSET(W10,0,-5),"●")*40000+COUNTIF(F10:OFFSET(W10,0,-5),"▲")*8000</f>
        <v>0</v>
      </c>
    </row>
    <row r="11" spans="2:28" ht="34.200000000000003" customHeight="1" x14ac:dyDescent="0.45">
      <c r="B11" s="21">
        <v>3</v>
      </c>
      <c r="C11" s="3"/>
      <c r="D11" s="8"/>
      <c r="E11" s="15"/>
      <c r="F11" s="41"/>
      <c r="G11" s="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42"/>
      <c r="S11" s="36">
        <f ca="1">COUNTIF(F11:OFFSET(S11,0,-1),"○")+COUNTIF(F11:OFFSET(S11,0,-1),"△")</f>
        <v>0</v>
      </c>
      <c r="T11" s="1">
        <f ca="1">COUNTIF(F11:OFFSET(T11,0,-2),"●")+COUNTIF(F11:OFFSET(T11,0,-2),"▲")</f>
        <v>0</v>
      </c>
      <c r="U11" s="22">
        <f t="shared" ca="1" si="0"/>
        <v>0</v>
      </c>
      <c r="W11">
        <f ca="1">COUNTIF(F11:OFFSET(W11,0,-5),"○")*50000+COUNTIF(F11:OFFSET(W11,0,-5),"△")*10000+COUNTIF(F11:OFFSET(W11,0,-5),"●")*40000+COUNTIF(F11:OFFSET(W11,0,-5),"▲")*8000</f>
        <v>0</v>
      </c>
    </row>
    <row r="12" spans="2:28" ht="34.200000000000003" customHeight="1" x14ac:dyDescent="0.45">
      <c r="B12" s="21">
        <v>4</v>
      </c>
      <c r="C12" s="3"/>
      <c r="D12" s="8"/>
      <c r="E12" s="15"/>
      <c r="F12" s="41"/>
      <c r="G12" s="3"/>
      <c r="H12" s="3"/>
      <c r="I12" s="3"/>
      <c r="J12" s="11"/>
      <c r="K12" s="11"/>
      <c r="L12" s="11"/>
      <c r="M12" s="11"/>
      <c r="N12" s="11"/>
      <c r="O12" s="11"/>
      <c r="P12" s="11"/>
      <c r="Q12" s="11"/>
      <c r="R12" s="43"/>
      <c r="S12" s="36">
        <f ca="1">COUNTIF(F12:OFFSET(S12,0,-1),"○")+COUNTIF(F12:OFFSET(S12,0,-1),"△")</f>
        <v>0</v>
      </c>
      <c r="T12" s="1">
        <f ca="1">COUNTIF(F12:OFFSET(T12,0,-2),"●")+COUNTIF(F12:OFFSET(T12,0,-2),"▲")</f>
        <v>0</v>
      </c>
      <c r="U12" s="22">
        <f t="shared" ca="1" si="0"/>
        <v>0</v>
      </c>
      <c r="W12">
        <f ca="1">COUNTIF(F12:OFFSET(W12,0,-5),"○")*50000+COUNTIF(F12:OFFSET(W12,0,-5),"△")*10000+COUNTIF(F12:OFFSET(W12,0,-5),"●")*40000+COUNTIF(F12:OFFSET(W12,0,-5),"▲")*8000</f>
        <v>0</v>
      </c>
    </row>
    <row r="13" spans="2:28" ht="34.200000000000003" customHeight="1" thickBot="1" x14ac:dyDescent="0.5">
      <c r="B13" s="23">
        <v>5</v>
      </c>
      <c r="C13" s="24"/>
      <c r="D13" s="16"/>
      <c r="E13" s="17"/>
      <c r="F13" s="44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45"/>
      <c r="S13" s="49">
        <f ca="1">COUNTIF(F13:OFFSET(S13,0,-1),"○")+COUNTIF(F13:OFFSET(S13,0,-1),"△")</f>
        <v>0</v>
      </c>
      <c r="T13" s="26">
        <f ca="1">COUNTIF(F13:OFFSET(T13,0,-2),"●")+COUNTIF(F13:OFFSET(T13,0,-2),"▲")</f>
        <v>0</v>
      </c>
      <c r="U13" s="27">
        <f t="shared" ca="1" si="0"/>
        <v>0</v>
      </c>
      <c r="W13">
        <f ca="1">COUNTIF(F13:OFFSET(W13,0,-5),"○")*50000+COUNTIF(F13:OFFSET(W13,0,-5),"△")*10000+COUNTIF(F13:OFFSET(W13,0,-5),"●")*40000+COUNTIF(F13:OFFSET(W13,0,-5),"▲")*8000</f>
        <v>0</v>
      </c>
    </row>
    <row r="14" spans="2:28" ht="34.200000000000003" customHeight="1" thickBot="1" x14ac:dyDescent="0.5">
      <c r="B14" s="18"/>
      <c r="C14" s="18"/>
      <c r="D14" s="19"/>
      <c r="E14" s="19"/>
      <c r="F14" s="18"/>
      <c r="G14" s="18"/>
      <c r="H14" s="18"/>
      <c r="I14" s="18"/>
      <c r="J14" s="20"/>
      <c r="K14" s="20"/>
      <c r="L14" s="20"/>
      <c r="M14" s="20"/>
      <c r="N14" s="20"/>
      <c r="O14" s="20"/>
      <c r="P14" s="20"/>
      <c r="Q14" s="20"/>
      <c r="R14" s="20"/>
      <c r="S14" s="57" t="s">
        <v>2</v>
      </c>
      <c r="T14" s="58"/>
      <c r="U14" s="51">
        <f ca="1">SUM(U9:U13)</f>
        <v>0</v>
      </c>
    </row>
    <row r="15" spans="2:28" ht="26.4" x14ac:dyDescent="0.45">
      <c r="E15" s="52" t="s">
        <v>34</v>
      </c>
    </row>
    <row r="16" spans="2:28" ht="22.2" x14ac:dyDescent="0.45">
      <c r="F16" s="10" t="s">
        <v>26</v>
      </c>
      <c r="G16" s="7" t="s">
        <v>29</v>
      </c>
      <c r="H16" s="7"/>
      <c r="I16" s="7"/>
      <c r="K16" s="10" t="s">
        <v>20</v>
      </c>
      <c r="L16" s="6" t="s">
        <v>28</v>
      </c>
      <c r="M16" s="7"/>
      <c r="N16" s="7"/>
      <c r="O16" s="10"/>
      <c r="P16" s="6"/>
    </row>
    <row r="17" spans="3:16" ht="22.2" x14ac:dyDescent="0.45">
      <c r="F17" s="10" t="s">
        <v>27</v>
      </c>
      <c r="G17" s="7" t="s">
        <v>30</v>
      </c>
      <c r="H17" s="7"/>
      <c r="I17" s="7"/>
      <c r="K17" s="10" t="s">
        <v>21</v>
      </c>
      <c r="L17" s="6" t="s">
        <v>0</v>
      </c>
      <c r="M17" s="7"/>
      <c r="N17" s="7"/>
      <c r="O17" s="10"/>
      <c r="P17" s="6"/>
    </row>
    <row r="19" spans="3:16" ht="22.2" x14ac:dyDescent="0.45">
      <c r="C19" s="55" t="s">
        <v>36</v>
      </c>
    </row>
  </sheetData>
  <mergeCells count="10">
    <mergeCell ref="S14:T14"/>
    <mergeCell ref="B3:U3"/>
    <mergeCell ref="B5:C5"/>
    <mergeCell ref="D5:F5"/>
    <mergeCell ref="B7:B8"/>
    <mergeCell ref="C7:C8"/>
    <mergeCell ref="D7:D8"/>
    <mergeCell ref="E7:E8"/>
    <mergeCell ref="F7:R7"/>
    <mergeCell ref="S7:U7"/>
  </mergeCells>
  <phoneticPr fontId="1"/>
  <dataValidations count="1">
    <dataValidation type="list" allowBlank="1" showInputMessage="1" showErrorMessage="1" sqref="F9:R13" xr:uid="{6D14F2FB-3903-40F1-8623-3014FD56EF2F}">
      <formula1>$AB$2:$AB$6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7835-5394-444A-8ACA-C59D16C0CF64}">
  <sheetPr>
    <pageSetUpPr fitToPage="1"/>
  </sheetPr>
  <dimension ref="B2:AB19"/>
  <sheetViews>
    <sheetView view="pageBreakPreview" zoomScale="60" zoomScaleNormal="100" workbookViewId="0">
      <selection activeCell="J13" sqref="J13"/>
    </sheetView>
  </sheetViews>
  <sheetFormatPr defaultRowHeight="18" x14ac:dyDescent="0.45"/>
  <cols>
    <col min="1" max="1" width="3.59765625" customWidth="1"/>
    <col min="2" max="2" width="5.59765625" customWidth="1"/>
    <col min="3" max="3" width="13.8984375" customWidth="1"/>
    <col min="4" max="4" width="9.8984375" customWidth="1"/>
    <col min="5" max="5" width="10.19921875" customWidth="1"/>
    <col min="6" max="6" width="7" customWidth="1"/>
    <col min="7" max="14" width="7" bestFit="1" customWidth="1"/>
    <col min="15" max="18" width="8" bestFit="1" customWidth="1"/>
    <col min="19" max="21" width="11.09765625" customWidth="1"/>
    <col min="23" max="23" width="23.296875" hidden="1" customWidth="1"/>
    <col min="24" max="27" width="0" hidden="1" customWidth="1"/>
    <col min="28" max="28" width="8.796875" hidden="1" customWidth="1"/>
  </cols>
  <sheetData>
    <row r="2" spans="2:28" ht="26.4" x14ac:dyDescent="0.45">
      <c r="C2" s="50" t="s">
        <v>37</v>
      </c>
      <c r="AB2" s="13" t="s">
        <v>26</v>
      </c>
    </row>
    <row r="3" spans="2:28" ht="28.8" x14ac:dyDescent="0.45">
      <c r="B3" s="59" t="s">
        <v>32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AB3" s="13" t="s">
        <v>20</v>
      </c>
    </row>
    <row r="4" spans="2:28" x14ac:dyDescent="0.45">
      <c r="AB4" s="12" t="s">
        <v>13</v>
      </c>
    </row>
    <row r="5" spans="2:28" ht="24" customHeight="1" x14ac:dyDescent="0.45">
      <c r="B5" s="60" t="s">
        <v>1</v>
      </c>
      <c r="C5" s="60"/>
      <c r="D5" s="61" t="s">
        <v>33</v>
      </c>
      <c r="E5" s="61"/>
      <c r="F5" s="61"/>
      <c r="AB5" s="13" t="s">
        <v>21</v>
      </c>
    </row>
    <row r="6" spans="2:28" ht="18.600000000000001" thickBot="1" x14ac:dyDescent="0.5">
      <c r="AB6" s="13"/>
    </row>
    <row r="7" spans="2:28" ht="25.8" customHeight="1" x14ac:dyDescent="0.45">
      <c r="B7" s="62" t="s">
        <v>5</v>
      </c>
      <c r="C7" s="64" t="s">
        <v>3</v>
      </c>
      <c r="D7" s="64" t="s">
        <v>4</v>
      </c>
      <c r="E7" s="66" t="s">
        <v>11</v>
      </c>
      <c r="F7" s="62" t="s">
        <v>12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8"/>
      <c r="S7" s="69" t="s">
        <v>16</v>
      </c>
      <c r="T7" s="69"/>
      <c r="U7" s="70"/>
      <c r="AB7" s="13"/>
    </row>
    <row r="8" spans="2:28" ht="36.6" thickBot="1" x14ac:dyDescent="0.5">
      <c r="B8" s="63"/>
      <c r="C8" s="65"/>
      <c r="D8" s="65"/>
      <c r="E8" s="67"/>
      <c r="F8" s="37">
        <v>44562</v>
      </c>
      <c r="G8" s="28">
        <v>44563</v>
      </c>
      <c r="H8" s="28">
        <v>44564</v>
      </c>
      <c r="I8" s="28">
        <v>44565</v>
      </c>
      <c r="J8" s="28">
        <v>44566</v>
      </c>
      <c r="K8" s="28">
        <v>44567</v>
      </c>
      <c r="L8" s="28">
        <v>44568</v>
      </c>
      <c r="M8" s="28">
        <v>44569</v>
      </c>
      <c r="N8" s="28">
        <v>44570</v>
      </c>
      <c r="O8" s="28">
        <v>44571</v>
      </c>
      <c r="P8" s="28">
        <v>44572</v>
      </c>
      <c r="Q8" s="28">
        <v>44573</v>
      </c>
      <c r="R8" s="38">
        <v>44574</v>
      </c>
      <c r="S8" s="34" t="s">
        <v>14</v>
      </c>
      <c r="T8" s="29" t="s">
        <v>15</v>
      </c>
      <c r="U8" s="46" t="s">
        <v>24</v>
      </c>
      <c r="W8" s="14" t="s">
        <v>31</v>
      </c>
    </row>
    <row r="9" spans="2:28" ht="34.200000000000003" customHeight="1" thickTop="1" x14ac:dyDescent="0.45">
      <c r="B9" s="47">
        <v>1</v>
      </c>
      <c r="C9" s="30" t="s">
        <v>6</v>
      </c>
      <c r="D9" s="31">
        <v>44562</v>
      </c>
      <c r="E9" s="33">
        <v>44572</v>
      </c>
      <c r="F9" s="39" t="s">
        <v>25</v>
      </c>
      <c r="G9" s="32" t="s">
        <v>19</v>
      </c>
      <c r="H9" s="32" t="s">
        <v>19</v>
      </c>
      <c r="I9" s="32" t="s">
        <v>19</v>
      </c>
      <c r="J9" s="32" t="s">
        <v>19</v>
      </c>
      <c r="K9" s="32" t="s">
        <v>19</v>
      </c>
      <c r="L9" s="32" t="s">
        <v>19</v>
      </c>
      <c r="M9" s="32" t="s">
        <v>19</v>
      </c>
      <c r="N9" s="32" t="s">
        <v>19</v>
      </c>
      <c r="O9" s="32" t="s">
        <v>19</v>
      </c>
      <c r="P9" s="32" t="s">
        <v>21</v>
      </c>
      <c r="Q9" s="30"/>
      <c r="R9" s="40"/>
      <c r="S9" s="35">
        <f ca="1">COUNTIF(F9:OFFSET(S9,0,-1),"○")+COUNTIF(F9:OFFSET(S9,0,-1),"△")</f>
        <v>10</v>
      </c>
      <c r="T9" s="9">
        <f ca="1">COUNTIF(F9:OFFSET(T9,0,-2),"●")+COUNTIF(F9:OFFSET(T9,0,-2),"▲")</f>
        <v>1</v>
      </c>
      <c r="U9" s="48">
        <f ca="1">IF(W9&lt;100000,W9,100000)</f>
        <v>100000</v>
      </c>
      <c r="W9">
        <f ca="1">COUNTIF(F9:OFFSET(W9,0,-5),"○")*50000+COUNTIF(F9:OFFSET(W9,0,-5),"△")*10000+COUNTIF(F9:OFFSET(W9,0,-5),"●")*40000+COUNTIF(F9:OFFSET(W9,0,-5),"▲")*8000</f>
        <v>148000</v>
      </c>
    </row>
    <row r="10" spans="2:28" ht="34.200000000000003" customHeight="1" x14ac:dyDescent="0.45">
      <c r="B10" s="21">
        <v>2</v>
      </c>
      <c r="C10" s="3" t="s">
        <v>7</v>
      </c>
      <c r="D10" s="8">
        <v>44564</v>
      </c>
      <c r="E10" s="15">
        <v>44573</v>
      </c>
      <c r="F10" s="41"/>
      <c r="G10" s="3"/>
      <c r="H10" s="54" t="s">
        <v>25</v>
      </c>
      <c r="I10" s="54" t="s">
        <v>19</v>
      </c>
      <c r="J10" s="54" t="s">
        <v>19</v>
      </c>
      <c r="K10" s="54" t="s">
        <v>19</v>
      </c>
      <c r="L10" s="54" t="s">
        <v>19</v>
      </c>
      <c r="M10" s="54" t="s">
        <v>19</v>
      </c>
      <c r="N10" s="54" t="s">
        <v>19</v>
      </c>
      <c r="O10" s="54" t="s">
        <v>19</v>
      </c>
      <c r="P10" s="54" t="s">
        <v>21</v>
      </c>
      <c r="Q10" s="54" t="s">
        <v>21</v>
      </c>
      <c r="R10" s="42"/>
      <c r="S10" s="36">
        <f ca="1">COUNTIF(F10:OFFSET(S10,0,-1),"○")+COUNTIF(F10:OFFSET(S10,0,-1),"△")</f>
        <v>8</v>
      </c>
      <c r="T10" s="1">
        <f ca="1">COUNTIF(F10:OFFSET(T10,0,-2),"●")+COUNTIF(F10:OFFSET(T10,0,-2),"▲")</f>
        <v>2</v>
      </c>
      <c r="U10" s="22">
        <f t="shared" ref="U10:U13" ca="1" si="0">IF(W10&lt;100000,W10,100000)</f>
        <v>100000</v>
      </c>
      <c r="W10">
        <f ca="1">COUNTIF(F10:OFFSET(W10,0,-5),"○")*50000+COUNTIF(F10:OFFSET(W10,0,-5),"△")*10000+COUNTIF(F10:OFFSET(W10,0,-5),"●")*40000+COUNTIF(F10:OFFSET(W10,0,-5),"▲")*8000</f>
        <v>136000</v>
      </c>
    </row>
    <row r="11" spans="2:28" ht="34.200000000000003" customHeight="1" x14ac:dyDescent="0.45">
      <c r="B11" s="21">
        <v>3</v>
      </c>
      <c r="C11" s="3" t="s">
        <v>8</v>
      </c>
      <c r="D11" s="8">
        <v>44564</v>
      </c>
      <c r="E11" s="15">
        <v>44573</v>
      </c>
      <c r="F11" s="41"/>
      <c r="G11" s="3"/>
      <c r="H11" s="54" t="s">
        <v>25</v>
      </c>
      <c r="I11" s="54" t="s">
        <v>19</v>
      </c>
      <c r="J11" s="54" t="s">
        <v>19</v>
      </c>
      <c r="K11" s="54" t="s">
        <v>19</v>
      </c>
      <c r="L11" s="54" t="s">
        <v>19</v>
      </c>
      <c r="M11" s="54" t="s">
        <v>19</v>
      </c>
      <c r="N11" s="54" t="s">
        <v>19</v>
      </c>
      <c r="O11" s="54" t="s">
        <v>19</v>
      </c>
      <c r="P11" s="54" t="s">
        <v>21</v>
      </c>
      <c r="Q11" s="54" t="s">
        <v>21</v>
      </c>
      <c r="R11" s="42"/>
      <c r="S11" s="36">
        <f ca="1">COUNTIF(F11:OFFSET(S11,0,-1),"○")+COUNTIF(F11:OFFSET(S11,0,-1),"△")</f>
        <v>8</v>
      </c>
      <c r="T11" s="1">
        <f ca="1">COUNTIF(F11:OFFSET(T11,0,-2),"●")+COUNTIF(F11:OFFSET(T11,0,-2),"▲")</f>
        <v>2</v>
      </c>
      <c r="U11" s="22">
        <f t="shared" ca="1" si="0"/>
        <v>100000</v>
      </c>
      <c r="W11">
        <f ca="1">COUNTIF(F11:OFFSET(W11,0,-5),"○")*50000+COUNTIF(F11:OFFSET(W11,0,-5),"△")*10000+COUNTIF(F11:OFFSET(W11,0,-5),"●")*40000+COUNTIF(F11:OFFSET(W11,0,-5),"▲")*8000</f>
        <v>136000</v>
      </c>
    </row>
    <row r="12" spans="2:28" ht="34.200000000000003" customHeight="1" x14ac:dyDescent="0.45">
      <c r="B12" s="21">
        <v>4</v>
      </c>
      <c r="C12" s="3" t="s">
        <v>9</v>
      </c>
      <c r="D12" s="8">
        <v>44566</v>
      </c>
      <c r="E12" s="15">
        <v>44574</v>
      </c>
      <c r="F12" s="41"/>
      <c r="G12" s="3"/>
      <c r="H12" s="3"/>
      <c r="I12" s="3"/>
      <c r="J12" s="54" t="s">
        <v>38</v>
      </c>
      <c r="K12" s="54" t="s">
        <v>19</v>
      </c>
      <c r="L12" s="54" t="s">
        <v>19</v>
      </c>
      <c r="M12" s="54" t="s">
        <v>19</v>
      </c>
      <c r="N12" s="54" t="s">
        <v>19</v>
      </c>
      <c r="O12" s="54" t="s">
        <v>19</v>
      </c>
      <c r="P12" s="54" t="s">
        <v>21</v>
      </c>
      <c r="Q12" s="54" t="s">
        <v>21</v>
      </c>
      <c r="R12" s="43" t="s">
        <v>21</v>
      </c>
      <c r="S12" s="36">
        <f ca="1">COUNTIF(F12:OFFSET(S12,0,-1),"○")+COUNTIF(F12:OFFSET(S12,0,-1),"△")</f>
        <v>6</v>
      </c>
      <c r="T12" s="1">
        <f ca="1">COUNTIF(F12:OFFSET(T12,0,-2),"●")+COUNTIF(F12:OFFSET(T12,0,-2),"▲")</f>
        <v>3</v>
      </c>
      <c r="U12" s="22">
        <f t="shared" ca="1" si="0"/>
        <v>100000</v>
      </c>
      <c r="W12">
        <f ca="1">COUNTIF(F12:OFFSET(W12,0,-5),"○")*50000+COUNTIF(F12:OFFSET(W12,0,-5),"△")*10000+COUNTIF(F12:OFFSET(W12,0,-5),"●")*40000+COUNTIF(F12:OFFSET(W12,0,-5),"▲")*8000</f>
        <v>124000</v>
      </c>
    </row>
    <row r="13" spans="2:28" ht="34.200000000000003" customHeight="1" thickBot="1" x14ac:dyDescent="0.5">
      <c r="B13" s="23">
        <v>5</v>
      </c>
      <c r="C13" s="24" t="s">
        <v>10</v>
      </c>
      <c r="D13" s="16">
        <v>44566</v>
      </c>
      <c r="E13" s="17">
        <v>44574</v>
      </c>
      <c r="F13" s="44"/>
      <c r="G13" s="24"/>
      <c r="H13" s="24"/>
      <c r="I13" s="24"/>
      <c r="J13" s="25" t="s">
        <v>25</v>
      </c>
      <c r="K13" s="25" t="s">
        <v>19</v>
      </c>
      <c r="L13" s="25" t="s">
        <v>19</v>
      </c>
      <c r="M13" s="25" t="s">
        <v>19</v>
      </c>
      <c r="N13" s="25" t="s">
        <v>19</v>
      </c>
      <c r="O13" s="25" t="s">
        <v>19</v>
      </c>
      <c r="P13" s="25" t="s">
        <v>21</v>
      </c>
      <c r="Q13" s="25" t="s">
        <v>21</v>
      </c>
      <c r="R13" s="45" t="s">
        <v>21</v>
      </c>
      <c r="S13" s="49">
        <f ca="1">COUNTIF(F13:OFFSET(S13,0,-1),"○")+COUNTIF(F13:OFFSET(S13,0,-1),"△")</f>
        <v>6</v>
      </c>
      <c r="T13" s="26">
        <f ca="1">COUNTIF(F13:OFFSET(T13,0,-2),"●")+COUNTIF(F13:OFFSET(T13,0,-2),"▲")</f>
        <v>3</v>
      </c>
      <c r="U13" s="27">
        <f t="shared" ca="1" si="0"/>
        <v>100000</v>
      </c>
      <c r="W13">
        <f ca="1">COUNTIF(F13:OFFSET(W13,0,-5),"○")*50000+COUNTIF(F13:OFFSET(W13,0,-5),"△")*10000+COUNTIF(F13:OFFSET(W13,0,-5),"●")*40000+COUNTIF(F13:OFFSET(W13,0,-5),"▲")*8000</f>
        <v>124000</v>
      </c>
    </row>
    <row r="14" spans="2:28" ht="34.200000000000003" customHeight="1" thickBot="1" x14ac:dyDescent="0.5">
      <c r="B14" s="18"/>
      <c r="C14" s="18"/>
      <c r="D14" s="19"/>
      <c r="E14" s="19"/>
      <c r="F14" s="18"/>
      <c r="G14" s="18"/>
      <c r="H14" s="18"/>
      <c r="I14" s="18"/>
      <c r="J14" s="20"/>
      <c r="K14" s="20"/>
      <c r="L14" s="20"/>
      <c r="M14" s="20"/>
      <c r="N14" s="20"/>
      <c r="O14" s="20"/>
      <c r="P14" s="20"/>
      <c r="Q14" s="20"/>
      <c r="R14" s="20"/>
      <c r="S14" s="57" t="s">
        <v>2</v>
      </c>
      <c r="T14" s="58"/>
      <c r="U14" s="51">
        <f ca="1">SUM(U9:U13)</f>
        <v>500000</v>
      </c>
    </row>
    <row r="15" spans="2:28" ht="26.4" x14ac:dyDescent="0.45">
      <c r="E15" s="52" t="s">
        <v>34</v>
      </c>
    </row>
    <row r="16" spans="2:28" ht="22.2" x14ac:dyDescent="0.45">
      <c r="F16" s="53" t="s">
        <v>26</v>
      </c>
      <c r="G16" s="7" t="s">
        <v>29</v>
      </c>
      <c r="H16" s="7"/>
      <c r="I16" s="7"/>
      <c r="K16" s="53" t="s">
        <v>20</v>
      </c>
      <c r="L16" s="6" t="s">
        <v>28</v>
      </c>
      <c r="M16" s="7"/>
      <c r="N16" s="7"/>
      <c r="O16" s="53"/>
      <c r="P16" s="6"/>
    </row>
    <row r="17" spans="3:16" ht="22.2" x14ac:dyDescent="0.45">
      <c r="F17" s="53" t="s">
        <v>13</v>
      </c>
      <c r="G17" s="7" t="s">
        <v>30</v>
      </c>
      <c r="H17" s="7"/>
      <c r="I17" s="7"/>
      <c r="K17" s="53" t="s">
        <v>21</v>
      </c>
      <c r="L17" s="6" t="s">
        <v>0</v>
      </c>
      <c r="M17" s="7"/>
      <c r="N17" s="7"/>
      <c r="O17" s="53"/>
      <c r="P17" s="6"/>
    </row>
    <row r="19" spans="3:16" ht="22.2" x14ac:dyDescent="0.45">
      <c r="C19" s="55" t="s">
        <v>36</v>
      </c>
    </row>
  </sheetData>
  <mergeCells count="10">
    <mergeCell ref="S14:T14"/>
    <mergeCell ref="B3:U3"/>
    <mergeCell ref="B5:C5"/>
    <mergeCell ref="D5:F5"/>
    <mergeCell ref="B7:B8"/>
    <mergeCell ref="C7:C8"/>
    <mergeCell ref="D7:D8"/>
    <mergeCell ref="E7:E8"/>
    <mergeCell ref="F7:R7"/>
    <mergeCell ref="S7:U7"/>
  </mergeCells>
  <phoneticPr fontId="1"/>
  <dataValidations count="1">
    <dataValidation type="list" allowBlank="1" showInputMessage="1" showErrorMessage="1" sqref="F9:R13" xr:uid="{25ED8980-0D61-4CB7-9F90-F5256CF44FB9}">
      <formula1>$AB$2:$AB$6</formula1>
    </dataValidation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実績書</vt:lpstr>
      <vt:lpstr>別紙</vt:lpstr>
      <vt:lpstr>記入例（別紙）</vt:lpstr>
      <vt:lpstr>'記入例（別紙）'!Print_Area</vt:lpstr>
      <vt:lpstr>実績書!Print_Area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 俊輔</dc:creator>
  <cp:lastModifiedBy>鬼塚 俊輔</cp:lastModifiedBy>
  <cp:lastPrinted>2022-08-06T01:26:37Z</cp:lastPrinted>
  <dcterms:created xsi:type="dcterms:W3CDTF">2022-06-13T12:01:37Z</dcterms:created>
  <dcterms:modified xsi:type="dcterms:W3CDTF">2022-08-06T01:26:49Z</dcterms:modified>
</cp:coreProperties>
</file>