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979739A3-D044-4693-A2FF-553C75C28B4C}" xr6:coauthVersionLast="47" xr6:coauthVersionMax="47" xr10:uidLastSave="{00000000-0000-0000-0000-000000000000}"/>
  <workbookProtection workbookAlgorithmName="SHA-512" workbookHashValue="5omad282HfhwIbVh3mMaEEmMbJaVagEp/uLBE6rK1Kk8ruFYyn9s06g5tok7KVCdwxBrDTcvL07khCHZX6N1dw==" workbookSaltValue="QqcIuifKkjHGJk2FRFfVY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<sst xmlns="http://schemas.openxmlformats.org/spreadsheetml/2006/main" count="228" uniqueCount="114">
  <si>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</si>
  <si>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</si>
  <si>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</si>
  <si>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</si>
  <si>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</si>
  <si>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</si>
  <si>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</si>
  <si>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</si>
  <si>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</si>
  <si>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</si>
  <si>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</si>
  <si>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</si>
  <si>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</si>
  <si>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</si>
  <si>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</si>
  <si>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</si>
  <si>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</si>
  <si>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</si>
  <si>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</si>
  <si>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</si>
  <si>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</si>
  <si>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</si>
  <si>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</si>
  <si>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</si>
  <si>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</si>
  <si>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</si>
  <si>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</si>
  <si>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</si>
  <si>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</si>
  <si>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</si>
  <si>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</si>
  <si>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</si>
  <si>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</si>
  <si>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</si>
  <si>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</si>
  <si>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</si>
  <si>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</si>
  <si>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</si>
  <si>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</si>
  <si>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</si>
  <si>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</si>
  <si>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</si>
  <si>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</si>
  <si>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</si>
  <si>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</si>
  <si>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</si>
  <si>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</si>
  <si>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</si>
  <si>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</si>
  <si>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</si>
  <si>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</si>
  <si>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</si>
  <si>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</si>
  <si>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</si>
  <si>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</si>
  <si>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</si>
  <si>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</si>
  <si>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</si>
  <si>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</si>
  <si>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</si>
  <si>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</si>
  <si>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</si>
  <si>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</si>
  <si>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</si>
  <si>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</si>
  <si>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</si>
  <si>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</si>
  <si>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</si>
  <si>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</si>
  <si>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</si>
  <si>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</si>
  <si>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</si>
  <si>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</si>
  <si>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</si>
  <si>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</si>
  <si>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</si>
  <si>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</si>
  <si>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</si>
  <si>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</si>
  <si>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</si>
  <si>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</si>
  <si>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</si>
  <si>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</si>
  <si>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</si>
  <si>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</si>
  <si>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</si>
  <si>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</si>
  <si>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</si>
  <si>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</si>
  <si>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</si>
  <si>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</si>
  <si>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</si>
  <si>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</si>
  <si>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</si>
  <si>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</si>
  <si>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</si>
  <si>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</si>
  <si>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</si>
  <si>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</si>
  <si>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</si>
  <si>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</si>
  <si>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</si>
  <si>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</si>
  <si>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</si>
  <si>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</si>
  <si>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</si>
  <si>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</si>
  <si>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</si>
  <si>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</si>
  <si>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</si>
  <si>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</si>
  <si>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①有形固定資産減価償却率は、年次的に増え、また類似団体の平均を上回っており老朽化が徐々に進んでいることを表している。更新等の財源の確保や投資計画が必要であるといえる。
②管路経年化率は、昨年度より5.07ポイント増で更新の必要性は増加しているものの類似団体平均との比較では下回っているので、今後も同様のペースで管路の老朽化対策に取り組みたい。
③管路更新率は、昨年度より0.25ポイントの減で、類似団体との比較では0.54ポイント上回った。今後も機械設備の更新と管路の更新のバランスを保ちながら工事を計画的に行っていきたい。</t>
    <rPh sb="108" eb="110">
      <t>コウシン</t>
    </rPh>
    <rPh sb="111" eb="114">
      <t>ヒツヨウセイ</t>
    </rPh>
    <rPh sb="115" eb="117">
      <t>ゾウカ</t>
    </rPh>
    <rPh sb="148" eb="150">
      <t>ドウヨウ</t>
    </rPh>
    <rPh sb="194" eb="195">
      <t>ゲン</t>
    </rPh>
    <rPh sb="223" eb="225">
      <t>キカイ</t>
    </rPh>
    <rPh sb="225" eb="227">
      <t>セツビ</t>
    </rPh>
    <rPh sb="228" eb="230">
      <t>コウシン</t>
    </rPh>
    <rPh sb="242" eb="243">
      <t>タモ</t>
    </rPh>
    <rPh sb="247" eb="249">
      <t>コウジ</t>
    </rPh>
    <rPh sb="250" eb="253">
      <t>ケイカクテキ</t>
    </rPh>
    <rPh sb="254" eb="255">
      <t>オコナ</t>
    </rPh>
    <phoneticPr fontId="4"/>
  </si>
  <si>
    <t>①経常収支比率は100％を超え、類似団体平均を15.35ポイント上回っており、維持管理費用等を賄える健全な経営を維持できている。
②累積欠損金比率は、引き続き0％である。
③流動比率は、100％を超え昨年度より6.03ポイント増加した。類似団体平均を下回っているものの、平均との差は昨年度より31.60ポイント縮小しており、引き続き計画的な執行で経営健全化を図っていきたい。
④企業債残高対給水収益比率は類似団体平均値を133.89ポイント下回った。今後も数年間は起債予定が無く、償還残高は年々減少していく見通しである。
⑤料金回収率は、昨年度より13.29ポイント増加し類似団体平均より20.07ポイント高くなっている。今後も費用削減を意識し健全経営を図っていく。
⑥給水原価は、類似団体と比べ67.99円低く、安価で提供できている。今後も継続していけるように投資の効率化や維持管理費の削減等、経営改善の検討も行う。
⑦施設利用率は、昨年度より3.45ポイントの減であるが、類似団体との経年的な比較では上回っている。現状及び将来の分析を行い適切な施設稼働を継続していく。
⑧有収率は、昨年度より3.32ポイントの増となり類似団体平均値よりも5.04ポイント高い。今後も引き続き管路の漏水調査等、施設の維持管理に努め適切な施設稼働を継続する。</t>
    <rPh sb="283" eb="285">
      <t>ゾウカ</t>
    </rPh>
    <phoneticPr fontId="4"/>
  </si>
  <si>
    <t>三股町は人口の増減率が前年度より0.4ポイント減少しており、今後は少子化による人口減少や、住民の節水意識向上による給水収益の減少を見越して、費用削減に取り組む必要がある。
　また老朽化の状況については令和2年度水道ビジョンで示されたとおり、現行料金を維持しつつ財政収支の均衡が可能な投資規模に沿って、今後も管路更新事業を継続していきたい。</t>
    <rPh sb="4" eb="6">
      <t>ジンコウ</t>
    </rPh>
    <rPh sb="7" eb="10">
      <t>ゾウゲンリツ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</si>
</sst>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1.1599999999999999</c:v>
                </c:pt>
                <c:pt idx="1">
                  <c:v>0.2</c:v>
                </c:pt>
                <c:pt idx="2">
                  <c:v>0.65</c:v>
                </c:pt>
                <c:pt idx="3">
                  <c:v>1.2</c:v>
                </c:pt>
                <c:pt idx="4">
                  <c:v>0.95</c:v>
                </c:pt>
              </c:numCache>
            </c:numRef>
          </c:val>
          <c:extLst>
            <c:ext xmlns:c16="http://schemas.microsoft.com/office/drawing/2014/chart" uri="{C3380CC4-5D6E-409C-BE32-E72D297353CC}">
              <c16:uniqueId val="{00000000-79BF-4782-83AE-DF5E020D4E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9BF-4782-83AE-DF5E020D4E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71.02</c:v>
                </c:pt>
                <c:pt idx="1">
                  <c:v>75.16</c:v>
                </c:pt>
                <c:pt idx="2">
                  <c:v>78.48</c:v>
                </c:pt>
                <c:pt idx="3">
                  <c:v>77.290000000000006</c:v>
                </c:pt>
                <c:pt idx="4">
                  <c:v>73.84</c:v>
                </c:pt>
              </c:numCache>
            </c:numRef>
          </c:val>
          <c:extLst>
            <c:ext xmlns:c16="http://schemas.microsoft.com/office/drawing/2014/chart" uri="{C3380CC4-5D6E-409C-BE32-E72D297353CC}">
              <c16:uniqueId val="{00000000-5B26-4695-ABFE-1BD97BC5DE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B26-4695-ABFE-1BD97BC5DE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87.21</c:v>
                </c:pt>
                <c:pt idx="1">
                  <c:v>84.53</c:v>
                </c:pt>
                <c:pt idx="2">
                  <c:v>81.17</c:v>
                </c:pt>
                <c:pt idx="3">
                  <c:v>81.849999999999994</c:v>
                </c:pt>
                <c:pt idx="4">
                  <c:v>85.17</c:v>
                </c:pt>
              </c:numCache>
            </c:numRef>
          </c:val>
          <c:extLst>
            <c:ext xmlns:c16="http://schemas.microsoft.com/office/drawing/2014/chart" uri="{C3380CC4-5D6E-409C-BE32-E72D297353CC}">
              <c16:uniqueId val="{00000000-DD5E-47CA-8921-81EF7D9033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D5E-47CA-8921-81EF7D9033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118.99</c:v>
                </c:pt>
                <c:pt idx="1">
                  <c:v>122.05</c:v>
                </c:pt>
                <c:pt idx="2">
                  <c:v>123.7</c:v>
                </c:pt>
                <c:pt idx="3">
                  <c:v>119.55</c:v>
                </c:pt>
                <c:pt idx="4">
                  <c:v>121.36</c:v>
                </c:pt>
              </c:numCache>
            </c:numRef>
          </c:val>
          <c:extLst>
            <c:ext xmlns:c16="http://schemas.microsoft.com/office/drawing/2014/chart" uri="{C3380CC4-5D6E-409C-BE32-E72D297353CC}">
              <c16:uniqueId val="{00000000-BD0B-4327-8C7D-124C009410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D0B-4327-8C7D-124C009410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51.35</c:v>
                </c:pt>
                <c:pt idx="1">
                  <c:v>52.73</c:v>
                </c:pt>
                <c:pt idx="2">
                  <c:v>53.9</c:v>
                </c:pt>
                <c:pt idx="3">
                  <c:v>55.05</c:v>
                </c:pt>
                <c:pt idx="4">
                  <c:v>56.23</c:v>
                </c:pt>
              </c:numCache>
            </c:numRef>
          </c:val>
          <c:extLst>
            <c:ext xmlns:c16="http://schemas.microsoft.com/office/drawing/2014/chart" uri="{C3380CC4-5D6E-409C-BE32-E72D297353CC}">
              <c16:uniqueId val="{00000000-7BDE-43B7-9B93-B182C7EA6C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BDE-43B7-9B93-B182C7EA6C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9.15</c:v>
                </c:pt>
                <c:pt idx="1">
                  <c:v>9.4499999999999993</c:v>
                </c:pt>
                <c:pt idx="2">
                  <c:v>9.74</c:v>
                </c:pt>
                <c:pt idx="3">
                  <c:v>10.3</c:v>
                </c:pt>
                <c:pt idx="4">
                  <c:v>15.37</c:v>
                </c:pt>
              </c:numCache>
            </c:numRef>
          </c:val>
          <c:extLst>
            <c:ext xmlns:c16="http://schemas.microsoft.com/office/drawing/2014/chart" uri="{C3380CC4-5D6E-409C-BE32-E72D297353CC}">
              <c16:uniqueId val="{00000000-4674-4090-9F32-5A1FA47CE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4674-4090-9F32-5A1FA47CE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DA-4CBA-A716-8AB9E3E8A7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ADA-4CBA-A716-8AB9E3E8A7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323.74</c:v>
                </c:pt>
                <c:pt idx="1">
                  <c:v>239.91</c:v>
                </c:pt>
                <c:pt idx="2">
                  <c:v>278.52999999999997</c:v>
                </c:pt>
                <c:pt idx="3">
                  <c:v>294.10000000000002</c:v>
                </c:pt>
                <c:pt idx="4">
                  <c:v>300.13</c:v>
                </c:pt>
              </c:numCache>
            </c:numRef>
          </c:val>
          <c:extLst>
            <c:ext xmlns:c16="http://schemas.microsoft.com/office/drawing/2014/chart" uri="{C3380CC4-5D6E-409C-BE32-E72D297353CC}">
              <c16:uniqueId val="{00000000-DBFA-469C-80FD-F4A34F551B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BFA-469C-80FD-F4A34F551B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392.05</c:v>
                </c:pt>
                <c:pt idx="1">
                  <c:v>356.49</c:v>
                </c:pt>
                <c:pt idx="2">
                  <c:v>325.27</c:v>
                </c:pt>
                <c:pt idx="3">
                  <c:v>328.44</c:v>
                </c:pt>
                <c:pt idx="4">
                  <c:v>266.32</c:v>
                </c:pt>
              </c:numCache>
            </c:numRef>
          </c:val>
          <c:extLst>
            <c:ext xmlns:c16="http://schemas.microsoft.com/office/drawing/2014/chart" uri="{C3380CC4-5D6E-409C-BE32-E72D297353CC}">
              <c16:uniqueId val="{00000000-DA0F-4CBF-8FA1-D58B9DCE7B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A0F-4CBF-8FA1-D58B9DCE7B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110.87</c:v>
                </c:pt>
                <c:pt idx="1">
                  <c:v>113.96</c:v>
                </c:pt>
                <c:pt idx="2">
                  <c:v>112.62</c:v>
                </c:pt>
                <c:pt idx="3">
                  <c:v>99.61</c:v>
                </c:pt>
                <c:pt idx="4">
                  <c:v>112.9</c:v>
                </c:pt>
              </c:numCache>
            </c:numRef>
          </c:val>
          <c:extLst>
            <c:ext xmlns:c16="http://schemas.microsoft.com/office/drawing/2014/chart" uri="{C3380CC4-5D6E-409C-BE32-E72D297353CC}">
              <c16:uniqueId val="{00000000-F383-47E9-B2D9-E70EBDEBC4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383-47E9-B2D9-E70EBDEBC4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123.51</c:v>
                </c:pt>
                <c:pt idx="1">
                  <c:v>119.43</c:v>
                </c:pt>
                <c:pt idx="2">
                  <c:v>121.05</c:v>
                </c:pt>
                <c:pt idx="3">
                  <c:v>123.72</c:v>
                </c:pt>
                <c:pt idx="4">
                  <c:v>121.44</c:v>
                </c:pt>
              </c:numCache>
            </c:numRef>
          </c:val>
          <c:extLst>
            <c:ext xmlns:c16="http://schemas.microsoft.com/office/drawing/2014/chart" uri="{C3380CC4-5D6E-409C-BE32-E72D297353CC}">
              <c16:uniqueId val="{00000000-A1A8-4114-800C-2C65FBFCC4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1A8-4114-800C-2C65FBFCC4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三股町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自治体職員</v>
      </c>
      <c r="AE8" s="43"/>
      <c r="AF8" s="43"/>
      <c r="AG8" s="43"/>
      <c r="AH8" s="43"/>
      <c r="AI8" s="43"/>
      <c r="AJ8" s="43"/>
      <c r="AK8" s="2"/>
      <c r="AL8" s="44">
        <f>データ!$R$6</f>
        <v>25878</v>
      </c>
      <c r="AM8" s="44"/>
      <c r="AN8" s="44"/>
      <c r="AO8" s="44"/>
      <c r="AP8" s="44"/>
      <c r="AQ8" s="44"/>
      <c r="AR8" s="44"/>
      <c r="AS8" s="44"/>
      <c r="AT8" s="45">
        <f>データ!$S$6</f>
        <v>110.02</v>
      </c>
      <c r="AU8" s="46"/>
      <c r="AV8" s="46"/>
      <c r="AW8" s="46"/>
      <c r="AX8" s="46"/>
      <c r="AY8" s="46"/>
      <c r="AZ8" s="46"/>
      <c r="BA8" s="46"/>
      <c r="BB8" s="47">
        <f>データ!$T$6</f>
        <v>235.21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71.790000000000006</v>
      </c>
      <c r="J10" s="46"/>
      <c r="K10" s="46"/>
      <c r="L10" s="46"/>
      <c r="M10" s="46"/>
      <c r="N10" s="46"/>
      <c r="O10" s="80"/>
      <c r="P10" s="47">
        <f>データ!$P$6</f>
        <v>99.91</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25760</v>
      </c>
      <c r="AM10" s="44"/>
      <c r="AN10" s="44"/>
      <c r="AO10" s="44"/>
      <c r="AP10" s="44"/>
      <c r="AQ10" s="44"/>
      <c r="AR10" s="44"/>
      <c r="AS10" s="44"/>
      <c r="AT10" s="45">
        <f>データ!$V$6</f>
        <v>26.74</v>
      </c>
      <c r="AU10" s="46"/>
      <c r="AV10" s="46"/>
      <c r="AW10" s="46"/>
      <c r="AX10" s="46"/>
      <c r="AY10" s="46"/>
      <c r="AZ10" s="46"/>
      <c r="BA10" s="46"/>
      <c r="BB10" s="47">
        <f>データ!$W$6</f>
        <v>963.35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hkgvcaAoYFNhMYgzDjds+KUrwKwGs/q/ShoZ1CPxIEgBUtcw538VqhpVZc774qF3hjnKr5pDAa5jFV8ElQPGQ==" saltValue="kkJSTwwrcxMw2Fatjp04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453412</v>
      </c>
      <c r="D6" s="20">
        <f t="shared" si="3"/>
        <v>46</v>
      </c>
      <c r="E6" s="20">
        <f t="shared" si="3"/>
        <v>1</v>
      </c>
      <c r="F6" s="20">
        <f t="shared" si="3"/>
        <v>0</v>
      </c>
      <c r="G6" s="20">
        <f t="shared" si="3"/>
        <v>1</v>
      </c>
      <c r="H6" s="20" t="str">
        <f t="shared" si="3"/>
        <v>宮崎県　三股町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71.790000000000006</v>
      </c>
      <c r="P6" s="21">
        <f t="shared" si="3"/>
        <v>99.91</v>
      </c>
      <c r="Q6" s="21">
        <f t="shared" si="3"/>
        <v>2640</v>
      </c>
      <c r="R6" s="21">
        <f t="shared" si="3"/>
        <v>25878</v>
      </c>
      <c r="S6" s="21">
        <f t="shared" si="3"/>
        <v>110.02</v>
      </c>
      <c r="T6" s="21">
        <f t="shared" si="3"/>
        <v>235.21</v>
      </c>
      <c r="U6" s="21">
        <f t="shared" si="3"/>
        <v>25760</v>
      </c>
      <c r="V6" s="21">
        <f t="shared" si="3"/>
        <v>26.74</v>
      </c>
      <c r="W6" s="21">
        <f t="shared" si="3"/>
        <v>963.35</v>
      </c>
      <c r="X6" s="22">
        <f>IF(X7="",NA(),X7)</f>
        <v>118.99</v>
      </c>
      <c r="Y6" s="22">
        <f t="shared" ref="Y6:AG6" si="4">IF(Y7="",NA(),Y7)</f>
        <v>122.05</v>
      </c>
      <c r="Z6" s="22">
        <f t="shared" si="4"/>
        <v>123.7</v>
      </c>
      <c r="AA6" s="22">
        <f t="shared" si="4"/>
        <v>119.55</v>
      </c>
      <c r="AB6" s="22">
        <f t="shared" si="4"/>
        <v>121.36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323.74</v>
      </c>
      <c r="AU6" s="22">
        <f t="shared" ref="AU6:BC6" si="6">IF(AU7="",NA(),AU7)</f>
        <v>239.91</v>
      </c>
      <c r="AV6" s="22">
        <f t="shared" si="6"/>
        <v>278.52999999999997</v>
      </c>
      <c r="AW6" s="22">
        <f t="shared" si="6"/>
        <v>294.10000000000002</v>
      </c>
      <c r="AX6" s="22">
        <f t="shared" si="6"/>
        <v>300.13</v>
      </c>
      <c r="AY6" s="22">
        <f t="shared" si="6"/>
        <v>379.08</v>
      </c>
      <c r="AZ6" s="22">
        <f t="shared" si="6"/>
        <v>367.55</v>
      </c>
      <c r="BA6" s="22">
        <f t="shared" si="6"/>
        <v>378.56</v>
      </c>
      <c r="BB6" s="22">
        <f t="shared" si="6"/>
        <v>364.46</v>
      </c>
      <c r="BC6" s="22">
        <f t="shared" si="6"/>
        <v>338.89</v>
      </c>
      <c r="BD6" s="21" t="str">
        <f>IF(BD7="","",IF(BD7="-","【-】","【"&amp;SUBSTITUTE(TEXT(BD7,"#,##0.00"),"-","△")&amp;"】"))</f>
        <v>【243.36】</v>
      </c>
      <c r="BE6" s="22">
        <f>IF(BE7="",NA(),BE7)</f>
        <v>392.05</v>
      </c>
      <c r="BF6" s="22">
        <f t="shared" ref="BF6:BN6" si="7">IF(BF7="",NA(),BF7)</f>
        <v>356.49</v>
      </c>
      <c r="BG6" s="22">
        <f t="shared" si="7"/>
        <v>325.27</v>
      </c>
      <c r="BH6" s="22">
        <f t="shared" si="7"/>
        <v>328.44</v>
      </c>
      <c r="BI6" s="22">
        <f t="shared" si="7"/>
        <v>266.32</v>
      </c>
      <c r="BJ6" s="22">
        <f t="shared" si="7"/>
        <v>398.98</v>
      </c>
      <c r="BK6" s="22">
        <f t="shared" si="7"/>
        <v>418.68</v>
      </c>
      <c r="BL6" s="22">
        <f t="shared" si="7"/>
        <v>395.68</v>
      </c>
      <c r="BM6" s="22">
        <f t="shared" si="7"/>
        <v>403.72</v>
      </c>
      <c r="BN6" s="22">
        <f t="shared" si="7"/>
        <v>400.21</v>
      </c>
      <c r="BO6" s="21" t="str">
        <f>IF(BO7="","",IF(BO7="-","【-】","【"&amp;SUBSTITUTE(TEXT(BO7,"#,##0.00"),"-","△")&amp;"】"))</f>
        <v>【265.93】</v>
      </c>
      <c r="BP6" s="22">
        <f>IF(BP7="",NA(),BP7)</f>
        <v>110.87</v>
      </c>
      <c r="BQ6" s="22">
        <f t="shared" ref="BQ6:BY6" si="8">IF(BQ7="",NA(),BQ7)</f>
        <v>113.96</v>
      </c>
      <c r="BR6" s="22">
        <f t="shared" si="8"/>
        <v>112.62</v>
      </c>
      <c r="BS6" s="22">
        <f t="shared" si="8"/>
        <v>99.61</v>
      </c>
      <c r="BT6" s="22">
        <f t="shared" si="8"/>
        <v>112.9</v>
      </c>
      <c r="BU6" s="22">
        <f t="shared" si="8"/>
        <v>98.64</v>
      </c>
      <c r="BV6" s="22">
        <f t="shared" si="8"/>
        <v>94.78</v>
      </c>
      <c r="BW6" s="22">
        <f t="shared" si="8"/>
        <v>97.59</v>
      </c>
      <c r="BX6" s="22">
        <f t="shared" si="8"/>
        <v>92.17</v>
      </c>
      <c r="BY6" s="22">
        <f t="shared" si="8"/>
        <v>92.83</v>
      </c>
      <c r="BZ6" s="21" t="str">
        <f>IF(BZ7="","",IF(BZ7="-","【-】","【"&amp;SUBSTITUTE(TEXT(BZ7,"#,##0.00"),"-","△")&amp;"】"))</f>
        <v>【97.82】</v>
      </c>
      <c r="CA6" s="22">
        <f>IF(CA7="",NA(),CA7)</f>
        <v>123.51</v>
      </c>
      <c r="CB6" s="22">
        <f t="shared" ref="CB6:CJ6" si="9">IF(CB7="",NA(),CB7)</f>
        <v>119.43</v>
      </c>
      <c r="CC6" s="22">
        <f t="shared" si="9"/>
        <v>121.05</v>
      </c>
      <c r="CD6" s="22">
        <f t="shared" si="9"/>
        <v>123.72</v>
      </c>
      <c r="CE6" s="22">
        <f t="shared" si="9"/>
        <v>121.44</v>
      </c>
      <c r="CF6" s="22">
        <f t="shared" si="9"/>
        <v>178.92</v>
      </c>
      <c r="CG6" s="22">
        <f t="shared" si="9"/>
        <v>181.3</v>
      </c>
      <c r="CH6" s="22">
        <f t="shared" si="9"/>
        <v>181.71</v>
      </c>
      <c r="CI6" s="22">
        <f t="shared" si="9"/>
        <v>188.51</v>
      </c>
      <c r="CJ6" s="22">
        <f t="shared" si="9"/>
        <v>189.43</v>
      </c>
      <c r="CK6" s="21" t="str">
        <f>IF(CK7="","",IF(CK7="-","【-】","【"&amp;SUBSTITUTE(TEXT(CK7,"#,##0.00"),"-","△")&amp;"】"))</f>
        <v>【177.56】</v>
      </c>
      <c r="CL6" s="22">
        <f>IF(CL7="",NA(),CL7)</f>
        <v>71.02</v>
      </c>
      <c r="CM6" s="22">
        <f t="shared" ref="CM6:CU6" si="10">IF(CM7="",NA(),CM7)</f>
        <v>75.16</v>
      </c>
      <c r="CN6" s="22">
        <f t="shared" si="10"/>
        <v>78.48</v>
      </c>
      <c r="CO6" s="22">
        <f t="shared" si="10"/>
        <v>77.290000000000006</v>
      </c>
      <c r="CP6" s="22">
        <f t="shared" si="10"/>
        <v>73.84</v>
      </c>
      <c r="CQ6" s="22">
        <f t="shared" si="10"/>
        <v>55.14</v>
      </c>
      <c r="CR6" s="22">
        <f t="shared" si="10"/>
        <v>55.89</v>
      </c>
      <c r="CS6" s="22">
        <f t="shared" si="10"/>
        <v>55.72</v>
      </c>
      <c r="CT6" s="22">
        <f t="shared" si="10"/>
        <v>55.31</v>
      </c>
      <c r="CU6" s="22">
        <f t="shared" si="10"/>
        <v>55.14</v>
      </c>
      <c r="CV6" s="21" t="str">
        <f>IF(CV7="","",IF(CV7="-","【-】","【"&amp;SUBSTITUTE(TEXT(CV7,"#,##0.00"),"-","△")&amp;"】"))</f>
        <v>【59.81】</v>
      </c>
      <c r="CW6" s="22">
        <f>IF(CW7="",NA(),CW7)</f>
        <v>87.21</v>
      </c>
      <c r="CX6" s="22">
        <f t="shared" ref="CX6:DF6" si="11">IF(CX7="",NA(),CX7)</f>
        <v>84.53</v>
      </c>
      <c r="CY6" s="22">
        <f t="shared" si="11"/>
        <v>81.17</v>
      </c>
      <c r="CZ6" s="22">
        <f t="shared" si="11"/>
        <v>81.849999999999994</v>
      </c>
      <c r="DA6" s="22">
        <f t="shared" si="11"/>
        <v>85.17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51.35</v>
      </c>
      <c r="DI6" s="22">
        <f t="shared" ref="DI6:DQ6" si="12">IF(DI7="",NA(),DI7)</f>
        <v>52.73</v>
      </c>
      <c r="DJ6" s="22">
        <f t="shared" si="12"/>
        <v>53.9</v>
      </c>
      <c r="DK6" s="22">
        <f t="shared" si="12"/>
        <v>55.05</v>
      </c>
      <c r="DL6" s="22">
        <f t="shared" si="12"/>
        <v>56.23</v>
      </c>
      <c r="DM6" s="22">
        <f t="shared" si="12"/>
        <v>49.92</v>
      </c>
      <c r="DN6" s="22">
        <f t="shared" si="12"/>
        <v>50.63</v>
      </c>
      <c r="DO6" s="22">
        <f t="shared" si="12"/>
        <v>51.29</v>
      </c>
      <c r="DP6" s="22">
        <f t="shared" si="12"/>
        <v>52.2</v>
      </c>
      <c r="DQ6" s="22">
        <f t="shared" si="12"/>
        <v>52.7</v>
      </c>
      <c r="DR6" s="21" t="str">
        <f>IF(DR7="","",IF(DR7="-","【-】","【"&amp;SUBSTITUTE(TEXT(DR7,"#,##0.00"),"-","△")&amp;"】"))</f>
        <v>【52.02】</v>
      </c>
      <c r="DS6" s="22">
        <f>IF(DS7="",NA(),DS7)</f>
        <v>9.15</v>
      </c>
      <c r="DT6" s="22">
        <f t="shared" ref="DT6:EB6" si="13">IF(DT7="",NA(),DT7)</f>
        <v>9.4499999999999993</v>
      </c>
      <c r="DU6" s="22">
        <f t="shared" si="13"/>
        <v>9.74</v>
      </c>
      <c r="DV6" s="22">
        <f t="shared" si="13"/>
        <v>10.3</v>
      </c>
      <c r="DW6" s="22">
        <f t="shared" si="13"/>
        <v>15.37</v>
      </c>
      <c r="DX6" s="22">
        <f t="shared" si="13"/>
        <v>16.88</v>
      </c>
      <c r="DY6" s="22">
        <f t="shared" si="13"/>
        <v>18.28</v>
      </c>
      <c r="DZ6" s="22">
        <f t="shared" si="13"/>
        <v>19.61</v>
      </c>
      <c r="EA6" s="22">
        <f t="shared" si="13"/>
        <v>20.73</v>
      </c>
      <c r="EB6" s="22">
        <f t="shared" si="13"/>
        <v>22.86</v>
      </c>
      <c r="EC6" s="21" t="str">
        <f>IF(EC7="","",IF(EC7="-","【-】","【"&amp;SUBSTITUTE(TEXT(EC7,"#,##0.00"),"-","△")&amp;"】"))</f>
        <v>【25.37】</v>
      </c>
      <c r="ED6" s="22">
        <f>IF(ED7="",NA(),ED7)</f>
        <v>1.1599999999999999</v>
      </c>
      <c r="EE6" s="22">
        <f t="shared" ref="EE6:EM6" si="14">IF(EE7="",NA(),EE7)</f>
        <v>0.2</v>
      </c>
      <c r="EF6" s="22">
        <f t="shared" si="14"/>
        <v>0.65</v>
      </c>
      <c r="EG6" s="22">
        <f t="shared" si="14"/>
        <v>1.2</v>
      </c>
      <c r="EH6" s="22">
        <f t="shared" si="14"/>
        <v>0.95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453412</v>
      </c>
      <c r="D7" s="24">
        <v>46</v>
      </c>
      <c r="E7" s="24">
        <v>1</v>
      </c>
      <c r="F7" s="24">
        <v>0</v>
      </c>
      <c r="G7" s="24">
        <v>1</v>
      </c>
      <c r="H7" s="24" t="s">
        <v>92</v>
      </c>
      <c r="I7" s="24" t="s">
        <v>93</v>
      </c>
      <c r="J7" s="24" t="s">
        <v>94</v>
      </c>
      <c r="K7" s="24" t="s">
        <v>95</v>
      </c>
      <c r="L7" s="24" t="s">
        <v>96</v>
      </c>
      <c r="M7" s="24" t="s">
        <v>97</v>
      </c>
      <c r="N7" s="25" t="s">
        <v>98</v>
      </c>
      <c r="O7" s="25">
        <v>71.790000000000006</v>
      </c>
      <c r="P7" s="25">
        <v>99.91</v>
      </c>
      <c r="Q7" s="25">
        <v>2640</v>
      </c>
      <c r="R7" s="25">
        <v>25878</v>
      </c>
      <c r="S7" s="25">
        <v>110.02</v>
      </c>
      <c r="T7" s="25">
        <v>235.21</v>
      </c>
      <c r="U7" s="25">
        <v>25760</v>
      </c>
      <c r="V7" s="25">
        <v>26.74</v>
      </c>
      <c r="W7" s="25">
        <v>963.35</v>
      </c>
      <c r="X7" s="25">
        <v>118.99</v>
      </c>
      <c r="Y7" s="25">
        <v>122.05</v>
      </c>
      <c r="Z7" s="25">
        <v>123.7</v>
      </c>
      <c r="AA7" s="25">
        <v>119.55</v>
      </c>
      <c r="AB7" s="25">
        <v>121.36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323.74</v>
      </c>
      <c r="AU7" s="25">
        <v>239.91</v>
      </c>
      <c r="AV7" s="25">
        <v>278.52999999999997</v>
      </c>
      <c r="AW7" s="25">
        <v>294.10000000000002</v>
      </c>
      <c r="AX7" s="25">
        <v>300.13</v>
      </c>
      <c r="AY7" s="25">
        <v>379.08</v>
      </c>
      <c r="AZ7" s="25">
        <v>367.55</v>
      </c>
      <c r="BA7" s="25">
        <v>378.56</v>
      </c>
      <c r="BB7" s="25">
        <v>364.46</v>
      </c>
      <c r="BC7" s="25">
        <v>338.89</v>
      </c>
      <c r="BD7" s="25">
        <v>243.36</v>
      </c>
      <c r="BE7" s="25">
        <v>392.05</v>
      </c>
      <c r="BF7" s="25">
        <v>356.49</v>
      </c>
      <c r="BG7" s="25">
        <v>325.27</v>
      </c>
      <c r="BH7" s="25">
        <v>328.44</v>
      </c>
      <c r="BI7" s="25">
        <v>266.32</v>
      </c>
      <c r="BJ7" s="25">
        <v>398.98</v>
      </c>
      <c r="BK7" s="25">
        <v>418.68</v>
      </c>
      <c r="BL7" s="25">
        <v>395.68</v>
      </c>
      <c r="BM7" s="25">
        <v>403.72</v>
      </c>
      <c r="BN7" s="25">
        <v>400.21</v>
      </c>
      <c r="BO7" s="25">
        <v>265.93</v>
      </c>
      <c r="BP7" s="25">
        <v>110.87</v>
      </c>
      <c r="BQ7" s="25">
        <v>113.96</v>
      </c>
      <c r="BR7" s="25">
        <v>112.62</v>
      </c>
      <c r="BS7" s="25">
        <v>99.61</v>
      </c>
      <c r="BT7" s="25">
        <v>112.9</v>
      </c>
      <c r="BU7" s="25">
        <v>98.64</v>
      </c>
      <c r="BV7" s="25">
        <v>94.78</v>
      </c>
      <c r="BW7" s="25">
        <v>97.59</v>
      </c>
      <c r="BX7" s="25">
        <v>92.17</v>
      </c>
      <c r="BY7" s="25">
        <v>92.83</v>
      </c>
      <c r="BZ7" s="25">
        <v>97.82</v>
      </c>
      <c r="CA7" s="25">
        <v>123.51</v>
      </c>
      <c r="CB7" s="25">
        <v>119.43</v>
      </c>
      <c r="CC7" s="25">
        <v>121.05</v>
      </c>
      <c r="CD7" s="25">
        <v>123.72</v>
      </c>
      <c r="CE7" s="25">
        <v>121.44</v>
      </c>
      <c r="CF7" s="25">
        <v>178.92</v>
      </c>
      <c r="CG7" s="25">
        <v>181.3</v>
      </c>
      <c r="CH7" s="25">
        <v>181.71</v>
      </c>
      <c r="CI7" s="25">
        <v>188.51</v>
      </c>
      <c r="CJ7" s="25">
        <v>189.43</v>
      </c>
      <c r="CK7" s="25">
        <v>177.56</v>
      </c>
      <c r="CL7" s="25">
        <v>71.02</v>
      </c>
      <c r="CM7" s="25">
        <v>75.16</v>
      </c>
      <c r="CN7" s="25">
        <v>78.48</v>
      </c>
      <c r="CO7" s="25">
        <v>77.290000000000006</v>
      </c>
      <c r="CP7" s="25">
        <v>73.84</v>
      </c>
      <c r="CQ7" s="25">
        <v>55.14</v>
      </c>
      <c r="CR7" s="25">
        <v>55.89</v>
      </c>
      <c r="CS7" s="25">
        <v>55.72</v>
      </c>
      <c r="CT7" s="25">
        <v>55.31</v>
      </c>
      <c r="CU7" s="25">
        <v>55.14</v>
      </c>
      <c r="CV7" s="25">
        <v>59.81</v>
      </c>
      <c r="CW7" s="25">
        <v>87.21</v>
      </c>
      <c r="CX7" s="25">
        <v>84.53</v>
      </c>
      <c r="CY7" s="25">
        <v>81.17</v>
      </c>
      <c r="CZ7" s="25">
        <v>81.849999999999994</v>
      </c>
      <c r="DA7" s="25">
        <v>85.17</v>
      </c>
      <c r="DB7" s="25">
        <v>81.39</v>
      </c>
      <c r="DC7" s="25">
        <v>81.27</v>
      </c>
      <c r="DD7" s="25">
        <v>81.260000000000005</v>
      </c>
      <c r="DE7" s="25">
        <v>80.36</v>
      </c>
      <c r="DF7" s="25">
        <v>80.13</v>
      </c>
      <c r="DG7" s="25">
        <v>89.42</v>
      </c>
      <c r="DH7" s="25">
        <v>51.35</v>
      </c>
      <c r="DI7" s="25">
        <v>52.73</v>
      </c>
      <c r="DJ7" s="25">
        <v>53.9</v>
      </c>
      <c r="DK7" s="25">
        <v>55.05</v>
      </c>
      <c r="DL7" s="25">
        <v>56.23</v>
      </c>
      <c r="DM7" s="25">
        <v>49.92</v>
      </c>
      <c r="DN7" s="25">
        <v>50.63</v>
      </c>
      <c r="DO7" s="25">
        <v>51.29</v>
      </c>
      <c r="DP7" s="25">
        <v>52.2</v>
      </c>
      <c r="DQ7" s="25">
        <v>52.7</v>
      </c>
      <c r="DR7" s="25">
        <v>52.02</v>
      </c>
      <c r="DS7" s="25">
        <v>9.15</v>
      </c>
      <c r="DT7" s="25">
        <v>9.4499999999999993</v>
      </c>
      <c r="DU7" s="25">
        <v>9.74</v>
      </c>
      <c r="DV7" s="25">
        <v>10.3</v>
      </c>
      <c r="DW7" s="25">
        <v>15.37</v>
      </c>
      <c r="DX7" s="25">
        <v>16.88</v>
      </c>
      <c r="DY7" s="25">
        <v>18.28</v>
      </c>
      <c r="DZ7" s="25">
        <v>19.61</v>
      </c>
      <c r="EA7" s="25">
        <v>20.73</v>
      </c>
      <c r="EB7" s="25">
        <v>22.86</v>
      </c>
      <c r="EC7" s="25">
        <v>25.37</v>
      </c>
      <c r="ED7" s="25">
        <v>1.1599999999999999</v>
      </c>
      <c r="EE7" s="25">
        <v>0.2</v>
      </c>
      <c r="EF7" s="25">
        <v>0.65</v>
      </c>
      <c r="EG7" s="25">
        <v>1.2</v>
      </c>
      <c r="EH7" s="25">
        <v>0.95</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2025-01-27T06:18:26Z</cp:lastPrinted>
  <dcterms:created xsi:type="dcterms:W3CDTF">2025-01-24T06:56:07Z</dcterms:created>
  <dcterms:modified xsi:type="dcterms:W3CDTF">2025-02-27T02:12:40Z</dcterms:modified>
  <cp:category/>
</cp:coreProperties>
</file>