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85FF4F45-F75A-4829-A8B4-3A6E9D060B61}" xr6:coauthVersionLast="47" xr6:coauthVersionMax="47" xr10:uidLastSave="{00000000-0000-0000-0000-000000000000}"/>
  <workbookProtection workbookAlgorithmName="SHA-512" workbookHashValue="+bhnBtrPJrFUkrMDNjDSmVxsVwFU8p059OedGcbBR+lAGmTEooVtvOpWWGk12OoKaSQxyJU1JojsywQXhFj4mA==" workbookSaltValue="h6NGm69xF9JNmN/h31clz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AT10" i="4"/>
  <c r="AL10" i="4"/>
  <c r="W10" i="4"/>
  <c r="P10" i="4"/>
  <c r="B10" i="4"/>
  <c r="BB8" i="4"/>
  <c r="AT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<sst xmlns="http://schemas.openxmlformats.org/spreadsheetml/2006/main" count="228" uniqueCount="113">
  <si>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</si>
  <si>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</si>
  <si>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</si>
  <si>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</si>
  <si>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</si>
  <si>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</si>
  <si>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</si>
  <si>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</si>
  <si>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</si>
  <si>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</si>
  <si>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</si>
  <si>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</si>
  <si>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</si>
  <si>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</si>
  <si>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</si>
  <si>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</si>
  <si>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</si>
  <si>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</si>
  <si>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</si>
  <si>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</si>
  <si>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</si>
  <si>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</si>
  <si>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</si>
  <si>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</si>
  <si>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</si>
  <si>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</si>
  <si>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</si>
  <si>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</si>
  <si>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</si>
  <si>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</si>
  <si>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</si>
  <si>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</si>
  <si>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</si>
  <si>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</si>
  <si>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</si>
  <si>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</si>
  <si>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</si>
  <si>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</si>
  <si>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</si>
  <si>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</si>
  <si>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</si>
  <si>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</si>
  <si>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</si>
  <si>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</si>
  <si>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</si>
  <si>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</si>
  <si>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</si>
  <si>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</si>
  <si>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</si>
  <si>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</si>
  <si>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</si>
  <si>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</si>
  <si>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</si>
  <si>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</si>
  <si>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</si>
  <si>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</si>
  <si>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</si>
  <si>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</si>
  <si>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</si>
  <si>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</si>
  <si>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</si>
  <si>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</si>
  <si>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</si>
  <si>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</si>
  <si>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</si>
  <si>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</si>
  <si>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</si>
  <si>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</si>
  <si>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</si>
  <si>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</si>
  <si>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</si>
  <si>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</si>
  <si>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</si>
  <si>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</si>
  <si>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</si>
  <si>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</si>
  <si>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</si>
  <si>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</si>
  <si>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</si>
  <si>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</si>
  <si>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</si>
  <si>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</si>
  <si>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</si>
  <si>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</si>
  <si>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</si>
  <si>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</si>
  <si>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</si>
  <si>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</si>
  <si>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</si>
  <si>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</si>
  <si>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</si>
  <si>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</si>
  <si>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</si>
  <si>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</si>
  <si>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</si>
  <si>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</si>
  <si>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</si>
  <si>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</si>
  <si>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</si>
  <si>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</si>
  <si>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</si>
  <si>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</si>
  <si>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</si>
  <si>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</si>
  <si>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</si>
  <si>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</si>
  <si>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</si>
  <si>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</si>
  <si>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</si>
  <si>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</si>
  <si>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類似団体平均を下回っているが、数値は100%を超えており、現時点では健全な水準にある。令和5年度は令和4年度と比較して若干ではあるが上昇した。
②累積欠損金比率
　欠損金がないため、健全な状態にある。
③流動比率
　類似団体平均を下回っているが100%を超えており、健全な水準にある。企業債は減少傾向にあるが、今後予定している施設更新等により増加することも考えられるため、流動資産の確保に努めていく必要がある。
④企業債残高対給水収益比率
　年々減少傾向にあるが、今後予定している施設更新等により増加することも考えられる。
⑤料金回収率
　100%を下回っているが、令和5年度は令和4年度と比較して若干上昇した。今後も100%前後で推移していくと推察されるが、費用の削減等により積極的に取り組む必要がある。
⑥給水原価
　類似団体と比較すると依然として高い水準にあり、増加傾向にあるため、今後は経費の削減等の改善が必要となる。
⑦施設利用率
　類似団体と比較して高い水準で、適切且つ効率良く水道施設を利用できており、良い状態を維持できている。
⑧有収率
　類似団体と比較して高い水準である。今後も漏水調査等を計画的に実施し、効率の良い運営をしていく必要がある。</t>
    <rPh sb="52" eb="54">
      <t>レイワ</t>
    </rPh>
    <rPh sb="55" eb="57">
      <t>ネンド</t>
    </rPh>
    <rPh sb="58" eb="60">
      <t>レイワ</t>
    </rPh>
    <rPh sb="61" eb="63">
      <t>ネンド</t>
    </rPh>
    <rPh sb="64" eb="66">
      <t>ヒカク</t>
    </rPh>
    <rPh sb="68" eb="70">
      <t>ジャッカン</t>
    </rPh>
    <rPh sb="75" eb="77">
      <t>ジョウショウ</t>
    </rPh>
    <rPh sb="151" eb="154">
      <t>キギョウサイ</t>
    </rPh>
    <rPh sb="155" eb="159">
      <t>ゲンショウケイコウ</t>
    </rPh>
    <rPh sb="164" eb="166">
      <t>コンゴ</t>
    </rPh>
    <rPh sb="166" eb="168">
      <t>ヨテイ</t>
    </rPh>
    <rPh sb="172" eb="176">
      <t>シセツコウシン</t>
    </rPh>
    <rPh sb="176" eb="177">
      <t>トウ</t>
    </rPh>
    <rPh sb="180" eb="182">
      <t>ゾウカ</t>
    </rPh>
    <rPh sb="187" eb="188">
      <t>カンガ</t>
    </rPh>
    <rPh sb="195" eb="199">
      <t>リュウドウシサン</t>
    </rPh>
    <rPh sb="200" eb="202">
      <t>カクホ</t>
    </rPh>
    <rPh sb="203" eb="204">
      <t>ツト</t>
    </rPh>
    <rPh sb="208" eb="210">
      <t>ヒツヨウ</t>
    </rPh>
    <rPh sb="241" eb="243">
      <t>コンゴ</t>
    </rPh>
    <rPh sb="243" eb="245">
      <t>ヨテイ</t>
    </rPh>
    <rPh sb="249" eb="254">
      <t>シセツコウシントウ</t>
    </rPh>
    <rPh sb="257" eb="259">
      <t>ゾウカ</t>
    </rPh>
    <rPh sb="264" eb="265">
      <t>カンガ</t>
    </rPh>
    <rPh sb="292" eb="294">
      <t>レイワ</t>
    </rPh>
    <rPh sb="295" eb="297">
      <t>ネンド</t>
    </rPh>
    <rPh sb="298" eb="300">
      <t>レイワ</t>
    </rPh>
    <rPh sb="301" eb="303">
      <t>ネンド</t>
    </rPh>
    <rPh sb="304" eb="306">
      <t>ヒカク</t>
    </rPh>
    <rPh sb="308" eb="310">
      <t>ジャッカン</t>
    </rPh>
    <rPh sb="310" eb="312">
      <t>ジョウショウ</t>
    </rPh>
    <phoneticPr fontId="4"/>
  </si>
  <si>
    <t>①有形固定資産減価償却率
　類似団体平均値より高い水準であり、年々増加している。管路経年化率や管路更新率を見ると、管路更新は適正に実施できているため、今後は施設についても定期的な更新が必要となる。
②管路経年化率
　当該値0%のため、適正に管路更新が実施できている。
③管路更新率
　類似団体平均値より高い水準ではあるが、今後も計画的な管路更新の実施が必要となる。</t>
    <rPh sb="31" eb="35">
      <t>ネンネンゾウカ</t>
    </rPh>
    <rPh sb="40" eb="42">
      <t>カンロ</t>
    </rPh>
    <rPh sb="42" eb="46">
      <t>ケイネンカリツ</t>
    </rPh>
    <rPh sb="75" eb="77">
      <t>コンゴ</t>
    </rPh>
    <rPh sb="78" eb="80">
      <t>シセツ</t>
    </rPh>
    <rPh sb="173" eb="175">
      <t>ジッシ</t>
    </rPh>
    <phoneticPr fontId="4"/>
  </si>
  <si>
    <t>　計画的に管路の更新を実施しており、あわせて漏水調査や修繕を実施しているため、有収率は高水準である。しかし、企業債残高対給水収益比率は高い状態にある。動力費、工事請負費等の高騰もあり、給水原価も高いため、今後も健全かつ効率的な経営を継続しながら、水道料金の見直し等も含め、管路や施設等の整備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</si>
</sst>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0.46</c:v>
                </c:pt>
                <c:pt idx="2" formatCode="#,##0.00;&quot;△&quot;#,##0.00">
                  <c:v>0</c:v>
                </c:pt>
                <c:pt idx="3">
                  <c:v>0.95</c:v>
                </c:pt>
                <c:pt idx="4">
                  <c:v>0.69</c:v>
                </c:pt>
              </c:numCache>
            </c:numRef>
          </c:val>
          <c:extLst>
            <c:ext xmlns:c16="http://schemas.microsoft.com/office/drawing/2014/chart" uri="{C3380CC4-5D6E-409C-BE32-E72D297353CC}">
              <c16:uniqueId val="{00000000-E6B4-4F18-982B-E7184A96CE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6B4-4F18-982B-E7184A96CE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74.53</c:v>
                </c:pt>
                <c:pt idx="1">
                  <c:v>71.42</c:v>
                </c:pt>
                <c:pt idx="2">
                  <c:v>68.47</c:v>
                </c:pt>
                <c:pt idx="3">
                  <c:v>66.849999999999994</c:v>
                </c:pt>
                <c:pt idx="4">
                  <c:v>66.930000000000007</c:v>
                </c:pt>
              </c:numCache>
            </c:numRef>
          </c:val>
          <c:extLst>
            <c:ext xmlns:c16="http://schemas.microsoft.com/office/drawing/2014/chart" uri="{C3380CC4-5D6E-409C-BE32-E72D297353CC}">
              <c16:uniqueId val="{00000000-37F0-4FC7-8832-589E4C50A4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7F0-4FC7-8832-589E4C50A4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81.34</c:v>
                </c:pt>
                <c:pt idx="1">
                  <c:v>87.51</c:v>
                </c:pt>
                <c:pt idx="2">
                  <c:v>89.62</c:v>
                </c:pt>
                <c:pt idx="3">
                  <c:v>89.33</c:v>
                </c:pt>
                <c:pt idx="4">
                  <c:v>90.34</c:v>
                </c:pt>
              </c:numCache>
            </c:numRef>
          </c:val>
          <c:extLst>
            <c:ext xmlns:c16="http://schemas.microsoft.com/office/drawing/2014/chart" uri="{C3380CC4-5D6E-409C-BE32-E72D297353CC}">
              <c16:uniqueId val="{00000000-4F53-47C7-B4C6-1CD5272A53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F53-47C7-B4C6-1CD5272A53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110.48</c:v>
                </c:pt>
                <c:pt idx="1">
                  <c:v>111.37</c:v>
                </c:pt>
                <c:pt idx="2">
                  <c:v>107.67</c:v>
                </c:pt>
                <c:pt idx="3">
                  <c:v>100.28</c:v>
                </c:pt>
                <c:pt idx="4">
                  <c:v>100.87</c:v>
                </c:pt>
              </c:numCache>
            </c:numRef>
          </c:val>
          <c:extLst>
            <c:ext xmlns:c16="http://schemas.microsoft.com/office/drawing/2014/chart" uri="{C3380CC4-5D6E-409C-BE32-E72D297353CC}">
              <c16:uniqueId val="{00000000-451E-4CDA-A976-1162414E70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51E-4CDA-A976-1162414E70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53.84</c:v>
                </c:pt>
                <c:pt idx="1">
                  <c:v>55.55</c:v>
                </c:pt>
                <c:pt idx="2">
                  <c:v>57.74</c:v>
                </c:pt>
                <c:pt idx="3">
                  <c:v>59.32</c:v>
                </c:pt>
                <c:pt idx="4">
                  <c:v>59.9</c:v>
                </c:pt>
              </c:numCache>
            </c:numRef>
          </c:val>
          <c:extLst>
            <c:ext xmlns:c16="http://schemas.microsoft.com/office/drawing/2014/chart" uri="{C3380CC4-5D6E-409C-BE32-E72D297353CC}">
              <c16:uniqueId val="{00000000-B4BD-46CD-8A61-51CEBC095F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4BD-46CD-8A61-51CEBC095F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ED-4D55-B556-44395EFEEE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3ED-4D55-B556-44395EFEEE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B-4209-BA2B-D01BD4A752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9AB-4209-BA2B-D01BD4A752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148.24</c:v>
                </c:pt>
                <c:pt idx="1">
                  <c:v>142.65</c:v>
                </c:pt>
                <c:pt idx="2">
                  <c:v>155.72999999999999</c:v>
                </c:pt>
                <c:pt idx="3">
                  <c:v>162.11000000000001</c:v>
                </c:pt>
                <c:pt idx="4">
                  <c:v>160.36000000000001</c:v>
                </c:pt>
              </c:numCache>
            </c:numRef>
          </c:val>
          <c:extLst>
            <c:ext xmlns:c16="http://schemas.microsoft.com/office/drawing/2014/chart" uri="{C3380CC4-5D6E-409C-BE32-E72D297353CC}">
              <c16:uniqueId val="{00000000-0E7F-49EF-BBE3-E371A0D3EF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E7F-49EF-BBE3-E371A0D3EF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591.54999999999995</c:v>
                </c:pt>
                <c:pt idx="1">
                  <c:v>545.15</c:v>
                </c:pt>
                <c:pt idx="2">
                  <c:v>507.16</c:v>
                </c:pt>
                <c:pt idx="3">
                  <c:v>488.05</c:v>
                </c:pt>
                <c:pt idx="4">
                  <c:v>454.03</c:v>
                </c:pt>
              </c:numCache>
            </c:numRef>
          </c:val>
          <c:extLst>
            <c:ext xmlns:c16="http://schemas.microsoft.com/office/drawing/2014/chart" uri="{C3380CC4-5D6E-409C-BE32-E72D297353CC}">
              <c16:uniqueId val="{00000000-6D55-4194-9C4A-ADD414F721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D55-4194-9C4A-ADD414F721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98.89</c:v>
                </c:pt>
                <c:pt idx="1">
                  <c:v>100.88</c:v>
                </c:pt>
                <c:pt idx="2">
                  <c:v>97.6</c:v>
                </c:pt>
                <c:pt idx="3">
                  <c:v>91.27</c:v>
                </c:pt>
                <c:pt idx="4">
                  <c:v>93</c:v>
                </c:pt>
              </c:numCache>
            </c:numRef>
          </c:val>
          <c:extLst>
            <c:ext xmlns:c16="http://schemas.microsoft.com/office/drawing/2014/chart" uri="{C3380CC4-5D6E-409C-BE32-E72D297353CC}">
              <c16:uniqueId val="{00000000-A4FD-4254-9787-6865A2BE93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4FD-4254-9787-6865A2BE93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193.16</c:v>
                </c:pt>
                <c:pt idx="1">
                  <c:v>188.59</c:v>
                </c:pt>
                <c:pt idx="2">
                  <c:v>195.55</c:v>
                </c:pt>
                <c:pt idx="3">
                  <c:v>209.19</c:v>
                </c:pt>
                <c:pt idx="4">
                  <c:v>206.06</c:v>
                </c:pt>
              </c:numCache>
            </c:numRef>
          </c:val>
          <c:extLst>
            <c:ext xmlns:c16="http://schemas.microsoft.com/office/drawing/2014/chart" uri="{C3380CC4-5D6E-409C-BE32-E72D297353CC}">
              <c16:uniqueId val="{00000000-845C-4979-801A-8661BA19FD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45C-4979-801A-8661BA19FD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高鍋町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19498</v>
      </c>
      <c r="AM8" s="44"/>
      <c r="AN8" s="44"/>
      <c r="AO8" s="44"/>
      <c r="AP8" s="44"/>
      <c r="AQ8" s="44"/>
      <c r="AR8" s="44"/>
      <c r="AS8" s="44"/>
      <c r="AT8" s="45">
        <f>データ!$S$6</f>
        <v>43.8</v>
      </c>
      <c r="AU8" s="46"/>
      <c r="AV8" s="46"/>
      <c r="AW8" s="46"/>
      <c r="AX8" s="46"/>
      <c r="AY8" s="46"/>
      <c r="AZ8" s="46"/>
      <c r="BA8" s="46"/>
      <c r="BB8" s="47">
        <f>データ!$T$6</f>
        <v>445.16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57.07</v>
      </c>
      <c r="J10" s="46"/>
      <c r="K10" s="46"/>
      <c r="L10" s="46"/>
      <c r="M10" s="46"/>
      <c r="N10" s="46"/>
      <c r="O10" s="80"/>
      <c r="P10" s="47">
        <f>データ!$P$6</f>
        <v>90.75</v>
      </c>
      <c r="Q10" s="47"/>
      <c r="R10" s="47"/>
      <c r="S10" s="47"/>
      <c r="T10" s="47"/>
      <c r="U10" s="47"/>
      <c r="V10" s="47"/>
      <c r="W10" s="44">
        <f>データ!$Q$6</f>
        <v>3311</v>
      </c>
      <c r="X10" s="44"/>
      <c r="Y10" s="44"/>
      <c r="Z10" s="44"/>
      <c r="AA10" s="44"/>
      <c r="AB10" s="44"/>
      <c r="AC10" s="44"/>
      <c r="AD10" s="2"/>
      <c r="AE10" s="2"/>
      <c r="AF10" s="2"/>
      <c r="AG10" s="2"/>
      <c r="AH10" s="2"/>
      <c r="AI10" s="2"/>
      <c r="AJ10" s="2"/>
      <c r="AK10" s="2"/>
      <c r="AL10" s="44">
        <f>データ!$U$6</f>
        <v>17588</v>
      </c>
      <c r="AM10" s="44"/>
      <c r="AN10" s="44"/>
      <c r="AO10" s="44"/>
      <c r="AP10" s="44"/>
      <c r="AQ10" s="44"/>
      <c r="AR10" s="44"/>
      <c r="AS10" s="44"/>
      <c r="AT10" s="45">
        <f>データ!$V$6</f>
        <v>10.28</v>
      </c>
      <c r="AU10" s="46"/>
      <c r="AV10" s="46"/>
      <c r="AW10" s="46"/>
      <c r="AX10" s="46"/>
      <c r="AY10" s="46"/>
      <c r="AZ10" s="46"/>
      <c r="BA10" s="46"/>
      <c r="BB10" s="47">
        <f>データ!$W$6</f>
        <v>1710.89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QZRC2zKegeH0a73ESUMI4Nj9uiY+EqzZLsYmETfBPvDr7GPbzMGFIP9PTWIF8CyViILikIkKNNfD3C43QiecQ==" saltValue="Sd/fCEqTjlj4eSJOTVr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454010</v>
      </c>
      <c r="D6" s="20">
        <f t="shared" si="3"/>
        <v>46</v>
      </c>
      <c r="E6" s="20">
        <f t="shared" si="3"/>
        <v>1</v>
      </c>
      <c r="F6" s="20">
        <f t="shared" si="3"/>
        <v>0</v>
      </c>
      <c r="G6" s="20">
        <f t="shared" si="3"/>
        <v>1</v>
      </c>
      <c r="H6" s="20" t="str">
        <f t="shared" si="3"/>
        <v>宮崎県　高鍋町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57.07</v>
      </c>
      <c r="P6" s="21">
        <f t="shared" si="3"/>
        <v>90.75</v>
      </c>
      <c r="Q6" s="21">
        <f t="shared" si="3"/>
        <v>3311</v>
      </c>
      <c r="R6" s="21">
        <f t="shared" si="3"/>
        <v>19498</v>
      </c>
      <c r="S6" s="21">
        <f t="shared" si="3"/>
        <v>43.8</v>
      </c>
      <c r="T6" s="21">
        <f t="shared" si="3"/>
        <v>445.16</v>
      </c>
      <c r="U6" s="21">
        <f t="shared" si="3"/>
        <v>17588</v>
      </c>
      <c r="V6" s="21">
        <f t="shared" si="3"/>
        <v>10.28</v>
      </c>
      <c r="W6" s="21">
        <f t="shared" si="3"/>
        <v>1710.89</v>
      </c>
      <c r="X6" s="22">
        <f>IF(X7="",NA(),X7)</f>
        <v>110.48</v>
      </c>
      <c r="Y6" s="22">
        <f t="shared" ref="Y6:AG6" si="4">IF(Y7="",NA(),Y7)</f>
        <v>111.37</v>
      </c>
      <c r="Z6" s="22">
        <f t="shared" si="4"/>
        <v>107.67</v>
      </c>
      <c r="AA6" s="22">
        <f t="shared" si="4"/>
        <v>100.28</v>
      </c>
      <c r="AB6" s="22">
        <f t="shared" si="4"/>
        <v>100.87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148.24</v>
      </c>
      <c r="AU6" s="22">
        <f t="shared" ref="AU6:BC6" si="6">IF(AU7="",NA(),AU7)</f>
        <v>142.65</v>
      </c>
      <c r="AV6" s="22">
        <f t="shared" si="6"/>
        <v>155.72999999999999</v>
      </c>
      <c r="AW6" s="22">
        <f t="shared" si="6"/>
        <v>162.11000000000001</v>
      </c>
      <c r="AX6" s="22">
        <f t="shared" si="6"/>
        <v>160.36000000000001</v>
      </c>
      <c r="AY6" s="22">
        <f t="shared" si="6"/>
        <v>379.08</v>
      </c>
      <c r="AZ6" s="22">
        <f t="shared" si="6"/>
        <v>367.55</v>
      </c>
      <c r="BA6" s="22">
        <f t="shared" si="6"/>
        <v>378.56</v>
      </c>
      <c r="BB6" s="22">
        <f t="shared" si="6"/>
        <v>364.46</v>
      </c>
      <c r="BC6" s="22">
        <f t="shared" si="6"/>
        <v>338.89</v>
      </c>
      <c r="BD6" s="21" t="str">
        <f>IF(BD7="","",IF(BD7="-","【-】","【"&amp;SUBSTITUTE(TEXT(BD7,"#,##0.00"),"-","△")&amp;"】"))</f>
        <v>【243.36】</v>
      </c>
      <c r="BE6" s="22">
        <f>IF(BE7="",NA(),BE7)</f>
        <v>591.54999999999995</v>
      </c>
      <c r="BF6" s="22">
        <f t="shared" ref="BF6:BN6" si="7">IF(BF7="",NA(),BF7)</f>
        <v>545.15</v>
      </c>
      <c r="BG6" s="22">
        <f t="shared" si="7"/>
        <v>507.16</v>
      </c>
      <c r="BH6" s="22">
        <f t="shared" si="7"/>
        <v>488.05</v>
      </c>
      <c r="BI6" s="22">
        <f t="shared" si="7"/>
        <v>454.03</v>
      </c>
      <c r="BJ6" s="22">
        <f t="shared" si="7"/>
        <v>398.98</v>
      </c>
      <c r="BK6" s="22">
        <f t="shared" si="7"/>
        <v>418.68</v>
      </c>
      <c r="BL6" s="22">
        <f t="shared" si="7"/>
        <v>395.68</v>
      </c>
      <c r="BM6" s="22">
        <f t="shared" si="7"/>
        <v>403.72</v>
      </c>
      <c r="BN6" s="22">
        <f t="shared" si="7"/>
        <v>400.21</v>
      </c>
      <c r="BO6" s="21" t="str">
        <f>IF(BO7="","",IF(BO7="-","【-】","【"&amp;SUBSTITUTE(TEXT(BO7,"#,##0.00"),"-","△")&amp;"】"))</f>
        <v>【265.93】</v>
      </c>
      <c r="BP6" s="22">
        <f>IF(BP7="",NA(),BP7)</f>
        <v>98.89</v>
      </c>
      <c r="BQ6" s="22">
        <f t="shared" ref="BQ6:BY6" si="8">IF(BQ7="",NA(),BQ7)</f>
        <v>100.88</v>
      </c>
      <c r="BR6" s="22">
        <f t="shared" si="8"/>
        <v>97.6</v>
      </c>
      <c r="BS6" s="22">
        <f t="shared" si="8"/>
        <v>91.27</v>
      </c>
      <c r="BT6" s="22">
        <f t="shared" si="8"/>
        <v>93</v>
      </c>
      <c r="BU6" s="22">
        <f t="shared" si="8"/>
        <v>98.64</v>
      </c>
      <c r="BV6" s="22">
        <f t="shared" si="8"/>
        <v>94.78</v>
      </c>
      <c r="BW6" s="22">
        <f t="shared" si="8"/>
        <v>97.59</v>
      </c>
      <c r="BX6" s="22">
        <f t="shared" si="8"/>
        <v>92.17</v>
      </c>
      <c r="BY6" s="22">
        <f t="shared" si="8"/>
        <v>92.83</v>
      </c>
      <c r="BZ6" s="21" t="str">
        <f>IF(BZ7="","",IF(BZ7="-","【-】","【"&amp;SUBSTITUTE(TEXT(BZ7,"#,##0.00"),"-","△")&amp;"】"))</f>
        <v>【97.82】</v>
      </c>
      <c r="CA6" s="22">
        <f>IF(CA7="",NA(),CA7)</f>
        <v>193.16</v>
      </c>
      <c r="CB6" s="22">
        <f t="shared" ref="CB6:CJ6" si="9">IF(CB7="",NA(),CB7)</f>
        <v>188.59</v>
      </c>
      <c r="CC6" s="22">
        <f t="shared" si="9"/>
        <v>195.55</v>
      </c>
      <c r="CD6" s="22">
        <f t="shared" si="9"/>
        <v>209.19</v>
      </c>
      <c r="CE6" s="22">
        <f t="shared" si="9"/>
        <v>206.06</v>
      </c>
      <c r="CF6" s="22">
        <f t="shared" si="9"/>
        <v>178.92</v>
      </c>
      <c r="CG6" s="22">
        <f t="shared" si="9"/>
        <v>181.3</v>
      </c>
      <c r="CH6" s="22">
        <f t="shared" si="9"/>
        <v>181.71</v>
      </c>
      <c r="CI6" s="22">
        <f t="shared" si="9"/>
        <v>188.51</v>
      </c>
      <c r="CJ6" s="22">
        <f t="shared" si="9"/>
        <v>189.43</v>
      </c>
      <c r="CK6" s="21" t="str">
        <f>IF(CK7="","",IF(CK7="-","【-】","【"&amp;SUBSTITUTE(TEXT(CK7,"#,##0.00"),"-","△")&amp;"】"))</f>
        <v>【177.56】</v>
      </c>
      <c r="CL6" s="22">
        <f>IF(CL7="",NA(),CL7)</f>
        <v>74.53</v>
      </c>
      <c r="CM6" s="22">
        <f t="shared" ref="CM6:CU6" si="10">IF(CM7="",NA(),CM7)</f>
        <v>71.42</v>
      </c>
      <c r="CN6" s="22">
        <f t="shared" si="10"/>
        <v>68.47</v>
      </c>
      <c r="CO6" s="22">
        <f t="shared" si="10"/>
        <v>66.849999999999994</v>
      </c>
      <c r="CP6" s="22">
        <f t="shared" si="10"/>
        <v>66.930000000000007</v>
      </c>
      <c r="CQ6" s="22">
        <f t="shared" si="10"/>
        <v>55.14</v>
      </c>
      <c r="CR6" s="22">
        <f t="shared" si="10"/>
        <v>55.89</v>
      </c>
      <c r="CS6" s="22">
        <f t="shared" si="10"/>
        <v>55.72</v>
      </c>
      <c r="CT6" s="22">
        <f t="shared" si="10"/>
        <v>55.31</v>
      </c>
      <c r="CU6" s="22">
        <f t="shared" si="10"/>
        <v>55.14</v>
      </c>
      <c r="CV6" s="21" t="str">
        <f>IF(CV7="","",IF(CV7="-","【-】","【"&amp;SUBSTITUTE(TEXT(CV7,"#,##0.00"),"-","△")&amp;"】"))</f>
        <v>【59.81】</v>
      </c>
      <c r="CW6" s="22">
        <f>IF(CW7="",NA(),CW7)</f>
        <v>81.34</v>
      </c>
      <c r="CX6" s="22">
        <f t="shared" ref="CX6:DF6" si="11">IF(CX7="",NA(),CX7)</f>
        <v>87.51</v>
      </c>
      <c r="CY6" s="22">
        <f t="shared" si="11"/>
        <v>89.62</v>
      </c>
      <c r="CZ6" s="22">
        <f t="shared" si="11"/>
        <v>89.33</v>
      </c>
      <c r="DA6" s="22">
        <f t="shared" si="11"/>
        <v>90.34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53.84</v>
      </c>
      <c r="DI6" s="22">
        <f t="shared" ref="DI6:DQ6" si="12">IF(DI7="",NA(),DI7)</f>
        <v>55.55</v>
      </c>
      <c r="DJ6" s="22">
        <f t="shared" si="12"/>
        <v>57.74</v>
      </c>
      <c r="DK6" s="22">
        <f t="shared" si="12"/>
        <v>59.32</v>
      </c>
      <c r="DL6" s="22">
        <f t="shared" si="12"/>
        <v>59.9</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0.46</v>
      </c>
      <c r="EF6" s="21">
        <f t="shared" si="14"/>
        <v>0</v>
      </c>
      <c r="EG6" s="22">
        <f t="shared" si="14"/>
        <v>0.95</v>
      </c>
      <c r="EH6" s="22">
        <f t="shared" si="14"/>
        <v>0.69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454010</v>
      </c>
      <c r="D7" s="24">
        <v>46</v>
      </c>
      <c r="E7" s="24">
        <v>1</v>
      </c>
      <c r="F7" s="24">
        <v>0</v>
      </c>
      <c r="G7" s="24">
        <v>1</v>
      </c>
      <c r="H7" s="24" t="s">
        <v>93</v>
      </c>
      <c r="I7" s="24" t="s">
        <v>94</v>
      </c>
      <c r="J7" s="24" t="s">
        <v>95</v>
      </c>
      <c r="K7" s="24" t="s">
        <v>96</v>
      </c>
      <c r="L7" s="24" t="s">
        <v>97</v>
      </c>
      <c r="M7" s="24" t="s">
        <v>98</v>
      </c>
      <c r="N7" s="25" t="s">
        <v>99</v>
      </c>
      <c r="O7" s="25">
        <v>57.07</v>
      </c>
      <c r="P7" s="25">
        <v>90.75</v>
      </c>
      <c r="Q7" s="25">
        <v>3311</v>
      </c>
      <c r="R7" s="25">
        <v>19498</v>
      </c>
      <c r="S7" s="25">
        <v>43.8</v>
      </c>
      <c r="T7" s="25">
        <v>445.16</v>
      </c>
      <c r="U7" s="25">
        <v>17588</v>
      </c>
      <c r="V7" s="25">
        <v>10.28</v>
      </c>
      <c r="W7" s="25">
        <v>1710.89</v>
      </c>
      <c r="X7" s="25">
        <v>110.48</v>
      </c>
      <c r="Y7" s="25">
        <v>111.37</v>
      </c>
      <c r="Z7" s="25">
        <v>107.67</v>
      </c>
      <c r="AA7" s="25">
        <v>100.28</v>
      </c>
      <c r="AB7" s="25">
        <v>100.87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148.24</v>
      </c>
      <c r="AU7" s="25">
        <v>142.65</v>
      </c>
      <c r="AV7" s="25">
        <v>155.72999999999999</v>
      </c>
      <c r="AW7" s="25">
        <v>162.11000000000001</v>
      </c>
      <c r="AX7" s="25">
        <v>160.36000000000001</v>
      </c>
      <c r="AY7" s="25">
        <v>379.08</v>
      </c>
      <c r="AZ7" s="25">
        <v>367.55</v>
      </c>
      <c r="BA7" s="25">
        <v>378.56</v>
      </c>
      <c r="BB7" s="25">
        <v>364.46</v>
      </c>
      <c r="BC7" s="25">
        <v>338.89</v>
      </c>
      <c r="BD7" s="25">
        <v>243.36</v>
      </c>
      <c r="BE7" s="25">
        <v>591.54999999999995</v>
      </c>
      <c r="BF7" s="25">
        <v>545.15</v>
      </c>
      <c r="BG7" s="25">
        <v>507.16</v>
      </c>
      <c r="BH7" s="25">
        <v>488.05</v>
      </c>
      <c r="BI7" s="25">
        <v>454.03</v>
      </c>
      <c r="BJ7" s="25">
        <v>398.98</v>
      </c>
      <c r="BK7" s="25">
        <v>418.68</v>
      </c>
      <c r="BL7" s="25">
        <v>395.68</v>
      </c>
      <c r="BM7" s="25">
        <v>403.72</v>
      </c>
      <c r="BN7" s="25">
        <v>400.21</v>
      </c>
      <c r="BO7" s="25">
        <v>265.93</v>
      </c>
      <c r="BP7" s="25">
        <v>98.89</v>
      </c>
      <c r="BQ7" s="25">
        <v>100.88</v>
      </c>
      <c r="BR7" s="25">
        <v>97.6</v>
      </c>
      <c r="BS7" s="25">
        <v>91.27</v>
      </c>
      <c r="BT7" s="25">
        <v>93</v>
      </c>
      <c r="BU7" s="25">
        <v>98.64</v>
      </c>
      <c r="BV7" s="25">
        <v>94.78</v>
      </c>
      <c r="BW7" s="25">
        <v>97.59</v>
      </c>
      <c r="BX7" s="25">
        <v>92.17</v>
      </c>
      <c r="BY7" s="25">
        <v>92.83</v>
      </c>
      <c r="BZ7" s="25">
        <v>97.82</v>
      </c>
      <c r="CA7" s="25">
        <v>193.16</v>
      </c>
      <c r="CB7" s="25">
        <v>188.59</v>
      </c>
      <c r="CC7" s="25">
        <v>195.55</v>
      </c>
      <c r="CD7" s="25">
        <v>209.19</v>
      </c>
      <c r="CE7" s="25">
        <v>206.06</v>
      </c>
      <c r="CF7" s="25">
        <v>178.92</v>
      </c>
      <c r="CG7" s="25">
        <v>181.3</v>
      </c>
      <c r="CH7" s="25">
        <v>181.71</v>
      </c>
      <c r="CI7" s="25">
        <v>188.51</v>
      </c>
      <c r="CJ7" s="25">
        <v>189.43</v>
      </c>
      <c r="CK7" s="25">
        <v>177.56</v>
      </c>
      <c r="CL7" s="25">
        <v>74.53</v>
      </c>
      <c r="CM7" s="25">
        <v>71.42</v>
      </c>
      <c r="CN7" s="25">
        <v>68.47</v>
      </c>
      <c r="CO7" s="25">
        <v>66.849999999999994</v>
      </c>
      <c r="CP7" s="25">
        <v>66.930000000000007</v>
      </c>
      <c r="CQ7" s="25">
        <v>55.14</v>
      </c>
      <c r="CR7" s="25">
        <v>55.89</v>
      </c>
      <c r="CS7" s="25">
        <v>55.72</v>
      </c>
      <c r="CT7" s="25">
        <v>55.31</v>
      </c>
      <c r="CU7" s="25">
        <v>55.14</v>
      </c>
      <c r="CV7" s="25">
        <v>59.81</v>
      </c>
      <c r="CW7" s="25">
        <v>81.34</v>
      </c>
      <c r="CX7" s="25">
        <v>87.51</v>
      </c>
      <c r="CY7" s="25">
        <v>89.62</v>
      </c>
      <c r="CZ7" s="25">
        <v>89.33</v>
      </c>
      <c r="DA7" s="25">
        <v>90.34</v>
      </c>
      <c r="DB7" s="25">
        <v>81.39</v>
      </c>
      <c r="DC7" s="25">
        <v>81.27</v>
      </c>
      <c r="DD7" s="25">
        <v>81.260000000000005</v>
      </c>
      <c r="DE7" s="25">
        <v>80.36</v>
      </c>
      <c r="DF7" s="25">
        <v>80.13</v>
      </c>
      <c r="DG7" s="25">
        <v>89.42</v>
      </c>
      <c r="DH7" s="25">
        <v>53.84</v>
      </c>
      <c r="DI7" s="25">
        <v>55.55</v>
      </c>
      <c r="DJ7" s="25">
        <v>57.74</v>
      </c>
      <c r="DK7" s="25">
        <v>59.32</v>
      </c>
      <c r="DL7" s="25">
        <v>59.9</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v>
      </c>
      <c r="EE7" s="25">
        <v>0.46</v>
      </c>
      <c r="EF7" s="25">
        <v>0</v>
      </c>
      <c r="EG7" s="25">
        <v>0.95</v>
      </c>
      <c r="EH7" s="25">
        <v>0.69</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2025-01-24T06:56:10Z</dcterms:created>
  <dcterms:modified xsi:type="dcterms:W3CDTF">2025-02-27T02:13:44Z</dcterms:modified>
  <cp:category/>
</cp:coreProperties>
</file>