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71CA38ED-B0D1-404E-8B07-96A21560879F}" xr6:coauthVersionLast="47" xr6:coauthVersionMax="47" xr10:uidLastSave="{00000000-0000-0000-0000-000000000000}"/>
  <workbookProtection workbookAlgorithmName="SHA-512" workbookHashValue="yM5w5pKrmJ+DXGlxgdJ5Vk5hkx/H7WG+PZZDYokUBTkulKg+dnf9rZgPiRnx5ZA/q6oH8y32GpnWcawcfZKK7g==" workbookSaltValue="TwxHGNen9+GBB3kGhseRH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I10" i="4" s="1"/>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BB10" i="4"/>
  <c r="AT10" i="4"/>
  <c r="AL10" i="4"/>
  <c r="W10" i="4"/>
  <c r="B10" i="4"/>
  <c r="BB8" i="4"/>
  <c r="AT8" i="4"/>
  <c r="AL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<sst xmlns="http://schemas.openxmlformats.org/spreadsheetml/2006/main" count="228" uniqueCount="113">
  <si>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</si>
  <si>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</si>
  <si>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</si>
  <si>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</si>
  <si>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</si>
  <si>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</si>
  <si>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</si>
  <si>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</si>
  <si>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</si>
  <si>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</si>
  <si>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</si>
  <si>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</si>
  <si>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</si>
  <si>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</si>
  <si>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</si>
  <si>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</si>
  <si>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</si>
  <si>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</si>
  <si>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</si>
  <si>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</si>
  <si>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</si>
  <si>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</si>
  <si>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</si>
  <si>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</si>
  <si>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</si>
  <si>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</si>
  <si>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</si>
  <si>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</si>
  <si>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</si>
  <si>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</si>
  <si>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</si>
  <si>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</si>
  <si>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</si>
  <si>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</si>
  <si>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</si>
  <si>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</si>
  <si>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</si>
  <si>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</si>
  <si>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</si>
  <si>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</si>
  <si>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</si>
  <si>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</si>
  <si>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</si>
  <si>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</si>
  <si>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</si>
  <si>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</si>
  <si>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</si>
  <si>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</si>
  <si>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</si>
  <si>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</si>
  <si>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</si>
  <si>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</si>
  <si>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</si>
  <si>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</si>
  <si>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</si>
  <si>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</si>
  <si>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</si>
  <si>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</si>
  <si>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</si>
  <si>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</si>
  <si>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</si>
  <si>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</si>
  <si>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</si>
  <si>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</si>
  <si>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</si>
  <si>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</si>
  <si>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</si>
  <si>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</si>
  <si>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</si>
  <si>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</si>
  <si>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</si>
  <si>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</si>
  <si>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</si>
  <si>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</si>
  <si>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</si>
  <si>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</si>
  <si>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</si>
  <si>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</si>
  <si>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</si>
  <si>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</si>
  <si>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</si>
  <si>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</si>
  <si>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</si>
  <si>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</si>
  <si>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</si>
  <si>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</si>
  <si>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</si>
  <si>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</si>
  <si>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</si>
  <si>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</si>
  <si>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</si>
  <si>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</si>
  <si>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</si>
  <si>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新富町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</si>
  <si>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</si>
  <si>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</si>
  <si>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</si>
  <si>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</si>
  <si>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</si>
  <si>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</si>
  <si>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</si>
  <si>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</si>
  <si>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</si>
  <si>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</si>
  <si>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</si>
  <si>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</si>
  <si>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</si>
  <si>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</si>
  <si>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</si>
  <si>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</si>
  <si>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 試算の老朽化度合いを示す有形固定資産減価償却率は増加傾向にあります。また、類似団体と比べ高い数値となっています。昭和50年代前半から大規模な管路整備等を行っていますが、その際に布設した管路等が耐用年数を迎える時期となっています。
② 管路の老朽化度合いを示す管路経年化率は令和元年度のマッピングシステム導入に伴い令和３年度から法定耐用年数を超えた管路延長の把握が可能となったことで、本町の数値が明確となりました。類似団体及び全国平均を上回っていますが、昭和50年代前半からの大規模な管路整備が影響しています。事業費の平準化を図り、計画的かつ効率的な更新に取り組む必要があります。
③ 管路更新率は類似団体と同程度です。当該値が0.35％であるため、すべての管路を更新するのに285年程度必要な状況です。管路更新を加速させる必要がある反面、財源や人員の確保が課題となっています。</t>
    <rPh sb="2" eb="4">
      <t>シサン</t>
    </rPh>
    <rPh sb="5" eb="10">
      <t>ロウキュウカドア</t>
    </rPh>
    <rPh sb="12" eb="13">
      <t>シメ</t>
    </rPh>
    <rPh sb="14" eb="25">
      <t>ユウケイコテイシサンゲンカショウキャクリツ</t>
    </rPh>
    <rPh sb="26" eb="30">
      <t>ゾウカケイコウ</t>
    </rPh>
    <rPh sb="39" eb="43">
      <t>ルイジダンタイ</t>
    </rPh>
    <rPh sb="44" eb="45">
      <t>クラ</t>
    </rPh>
    <rPh sb="46" eb="47">
      <t>タカ</t>
    </rPh>
    <rPh sb="48" eb="50">
      <t>スウチ</t>
    </rPh>
    <rPh sb="78" eb="79">
      <t>オコナ</t>
    </rPh>
    <rPh sb="88" eb="89">
      <t>サイ</t>
    </rPh>
    <rPh sb="119" eb="121">
      <t>カンロ</t>
    </rPh>
    <rPh sb="122" eb="125">
      <t>ロウキュウカ</t>
    </rPh>
    <rPh sb="125" eb="127">
      <t>ドア</t>
    </rPh>
    <rPh sb="129" eb="130">
      <t>シメ</t>
    </rPh>
    <rPh sb="131" eb="133">
      <t>カンロ</t>
    </rPh>
    <rPh sb="133" eb="136">
      <t>ケイネンカ</t>
    </rPh>
    <rPh sb="136" eb="137">
      <t>リツ</t>
    </rPh>
    <rPh sb="294" eb="299">
      <t>カンロコウシンリツ</t>
    </rPh>
    <rPh sb="300" eb="304">
      <t>ルイジダンタイ</t>
    </rPh>
    <rPh sb="305" eb="308">
      <t>ドウテイド</t>
    </rPh>
    <rPh sb="311" eb="314">
      <t>トウガイチ</t>
    </rPh>
    <rPh sb="330" eb="332">
      <t>カンロ</t>
    </rPh>
    <rPh sb="333" eb="335">
      <t>コウシン</t>
    </rPh>
    <rPh sb="342" eb="345">
      <t>ネンテイド</t>
    </rPh>
    <rPh sb="345" eb="347">
      <t>ヒツヨウ</t>
    </rPh>
    <rPh sb="348" eb="350">
      <t>ジョウキョウ</t>
    </rPh>
    <rPh sb="353" eb="357">
      <t>カンロコウシン</t>
    </rPh>
    <rPh sb="358" eb="360">
      <t>カソク</t>
    </rPh>
    <rPh sb="368" eb="370">
      <t>ハンメン</t>
    </rPh>
    <rPh sb="371" eb="373">
      <t>ザイゲン</t>
    </rPh>
    <rPh sb="374" eb="376">
      <t>ジンイン</t>
    </rPh>
    <rPh sb="377" eb="379">
      <t>カクホ</t>
    </rPh>
    <rPh sb="380" eb="382">
      <t>カダイ</t>
    </rPh>
    <phoneticPr fontId="4"/>
  </si>
  <si>
    <t>　上記経営指標から、経営の健全性効率性は維持していると判断できるものの、給水人口の減少に伴う収益の減少や物価高騰に伴う経常費用の増加は年々続いていることから、引き続き経費縮減と収入確保に努める必要があります。
　また、過去に建設した施設等が大量に更新時期を迎えていますが、財源や人材の確保が課題となっている状況です。事業費の平準化を図りつつ、計画的かつ効率的な更新に取り組む必要があります。
　今後も安定的に水道事業を継続していくため、中長期における新富町水道事業基本計画及び経営戦略に基づき、施設の更新及び老朽管の布設替等を計画的に進めます。また、近隣事業体との経営統合等広域化についても検討を進め、効率的に水需給の均衡を図るだけでなく、経営基盤や技術基盤の強化を進めていきます。</t>
    <rPh sb="1" eb="7">
      <t>ジョウキケイエイシヒョウ</t>
    </rPh>
    <rPh sb="10" eb="12">
      <t>ケイエイ</t>
    </rPh>
    <rPh sb="13" eb="16">
      <t>ケンゼンセイ</t>
    </rPh>
    <rPh sb="16" eb="19">
      <t>コウリツセイ</t>
    </rPh>
    <rPh sb="20" eb="22">
      <t>イジ</t>
    </rPh>
    <rPh sb="27" eb="29">
      <t>ハンダン</t>
    </rPh>
    <rPh sb="36" eb="40">
      <t>キュウスイジンコウ</t>
    </rPh>
    <rPh sb="41" eb="43">
      <t>ゲンショウ</t>
    </rPh>
    <rPh sb="52" eb="56">
      <t>ブッカコウトウ</t>
    </rPh>
    <rPh sb="57" eb="58">
      <t>トモナ</t>
    </rPh>
    <rPh sb="59" eb="63">
      <t>ケイジョウヒヨウ</t>
    </rPh>
    <rPh sb="64" eb="66">
      <t>ゾウカ</t>
    </rPh>
    <rPh sb="67" eb="70">
      <t>ネンネンツヅ</t>
    </rPh>
    <rPh sb="79" eb="80">
      <t>ヒ</t>
    </rPh>
    <rPh sb="81" eb="82">
      <t>ツヅ</t>
    </rPh>
    <rPh sb="83" eb="87">
      <t>ケイヒシュクゲン</t>
    </rPh>
    <rPh sb="88" eb="92">
      <t>シュウニュウカクホ</t>
    </rPh>
    <rPh sb="93" eb="94">
      <t>ツト</t>
    </rPh>
    <rPh sb="96" eb="98">
      <t>ヒツヨウ</t>
    </rPh>
    <rPh sb="136" eb="138">
      <t>ザイゲン</t>
    </rPh>
    <rPh sb="139" eb="141">
      <t>ジンザイ</t>
    </rPh>
    <rPh sb="142" eb="144">
      <t>カクホ</t>
    </rPh>
    <rPh sb="145" eb="147">
      <t>カダイ</t>
    </rPh>
    <rPh sb="153" eb="155">
      <t>ジョウキョウ</t>
    </rPh>
    <rPh sb="333" eb="334">
      <t>スス</t>
    </rPh>
    <phoneticPr fontId="4"/>
  </si>
  <si>
    <t>① 経営の健全性を示す経常収支比率は109.13％となりました。昨年度実施した電気計装設備等の除却に伴う長期前受金の減少と当該設備の更新に伴う減価償却費の増加により、前年度と比較すると12.63ポイント減少したものの、健全経営の水準とされる100％を上回っています。
② 営業収益に対する累積欠損金は生じておらず、0％となっています。
③ 短期的な債務に対する支払能力を示す流動比率は100％以上であり、現金等の減少や未払金の増加等、比率の減少要因は見られません。引き続き更なる費用の削減や業務効率化による財源の確保が必要です。
④ 企業債残高の規模を示す企業債残高対給水収益比率は類似団体と比較し低くなっています。
⑤ 料金水準の妥当性を示す料金回収率は、前述の電気計装設備等の更新に伴う減価償却費の増加が影響し、前年度比2.96ポイント減の109.27％となったものの、100％を超えているため事業に必要な費用を給水収益で賄えています。
⑥ 給水原価は、類似団体と比較し低い水準を維持していますが、有収水量の減少や経常費用の増加が続いていることから引き続き経営改善の検討が必要です。
⑦ 施設利用状況や適正規模の判断要因となる施設利用率は類似団体と同程度です。一般的に高い数値であることが望ましいですが、一日最大配水量で試算した場合でも60％程度となっており、残り40％の余力がある状況です。非常時への対応や給水人口の減少等踏まえ適正規模の検討を続ける必要があります。
⑧ 有収率は例年どおりです。引き続き水道施設等の漏水対応を早期に行い有収率向上に努めます。またスマートメーターの一部導入による宅内漏水の早期把握と情報提供により、漏水による減免件数も減らしていきます。</t>
    <rPh sb="50" eb="51">
      <t>トモナ</t>
    </rPh>
    <rPh sb="61" eb="65">
      <t>トウガイセツビ</t>
    </rPh>
    <rPh sb="69" eb="70">
      <t>トモナ</t>
    </rPh>
    <rPh sb="136" eb="140">
      <t>エイギョウシュウエキ</t>
    </rPh>
    <rPh sb="141" eb="142">
      <t>タイ</t>
    </rPh>
    <rPh sb="144" eb="149">
      <t>ルイセキケッソンキン</t>
    </rPh>
    <rPh sb="150" eb="151">
      <t>ショウ</t>
    </rPh>
    <rPh sb="170" eb="173">
      <t>タンキテキ</t>
    </rPh>
    <rPh sb="174" eb="176">
      <t>サイム</t>
    </rPh>
    <rPh sb="177" eb="178">
      <t>タイ</t>
    </rPh>
    <rPh sb="180" eb="184">
      <t>シハライノウリョク</t>
    </rPh>
    <rPh sb="185" eb="186">
      <t>シメ</t>
    </rPh>
    <rPh sb="236" eb="237">
      <t>サラ</t>
    </rPh>
    <rPh sb="239" eb="241">
      <t>ヒヨウ</t>
    </rPh>
    <rPh sb="242" eb="244">
      <t>サクゲン</t>
    </rPh>
    <rPh sb="245" eb="250">
      <t>ギョウムコウリツカ</t>
    </rPh>
    <rPh sb="259" eb="261">
      <t>ヒツヨウ</t>
    </rPh>
    <rPh sb="423" eb="427">
      <t>キュウスイゲンカ</t>
    </rPh>
    <rPh sb="429" eb="433">
      <t>ルイジダンタイ</t>
    </rPh>
    <rPh sb="434" eb="436">
      <t>ヒカク</t>
    </rPh>
    <rPh sb="437" eb="438">
      <t>ヒク</t>
    </rPh>
    <rPh sb="439" eb="441">
      <t>スイジュン</t>
    </rPh>
    <rPh sb="442" eb="444">
      <t>イジ</t>
    </rPh>
    <rPh sb="451" eb="453">
      <t>ユウシュウ</t>
    </rPh>
    <rPh sb="453" eb="455">
      <t>スイリョウ</t>
    </rPh>
    <rPh sb="456" eb="458">
      <t>ゲンショウ</t>
    </rPh>
    <rPh sb="459" eb="463">
      <t>ケイジョウヒヨウ</t>
    </rPh>
    <rPh sb="464" eb="466">
      <t>ゾウカ</t>
    </rPh>
    <rPh sb="467" eb="468">
      <t>ツヅ</t>
    </rPh>
    <rPh sb="476" eb="477">
      <t>ヒ</t>
    </rPh>
    <rPh sb="478" eb="479">
      <t>ツヅ</t>
    </rPh>
    <rPh sb="480" eb="484">
      <t>ケイエイカイゼン</t>
    </rPh>
    <rPh sb="485" eb="487">
      <t>ケントウ</t>
    </rPh>
    <rPh sb="488" eb="490">
      <t>ヒツヨウ</t>
    </rPh>
    <rPh sb="496" eb="498">
      <t>シセツ</t>
    </rPh>
    <rPh sb="498" eb="502">
      <t>リヨウジョウキョウ</t>
    </rPh>
    <rPh sb="503" eb="507">
      <t>テキセイキボ</t>
    </rPh>
    <rPh sb="508" eb="512">
      <t>ハンダンヨウイン</t>
    </rPh>
    <rPh sb="639" eb="642">
      <t>ユウシュウリツ</t>
    </rPh>
    <rPh sb="643" eb="645">
      <t>レイネン</t>
    </rPh>
    <rPh sb="651" eb="652">
      <t>ヒ</t>
    </rPh>
    <rPh sb="653" eb="654">
      <t>ツヅ</t>
    </rPh>
    <rPh sb="659" eb="660">
      <t>トウ</t>
    </rPh>
    <rPh sb="663" eb="665">
      <t>タイオウ</t>
    </rPh>
    <rPh sb="666" eb="668">
      <t>ソウキ</t>
    </rPh>
    <rPh sb="669" eb="670">
      <t>オコナ</t>
    </rPh>
    <rPh sb="674" eb="676">
      <t>コウジョウ</t>
    </rPh>
    <rPh sb="693" eb="695">
      <t>イチブ</t>
    </rPh>
    <rPh sb="695" eb="697">
      <t>ドウニュウ</t>
    </rPh>
    <rPh sb="705" eb="709">
      <t>ソウキハアク</t>
    </rPh>
    <rPh sb="710" eb="714">
      <t>ジョウホウテイキョウ</t>
    </rPh>
    <rPh sb="725" eb="727">
      <t>ケンスウ</t>
    </rPh>
    <rPh sb="728" eb="729">
      <t>ヘ</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</si>
</sst>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1.37</c:v>
                </c:pt>
                <c:pt idx="2">
                  <c:v>1</c:v>
                </c:pt>
                <c:pt idx="3">
                  <c:v>0.22</c:v>
                </c:pt>
                <c:pt idx="4">
                  <c:v>0.35</c:v>
                </c:pt>
              </c:numCache>
            </c:numRef>
          </c:val>
          <c:extLst>
            <c:ext xmlns:c16="http://schemas.microsoft.com/office/drawing/2014/chart" uri="{C3380CC4-5D6E-409C-BE32-E72D297353CC}">
              <c16:uniqueId val="{00000000-CF14-4A22-92A7-49F141AB31F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0.42</c:v>
                </c:pt>
                <c:pt idx="1">
                  <c:v>0.44</c:v>
                </c:pt>
                <c:pt idx="2">
                  <c:v>0.5</c:v>
                </c:pt>
                <c:pt idx="3">
                  <c:v>0.4</c:v>
                </c:pt>
                <c:pt idx="4">
                  <c:v>0.4</c:v>
                </c:pt>
              </c:numCache>
            </c:numRef>
          </c:val>
          <c:smooth val="0"/>
          <c:extLst>
            <c:ext xmlns:c16="http://schemas.microsoft.com/office/drawing/2014/chart" uri="{C3380CC4-5D6E-409C-BE32-E72D297353CC}">
              <c16:uniqueId val="{00000001-CF14-4A22-92A7-49F141AB31F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53.13</c:v>
                </c:pt>
                <c:pt idx="1">
                  <c:v>56.22</c:v>
                </c:pt>
                <c:pt idx="2">
                  <c:v>53.58</c:v>
                </c:pt>
                <c:pt idx="3">
                  <c:v>54.45</c:v>
                </c:pt>
                <c:pt idx="4">
                  <c:v>54.38</c:v>
                </c:pt>
              </c:numCache>
            </c:numRef>
          </c:val>
          <c:extLst>
            <c:ext xmlns:c16="http://schemas.microsoft.com/office/drawing/2014/chart" uri="{C3380CC4-5D6E-409C-BE32-E72D297353CC}">
              <c16:uniqueId val="{00000000-61C8-4D3B-950C-BF5EE44CCD7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54.05</c:v>
                </c:pt>
                <c:pt idx="1">
                  <c:v>54.43</c:v>
                </c:pt>
                <c:pt idx="2">
                  <c:v>53.87</c:v>
                </c:pt>
                <c:pt idx="3">
                  <c:v>54.49</c:v>
                </c:pt>
                <c:pt idx="4">
                  <c:v>54.8</c:v>
                </c:pt>
              </c:numCache>
            </c:numRef>
          </c:val>
          <c:smooth val="0"/>
          <c:extLst>
            <c:ext xmlns:c16="http://schemas.microsoft.com/office/drawing/2014/chart" uri="{C3380CC4-5D6E-409C-BE32-E72D297353CC}">
              <c16:uniqueId val="{00000001-61C8-4D3B-950C-BF5EE44CCD7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90.65</c:v>
                </c:pt>
                <c:pt idx="1">
                  <c:v>88.61</c:v>
                </c:pt>
                <c:pt idx="2">
                  <c:v>90.22</c:v>
                </c:pt>
                <c:pt idx="3">
                  <c:v>89.85</c:v>
                </c:pt>
                <c:pt idx="4">
                  <c:v>88.82</c:v>
                </c:pt>
              </c:numCache>
            </c:numRef>
          </c:val>
          <c:extLst>
            <c:ext xmlns:c16="http://schemas.microsoft.com/office/drawing/2014/chart" uri="{C3380CC4-5D6E-409C-BE32-E72D297353CC}">
              <c16:uniqueId val="{00000000-DB6C-4E12-AD6A-944D092ABC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80.510000000000005</c:v>
                </c:pt>
                <c:pt idx="1">
                  <c:v>79.44</c:v>
                </c:pt>
                <c:pt idx="2">
                  <c:v>79.489999999999995</c:v>
                </c:pt>
                <c:pt idx="3">
                  <c:v>78.8</c:v>
                </c:pt>
                <c:pt idx="4">
                  <c:v>77.98</c:v>
                </c:pt>
              </c:numCache>
            </c:numRef>
          </c:val>
          <c:smooth val="0"/>
          <c:extLst>
            <c:ext xmlns:c16="http://schemas.microsoft.com/office/drawing/2014/chart" uri="{C3380CC4-5D6E-409C-BE32-E72D297353CC}">
              <c16:uniqueId val="{00000001-DB6C-4E12-AD6A-944D092ABC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108.26</c:v>
                </c:pt>
                <c:pt idx="1">
                  <c:v>109.79</c:v>
                </c:pt>
                <c:pt idx="2">
                  <c:v>118.61</c:v>
                </c:pt>
                <c:pt idx="3">
                  <c:v>121.76</c:v>
                </c:pt>
                <c:pt idx="4">
                  <c:v>109.13</c:v>
                </c:pt>
              </c:numCache>
            </c:numRef>
          </c:val>
          <c:extLst>
            <c:ext xmlns:c16="http://schemas.microsoft.com/office/drawing/2014/chart" uri="{C3380CC4-5D6E-409C-BE32-E72D297353CC}">
              <c16:uniqueId val="{00000000-4A34-4554-BB61-C7680A2539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108.46</c:v>
                </c:pt>
                <c:pt idx="1">
                  <c:v>109.02</c:v>
                </c:pt>
                <c:pt idx="2">
                  <c:v>107.81</c:v>
                </c:pt>
                <c:pt idx="3">
                  <c:v>107.21</c:v>
                </c:pt>
                <c:pt idx="4">
                  <c:v>105.97</c:v>
                </c:pt>
              </c:numCache>
            </c:numRef>
          </c:val>
          <c:smooth val="0"/>
          <c:extLst>
            <c:ext xmlns:c16="http://schemas.microsoft.com/office/drawing/2014/chart" uri="{C3380CC4-5D6E-409C-BE32-E72D297353CC}">
              <c16:uniqueId val="{00000001-4A34-4554-BB61-C7680A2539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53.2</c:v>
                </c:pt>
                <c:pt idx="1">
                  <c:v>55.3</c:v>
                </c:pt>
                <c:pt idx="2">
                  <c:v>57.05</c:v>
                </c:pt>
                <c:pt idx="3">
                  <c:v>56.3</c:v>
                </c:pt>
                <c:pt idx="4">
                  <c:v>58.61</c:v>
                </c:pt>
              </c:numCache>
            </c:numRef>
          </c:val>
          <c:extLst>
            <c:ext xmlns:c16="http://schemas.microsoft.com/office/drawing/2014/chart" uri="{C3380CC4-5D6E-409C-BE32-E72D297353CC}">
              <c16:uniqueId val="{00000000-BE1C-4106-A3D2-F9F2ED0260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49.12</c:v>
                </c:pt>
                <c:pt idx="1">
                  <c:v>49.39</c:v>
                </c:pt>
                <c:pt idx="2">
                  <c:v>50.75</c:v>
                </c:pt>
                <c:pt idx="3">
                  <c:v>51.72</c:v>
                </c:pt>
                <c:pt idx="4">
                  <c:v>52.27</c:v>
                </c:pt>
              </c:numCache>
            </c:numRef>
          </c:val>
          <c:smooth val="0"/>
          <c:extLst>
            <c:ext xmlns:c16="http://schemas.microsoft.com/office/drawing/2014/chart" uri="{C3380CC4-5D6E-409C-BE32-E72D297353CC}">
              <c16:uniqueId val="{00000001-BE1C-4106-A3D2-F9F2ED0260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32.25</c:v>
                </c:pt>
                <c:pt idx="3" formatCode="#,##0.00;&quot;△&quot;#,##0.00;&quot;-&quot;">
                  <c:v>28.96</c:v>
                </c:pt>
                <c:pt idx="4" formatCode="#,##0.00;&quot;△&quot;#,##0.00;&quot;-&quot;">
                  <c:v>29.88</c:v>
                </c:pt>
              </c:numCache>
            </c:numRef>
          </c:val>
          <c:extLst>
            <c:ext xmlns:c16="http://schemas.microsoft.com/office/drawing/2014/chart" uri="{C3380CC4-5D6E-409C-BE32-E72D297353CC}">
              <c16:uniqueId val="{00000000-807B-400D-84F9-4A7BB8E4C8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16.760000000000002</c:v>
                </c:pt>
                <c:pt idx="1">
                  <c:v>18.57</c:v>
                </c:pt>
                <c:pt idx="2">
                  <c:v>21.14</c:v>
                </c:pt>
                <c:pt idx="3">
                  <c:v>22.12</c:v>
                </c:pt>
                <c:pt idx="4">
                  <c:v>25.67</c:v>
                </c:pt>
              </c:numCache>
            </c:numRef>
          </c:val>
          <c:smooth val="0"/>
          <c:extLst>
            <c:ext xmlns:c16="http://schemas.microsoft.com/office/drawing/2014/chart" uri="{C3380CC4-5D6E-409C-BE32-E72D297353CC}">
              <c16:uniqueId val="{00000001-807B-400D-84F9-4A7BB8E4C8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0-4D01-AC57-F6D7E47ABE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11.94</c:v>
                </c:pt>
                <c:pt idx="1">
                  <c:v>11</c:v>
                </c:pt>
                <c:pt idx="2">
                  <c:v>8.86</c:v>
                </c:pt>
                <c:pt idx="3">
                  <c:v>7.65</c:v>
                </c:pt>
                <c:pt idx="4">
                  <c:v>8.52</c:v>
                </c:pt>
              </c:numCache>
            </c:numRef>
          </c:val>
          <c:smooth val="0"/>
          <c:extLst>
            <c:ext xmlns:c16="http://schemas.microsoft.com/office/drawing/2014/chart" uri="{C3380CC4-5D6E-409C-BE32-E72D297353CC}">
              <c16:uniqueId val="{00000001-59F0-4D01-AC57-F6D7E47ABE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1009.71</c:v>
                </c:pt>
                <c:pt idx="1">
                  <c:v>892.46</c:v>
                </c:pt>
                <c:pt idx="2">
                  <c:v>1002.56</c:v>
                </c:pt>
                <c:pt idx="3">
                  <c:v>356.27</c:v>
                </c:pt>
                <c:pt idx="4">
                  <c:v>1159</c:v>
                </c:pt>
              </c:numCache>
            </c:numRef>
          </c:val>
          <c:extLst>
            <c:ext xmlns:c16="http://schemas.microsoft.com/office/drawing/2014/chart" uri="{C3380CC4-5D6E-409C-BE32-E72D297353CC}">
              <c16:uniqueId val="{00000000-9F90-4C49-8444-EF40EEAA642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362.93</c:v>
                </c:pt>
                <c:pt idx="1">
                  <c:v>371.81</c:v>
                </c:pt>
                <c:pt idx="2">
                  <c:v>384.23</c:v>
                </c:pt>
                <c:pt idx="3">
                  <c:v>364.3</c:v>
                </c:pt>
                <c:pt idx="4">
                  <c:v>378.87</c:v>
                </c:pt>
              </c:numCache>
            </c:numRef>
          </c:val>
          <c:smooth val="0"/>
          <c:extLst>
            <c:ext xmlns:c16="http://schemas.microsoft.com/office/drawing/2014/chart" uri="{C3380CC4-5D6E-409C-BE32-E72D297353CC}">
              <c16:uniqueId val="{00000001-9F90-4C49-8444-EF40EEAA642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189.74</c:v>
                </c:pt>
                <c:pt idx="1">
                  <c:v>167.49</c:v>
                </c:pt>
                <c:pt idx="2">
                  <c:v>166.75</c:v>
                </c:pt>
                <c:pt idx="3">
                  <c:v>179.81</c:v>
                </c:pt>
                <c:pt idx="4">
                  <c:v>144.62</c:v>
                </c:pt>
              </c:numCache>
            </c:numRef>
          </c:val>
          <c:extLst>
            <c:ext xmlns:c16="http://schemas.microsoft.com/office/drawing/2014/chart" uri="{C3380CC4-5D6E-409C-BE32-E72D297353CC}">
              <c16:uniqueId val="{00000000-98F5-4744-9FA1-17A4C1989E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439.05</c:v>
                </c:pt>
                <c:pt idx="1">
                  <c:v>465.85</c:v>
                </c:pt>
                <c:pt idx="2">
                  <c:v>439.43</c:v>
                </c:pt>
                <c:pt idx="3">
                  <c:v>438.41</c:v>
                </c:pt>
                <c:pt idx="4">
                  <c:v>430.23</c:v>
                </c:pt>
              </c:numCache>
            </c:numRef>
          </c:val>
          <c:smooth val="0"/>
          <c:extLst>
            <c:ext xmlns:c16="http://schemas.microsoft.com/office/drawing/2014/chart" uri="{C3380CC4-5D6E-409C-BE32-E72D297353CC}">
              <c16:uniqueId val="{00000001-98F5-4744-9FA1-17A4C1989E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108.22</c:v>
                </c:pt>
                <c:pt idx="1">
                  <c:v>110.04</c:v>
                </c:pt>
                <c:pt idx="2">
                  <c:v>119.17</c:v>
                </c:pt>
                <c:pt idx="3">
                  <c:v>112.23</c:v>
                </c:pt>
                <c:pt idx="4">
                  <c:v>109.27</c:v>
                </c:pt>
              </c:numCache>
            </c:numRef>
          </c:val>
          <c:extLst>
            <c:ext xmlns:c16="http://schemas.microsoft.com/office/drawing/2014/chart" uri="{C3380CC4-5D6E-409C-BE32-E72D297353CC}">
              <c16:uniqueId val="{00000000-12D9-4D0D-8FA1-ABE829C60C0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95.26</c:v>
                </c:pt>
                <c:pt idx="1">
                  <c:v>92.39</c:v>
                </c:pt>
                <c:pt idx="2">
                  <c:v>94.41</c:v>
                </c:pt>
                <c:pt idx="3">
                  <c:v>90.96</c:v>
                </c:pt>
                <c:pt idx="4">
                  <c:v>90.66</c:v>
                </c:pt>
              </c:numCache>
            </c:numRef>
          </c:val>
          <c:smooth val="0"/>
          <c:extLst>
            <c:ext xmlns:c16="http://schemas.microsoft.com/office/drawing/2014/chart" uri="{C3380CC4-5D6E-409C-BE32-E72D297353CC}">
              <c16:uniqueId val="{00000001-12D9-4D0D-8FA1-ABE829C60C0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141.87</c:v>
                </c:pt>
                <c:pt idx="1">
                  <c:v>139.1</c:v>
                </c:pt>
                <c:pt idx="2">
                  <c:v>129.09</c:v>
                </c:pt>
                <c:pt idx="3">
                  <c:v>120.57</c:v>
                </c:pt>
                <c:pt idx="4">
                  <c:v>142.05000000000001</c:v>
                </c:pt>
              </c:numCache>
            </c:numRef>
          </c:val>
          <c:extLst>
            <c:ext xmlns:c16="http://schemas.microsoft.com/office/drawing/2014/chart" uri="{C3380CC4-5D6E-409C-BE32-E72D297353CC}">
              <c16:uniqueId val="{00000000-AC9B-4692-9977-0D3B0EE0F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192.82</c:v>
                </c:pt>
                <c:pt idx="1">
                  <c:v>192.98</c:v>
                </c:pt>
                <c:pt idx="2">
                  <c:v>192.13</c:v>
                </c:pt>
                <c:pt idx="3">
                  <c:v>197.04</c:v>
                </c:pt>
                <c:pt idx="4">
                  <c:v>199.33</c:v>
                </c:pt>
              </c:numCache>
            </c:numRef>
          </c:val>
          <c:smooth val="0"/>
          <c:extLst>
            <c:ext xmlns:c16="http://schemas.microsoft.com/office/drawing/2014/chart" uri="{C3380CC4-5D6E-409C-BE32-E72D297353CC}">
              <c16:uniqueId val="{00000001-AC9B-4692-9977-0D3B0EE0F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宮崎県　新富町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A7</v>
      </c>
      <c r="X8" s="77"/>
      <c r="Y8" s="77"/>
      <c r="Z8" s="77"/>
      <c r="AA8" s="77"/>
      <c r="AB8" s="77"/>
      <c r="AC8" s="77"/>
      <c r="AD8" s="77" t="str">
        <f>データ!$M$6</f>
        <v>非設置</v>
      </c>
      <c r="AE8" s="77"/>
      <c r="AF8" s="77"/>
      <c r="AG8" s="77"/>
      <c r="AH8" s="77"/>
      <c r="AI8" s="77"/>
      <c r="AJ8" s="77"/>
      <c r="AK8" s="2"/>
      <c r="AL8" s="68">
        <f>データ!$R$6</f>
        <v>16718</v>
      </c>
      <c r="AM8" s="68"/>
      <c r="AN8" s="68"/>
      <c r="AO8" s="68"/>
      <c r="AP8" s="68"/>
      <c r="AQ8" s="68"/>
      <c r="AR8" s="68"/>
      <c r="AS8" s="68"/>
      <c r="AT8" s="36">
        <f>データ!$S$6</f>
        <v>61.48</v>
      </c>
      <c r="AU8" s="37"/>
      <c r="AV8" s="37"/>
      <c r="AW8" s="37"/>
      <c r="AX8" s="37"/>
      <c r="AY8" s="37"/>
      <c r="AZ8" s="37"/>
      <c r="BA8" s="37"/>
      <c r="BB8" s="57">
        <f>データ!$T$6</f>
        <v>271.93</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86.01</v>
      </c>
      <c r="J10" s="37"/>
      <c r="K10" s="37"/>
      <c r="L10" s="37"/>
      <c r="M10" s="37"/>
      <c r="N10" s="37"/>
      <c r="O10" s="67"/>
      <c r="P10" s="57">
        <f>データ!$P$6</f>
        <v>81.11</v>
      </c>
      <c r="Q10" s="57"/>
      <c r="R10" s="57"/>
      <c r="S10" s="57"/>
      <c r="T10" s="57"/>
      <c r="U10" s="57"/>
      <c r="V10" s="57"/>
      <c r="W10" s="68">
        <f>データ!$Q$6</f>
        <v>3036</v>
      </c>
      <c r="X10" s="68"/>
      <c r="Y10" s="68"/>
      <c r="Z10" s="68"/>
      <c r="AA10" s="68"/>
      <c r="AB10" s="68"/>
      <c r="AC10" s="68"/>
      <c r="AD10" s="2"/>
      <c r="AE10" s="2"/>
      <c r="AF10" s="2"/>
      <c r="AG10" s="2"/>
      <c r="AH10" s="2"/>
      <c r="AI10" s="2"/>
      <c r="AJ10" s="2"/>
      <c r="AK10" s="2"/>
      <c r="AL10" s="68">
        <f>データ!$U$6</f>
        <v>13464</v>
      </c>
      <c r="AM10" s="68"/>
      <c r="AN10" s="68"/>
      <c r="AO10" s="68"/>
      <c r="AP10" s="68"/>
      <c r="AQ10" s="68"/>
      <c r="AR10" s="68"/>
      <c r="AS10" s="68"/>
      <c r="AT10" s="36">
        <f>データ!$V$6</f>
        <v>24.04</v>
      </c>
      <c r="AU10" s="37"/>
      <c r="AV10" s="37"/>
      <c r="AW10" s="37"/>
      <c r="AX10" s="37"/>
      <c r="AY10" s="37"/>
      <c r="AZ10" s="37"/>
      <c r="BA10" s="37"/>
      <c r="BB10" s="57">
        <f>データ!$W$6</f>
        <v>560.07000000000005</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ww1JrU9St5rtPjLEMJm+pvI/Sy8ebfLD/Ag+DTlDthssDPSzp671ouYg+6HV2rHI/pSAF6ogzr8phXNGhEqSw==" saltValue="Q0gLLsXhSAdrUuUOZxO+Y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454028</v>
      </c>
      <c r="D6" s="20">
        <f t="shared" si="3"/>
        <v>46</v>
      </c>
      <c r="E6" s="20">
        <f t="shared" si="3"/>
        <v>1</v>
      </c>
      <c r="F6" s="20">
        <f t="shared" si="3"/>
        <v>0</v>
      </c>
      <c r="G6" s="20">
        <f t="shared" si="3"/>
        <v>1</v>
      </c>
      <c r="H6" s="20" t="str">
        <f t="shared" si="3"/>
        <v>宮崎県　新富町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86.01</v>
      </c>
      <c r="P6" s="21">
        <f t="shared" si="3"/>
        <v>81.11</v>
      </c>
      <c r="Q6" s="21">
        <f t="shared" si="3"/>
        <v>3036</v>
      </c>
      <c r="R6" s="21">
        <f t="shared" si="3"/>
        <v>16718</v>
      </c>
      <c r="S6" s="21">
        <f t="shared" si="3"/>
        <v>61.48</v>
      </c>
      <c r="T6" s="21">
        <f t="shared" si="3"/>
        <v>271.93</v>
      </c>
      <c r="U6" s="21">
        <f t="shared" si="3"/>
        <v>13464</v>
      </c>
      <c r="V6" s="21">
        <f t="shared" si="3"/>
        <v>24.04</v>
      </c>
      <c r="W6" s="21">
        <f t="shared" si="3"/>
        <v>560.07000000000005</v>
      </c>
      <c r="X6" s="22">
        <f>IF(X7="",NA(),X7)</f>
        <v>108.26</v>
      </c>
      <c r="Y6" s="22">
        <f t="shared" ref="Y6:AG6" si="4">IF(Y7="",NA(),Y7)</f>
        <v>109.79</v>
      </c>
      <c r="Z6" s="22">
        <f t="shared" si="4"/>
        <v>118.61</v>
      </c>
      <c r="AA6" s="22">
        <f t="shared" si="4"/>
        <v>121.76</v>
      </c>
      <c r="AB6" s="22">
        <f t="shared" si="4"/>
        <v>109.13</v>
      </c>
      <c r="AC6" s="22">
        <f t="shared" si="4"/>
        <v>108.46</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11.94</v>
      </c>
      <c r="AO6" s="22">
        <f t="shared" si="5"/>
        <v>11</v>
      </c>
      <c r="AP6" s="22">
        <f t="shared" si="5"/>
        <v>8.86</v>
      </c>
      <c r="AQ6" s="22">
        <f t="shared" si="5"/>
        <v>7.65</v>
      </c>
      <c r="AR6" s="22">
        <f t="shared" si="5"/>
        <v>8.52</v>
      </c>
      <c r="AS6" s="21" t="str">
        <f>IF(AS7="","",IF(AS7="-","【-】","【"&amp;SUBSTITUTE(TEXT(AS7,"#,##0.00"),"-","△")&amp;"】"))</f>
        <v>【1.50】</v>
      </c>
      <c r="AT6" s="22">
        <f>IF(AT7="",NA(),AT7)</f>
        <v>1009.71</v>
      </c>
      <c r="AU6" s="22">
        <f t="shared" ref="AU6:BC6" si="6">IF(AU7="",NA(),AU7)</f>
        <v>892.46</v>
      </c>
      <c r="AV6" s="22">
        <f t="shared" si="6"/>
        <v>1002.56</v>
      </c>
      <c r="AW6" s="22">
        <f t="shared" si="6"/>
        <v>356.27</v>
      </c>
      <c r="AX6" s="22">
        <f t="shared" si="6"/>
        <v>1159</v>
      </c>
      <c r="AY6" s="22">
        <f t="shared" si="6"/>
        <v>362.93</v>
      </c>
      <c r="AZ6" s="22">
        <f t="shared" si="6"/>
        <v>371.81</v>
      </c>
      <c r="BA6" s="22">
        <f t="shared" si="6"/>
        <v>384.23</v>
      </c>
      <c r="BB6" s="22">
        <f t="shared" si="6"/>
        <v>364.3</v>
      </c>
      <c r="BC6" s="22">
        <f t="shared" si="6"/>
        <v>378.87</v>
      </c>
      <c r="BD6" s="21" t="str">
        <f>IF(BD7="","",IF(BD7="-","【-】","【"&amp;SUBSTITUTE(TEXT(BD7,"#,##0.00"),"-","△")&amp;"】"))</f>
        <v>【243.36】</v>
      </c>
      <c r="BE6" s="22">
        <f>IF(BE7="",NA(),BE7)</f>
        <v>189.74</v>
      </c>
      <c r="BF6" s="22">
        <f t="shared" ref="BF6:BN6" si="7">IF(BF7="",NA(),BF7)</f>
        <v>167.49</v>
      </c>
      <c r="BG6" s="22">
        <f t="shared" si="7"/>
        <v>166.75</v>
      </c>
      <c r="BH6" s="22">
        <f t="shared" si="7"/>
        <v>179.81</v>
      </c>
      <c r="BI6" s="22">
        <f t="shared" si="7"/>
        <v>144.62</v>
      </c>
      <c r="BJ6" s="22">
        <f t="shared" si="7"/>
        <v>439.05</v>
      </c>
      <c r="BK6" s="22">
        <f t="shared" si="7"/>
        <v>465.85</v>
      </c>
      <c r="BL6" s="22">
        <f t="shared" si="7"/>
        <v>439.43</v>
      </c>
      <c r="BM6" s="22">
        <f t="shared" si="7"/>
        <v>438.41</v>
      </c>
      <c r="BN6" s="22">
        <f t="shared" si="7"/>
        <v>430.23</v>
      </c>
      <c r="BO6" s="21" t="str">
        <f>IF(BO7="","",IF(BO7="-","【-】","【"&amp;SUBSTITUTE(TEXT(BO7,"#,##0.00"),"-","△")&amp;"】"))</f>
        <v>【265.93】</v>
      </c>
      <c r="BP6" s="22">
        <f>IF(BP7="",NA(),BP7)</f>
        <v>108.22</v>
      </c>
      <c r="BQ6" s="22">
        <f t="shared" ref="BQ6:BY6" si="8">IF(BQ7="",NA(),BQ7)</f>
        <v>110.04</v>
      </c>
      <c r="BR6" s="22">
        <f t="shared" si="8"/>
        <v>119.17</v>
      </c>
      <c r="BS6" s="22">
        <f t="shared" si="8"/>
        <v>112.23</v>
      </c>
      <c r="BT6" s="22">
        <f t="shared" si="8"/>
        <v>109.27</v>
      </c>
      <c r="BU6" s="22">
        <f t="shared" si="8"/>
        <v>95.26</v>
      </c>
      <c r="BV6" s="22">
        <f t="shared" si="8"/>
        <v>92.39</v>
      </c>
      <c r="BW6" s="22">
        <f t="shared" si="8"/>
        <v>94.41</v>
      </c>
      <c r="BX6" s="22">
        <f t="shared" si="8"/>
        <v>90.96</v>
      </c>
      <c r="BY6" s="22">
        <f t="shared" si="8"/>
        <v>90.66</v>
      </c>
      <c r="BZ6" s="21" t="str">
        <f>IF(BZ7="","",IF(BZ7="-","【-】","【"&amp;SUBSTITUTE(TEXT(BZ7,"#,##0.00"),"-","△")&amp;"】"))</f>
        <v>【97.82】</v>
      </c>
      <c r="CA6" s="22">
        <f>IF(CA7="",NA(),CA7)</f>
        <v>141.87</v>
      </c>
      <c r="CB6" s="22">
        <f t="shared" ref="CB6:CJ6" si="9">IF(CB7="",NA(),CB7)</f>
        <v>139.1</v>
      </c>
      <c r="CC6" s="22">
        <f t="shared" si="9"/>
        <v>129.09</v>
      </c>
      <c r="CD6" s="22">
        <f t="shared" si="9"/>
        <v>120.57</v>
      </c>
      <c r="CE6" s="22">
        <f t="shared" si="9"/>
        <v>142.05000000000001</v>
      </c>
      <c r="CF6" s="22">
        <f t="shared" si="9"/>
        <v>192.82</v>
      </c>
      <c r="CG6" s="22">
        <f t="shared" si="9"/>
        <v>192.98</v>
      </c>
      <c r="CH6" s="22">
        <f t="shared" si="9"/>
        <v>192.13</v>
      </c>
      <c r="CI6" s="22">
        <f t="shared" si="9"/>
        <v>197.04</v>
      </c>
      <c r="CJ6" s="22">
        <f t="shared" si="9"/>
        <v>199.33</v>
      </c>
      <c r="CK6" s="21" t="str">
        <f>IF(CK7="","",IF(CK7="-","【-】","【"&amp;SUBSTITUTE(TEXT(CK7,"#,##0.00"),"-","△")&amp;"】"))</f>
        <v>【177.56】</v>
      </c>
      <c r="CL6" s="22">
        <f>IF(CL7="",NA(),CL7)</f>
        <v>53.13</v>
      </c>
      <c r="CM6" s="22">
        <f t="shared" ref="CM6:CU6" si="10">IF(CM7="",NA(),CM7)</f>
        <v>56.22</v>
      </c>
      <c r="CN6" s="22">
        <f t="shared" si="10"/>
        <v>53.58</v>
      </c>
      <c r="CO6" s="22">
        <f t="shared" si="10"/>
        <v>54.45</v>
      </c>
      <c r="CP6" s="22">
        <f t="shared" si="10"/>
        <v>54.38</v>
      </c>
      <c r="CQ6" s="22">
        <f t="shared" si="10"/>
        <v>54.05</v>
      </c>
      <c r="CR6" s="22">
        <f t="shared" si="10"/>
        <v>54.43</v>
      </c>
      <c r="CS6" s="22">
        <f t="shared" si="10"/>
        <v>53.87</v>
      </c>
      <c r="CT6" s="22">
        <f t="shared" si="10"/>
        <v>54.49</v>
      </c>
      <c r="CU6" s="22">
        <f t="shared" si="10"/>
        <v>54.8</v>
      </c>
      <c r="CV6" s="21" t="str">
        <f>IF(CV7="","",IF(CV7="-","【-】","【"&amp;SUBSTITUTE(TEXT(CV7,"#,##0.00"),"-","△")&amp;"】"))</f>
        <v>【59.81】</v>
      </c>
      <c r="CW6" s="22">
        <f>IF(CW7="",NA(),CW7)</f>
        <v>90.65</v>
      </c>
      <c r="CX6" s="22">
        <f t="shared" ref="CX6:DF6" si="11">IF(CX7="",NA(),CX7)</f>
        <v>88.61</v>
      </c>
      <c r="CY6" s="22">
        <f t="shared" si="11"/>
        <v>90.22</v>
      </c>
      <c r="CZ6" s="22">
        <f t="shared" si="11"/>
        <v>89.85</v>
      </c>
      <c r="DA6" s="22">
        <f t="shared" si="11"/>
        <v>88.82</v>
      </c>
      <c r="DB6" s="22">
        <f t="shared" si="11"/>
        <v>80.510000000000005</v>
      </c>
      <c r="DC6" s="22">
        <f t="shared" si="11"/>
        <v>79.44</v>
      </c>
      <c r="DD6" s="22">
        <f t="shared" si="11"/>
        <v>79.489999999999995</v>
      </c>
      <c r="DE6" s="22">
        <f t="shared" si="11"/>
        <v>78.8</v>
      </c>
      <c r="DF6" s="22">
        <f t="shared" si="11"/>
        <v>77.98</v>
      </c>
      <c r="DG6" s="21" t="str">
        <f>IF(DG7="","",IF(DG7="-","【-】","【"&amp;SUBSTITUTE(TEXT(DG7,"#,##0.00"),"-","△")&amp;"】"))</f>
        <v>【89.42】</v>
      </c>
      <c r="DH6" s="22">
        <f>IF(DH7="",NA(),DH7)</f>
        <v>53.2</v>
      </c>
      <c r="DI6" s="22">
        <f t="shared" ref="DI6:DQ6" si="12">IF(DI7="",NA(),DI7)</f>
        <v>55.3</v>
      </c>
      <c r="DJ6" s="22">
        <f t="shared" si="12"/>
        <v>57.05</v>
      </c>
      <c r="DK6" s="22">
        <f t="shared" si="12"/>
        <v>56.3</v>
      </c>
      <c r="DL6" s="22">
        <f t="shared" si="12"/>
        <v>58.61</v>
      </c>
      <c r="DM6" s="22">
        <f t="shared" si="12"/>
        <v>49.12</v>
      </c>
      <c r="DN6" s="22">
        <f t="shared" si="12"/>
        <v>49.39</v>
      </c>
      <c r="DO6" s="22">
        <f t="shared" si="12"/>
        <v>50.75</v>
      </c>
      <c r="DP6" s="22">
        <f t="shared" si="12"/>
        <v>51.72</v>
      </c>
      <c r="DQ6" s="22">
        <f t="shared" si="12"/>
        <v>52.27</v>
      </c>
      <c r="DR6" s="21" t="str">
        <f>IF(DR7="","",IF(DR7="-","【-】","【"&amp;SUBSTITUTE(TEXT(DR7,"#,##0.00"),"-","△")&amp;"】"))</f>
        <v>【52.02】</v>
      </c>
      <c r="DS6" s="21">
        <f>IF(DS7="",NA(),DS7)</f>
        <v>0</v>
      </c>
      <c r="DT6" s="21">
        <f t="shared" ref="DT6:EB6" si="13">IF(DT7="",NA(),DT7)</f>
        <v>0</v>
      </c>
      <c r="DU6" s="22">
        <f t="shared" si="13"/>
        <v>32.25</v>
      </c>
      <c r="DV6" s="22">
        <f t="shared" si="13"/>
        <v>28.96</v>
      </c>
      <c r="DW6" s="22">
        <f t="shared" si="13"/>
        <v>29.88</v>
      </c>
      <c r="DX6" s="22">
        <f t="shared" si="13"/>
        <v>16.760000000000002</v>
      </c>
      <c r="DY6" s="22">
        <f t="shared" si="13"/>
        <v>18.57</v>
      </c>
      <c r="DZ6" s="22">
        <f t="shared" si="13"/>
        <v>21.14</v>
      </c>
      <c r="EA6" s="22">
        <f t="shared" si="13"/>
        <v>22.12</v>
      </c>
      <c r="EB6" s="22">
        <f t="shared" si="13"/>
        <v>25.67</v>
      </c>
      <c r="EC6" s="21" t="str">
        <f>IF(EC7="","",IF(EC7="-","【-】","【"&amp;SUBSTITUTE(TEXT(EC7,"#,##0.00"),"-","△")&amp;"】"))</f>
        <v>【25.37】</v>
      </c>
      <c r="ED6" s="22">
        <f>IF(ED7="",NA(),ED7)</f>
        <v>0.71</v>
      </c>
      <c r="EE6" s="22">
        <f t="shared" ref="EE6:EM6" si="14">IF(EE7="",NA(),EE7)</f>
        <v>1.37</v>
      </c>
      <c r="EF6" s="22">
        <f t="shared" si="14"/>
        <v>1</v>
      </c>
      <c r="EG6" s="22">
        <f t="shared" si="14"/>
        <v>0.22</v>
      </c>
      <c r="EH6" s="22">
        <f t="shared" si="14"/>
        <v>0.35</v>
      </c>
      <c r="EI6" s="22">
        <f t="shared" si="14"/>
        <v>0.42</v>
      </c>
      <c r="EJ6" s="22">
        <f t="shared" si="14"/>
        <v>0.44</v>
      </c>
      <c r="EK6" s="22">
        <f t="shared" si="14"/>
        <v>0.5</v>
      </c>
      <c r="EL6" s="22">
        <f t="shared" si="14"/>
        <v>0.4</v>
      </c>
      <c r="EM6" s="22">
        <f t="shared" si="14"/>
        <v>0.4</v>
      </c>
      <c r="EN6" s="21" t="str">
        <f>IF(EN7="","",IF(EN7="-","【-】","【"&amp;SUBSTITUTE(TEXT(EN7,"#,##0.00"),"-","△")&amp;"】"))</f>
        <v>【0.62】</v>
      </c>
    </row>
    <row r="7" spans="1:144" s="23" customFormat="1" x14ac:dyDescent="0.2">
      <c r="A7" s="15"/>
      <c r="B7" s="24">
        <v>2023</v>
      </c>
      <c r="C7" s="24">
        <v>454028</v>
      </c>
      <c r="D7" s="24">
        <v>46</v>
      </c>
      <c r="E7" s="24">
        <v>1</v>
      </c>
      <c r="F7" s="24">
        <v>0</v>
      </c>
      <c r="G7" s="24">
        <v>1</v>
      </c>
      <c r="H7" s="24" t="s">
        <v>93</v>
      </c>
      <c r="I7" s="24" t="s">
        <v>94</v>
      </c>
      <c r="J7" s="24" t="s">
        <v>95</v>
      </c>
      <c r="K7" s="24" t="s">
        <v>96</v>
      </c>
      <c r="L7" s="24" t="s">
        <v>97</v>
      </c>
      <c r="M7" s="24" t="s">
        <v>98</v>
      </c>
      <c r="N7" s="25" t="s">
        <v>99</v>
      </c>
      <c r="O7" s="25">
        <v>86.01</v>
      </c>
      <c r="P7" s="25">
        <v>81.11</v>
      </c>
      <c r="Q7" s="25">
        <v>3036</v>
      </c>
      <c r="R7" s="25">
        <v>16718</v>
      </c>
      <c r="S7" s="25">
        <v>61.48</v>
      </c>
      <c r="T7" s="25">
        <v>271.93</v>
      </c>
      <c r="U7" s="25">
        <v>13464</v>
      </c>
      <c r="V7" s="25">
        <v>24.04</v>
      </c>
      <c r="W7" s="25">
        <v>560.07000000000005</v>
      </c>
      <c r="X7" s="25">
        <v>108.26</v>
      </c>
      <c r="Y7" s="25">
        <v>109.79</v>
      </c>
      <c r="Z7" s="25">
        <v>118.61</v>
      </c>
      <c r="AA7" s="25">
        <v>121.76</v>
      </c>
      <c r="AB7" s="25">
        <v>109.13</v>
      </c>
      <c r="AC7" s="25">
        <v>108.46</v>
      </c>
      <c r="AD7" s="25">
        <v>109.02</v>
      </c>
      <c r="AE7" s="25">
        <v>107.81</v>
      </c>
      <c r="AF7" s="25">
        <v>107.21</v>
      </c>
      <c r="AG7" s="25">
        <v>105.97</v>
      </c>
      <c r="AH7" s="25">
        <v>108.24</v>
      </c>
      <c r="AI7" s="25">
        <v>0</v>
      </c>
      <c r="AJ7" s="25">
        <v>0</v>
      </c>
      <c r="AK7" s="25">
        <v>0</v>
      </c>
      <c r="AL7" s="25">
        <v>0</v>
      </c>
      <c r="AM7" s="25">
        <v>0</v>
      </c>
      <c r="AN7" s="25">
        <v>11.94</v>
      </c>
      <c r="AO7" s="25">
        <v>11</v>
      </c>
      <c r="AP7" s="25">
        <v>8.86</v>
      </c>
      <c r="AQ7" s="25">
        <v>7.65</v>
      </c>
      <c r="AR7" s="25">
        <v>8.52</v>
      </c>
      <c r="AS7" s="25">
        <v>1.5</v>
      </c>
      <c r="AT7" s="25">
        <v>1009.71</v>
      </c>
      <c r="AU7" s="25">
        <v>892.46</v>
      </c>
      <c r="AV7" s="25">
        <v>1002.56</v>
      </c>
      <c r="AW7" s="25">
        <v>356.27</v>
      </c>
      <c r="AX7" s="25">
        <v>1159</v>
      </c>
      <c r="AY7" s="25">
        <v>362.93</v>
      </c>
      <c r="AZ7" s="25">
        <v>371.81</v>
      </c>
      <c r="BA7" s="25">
        <v>384.23</v>
      </c>
      <c r="BB7" s="25">
        <v>364.3</v>
      </c>
      <c r="BC7" s="25">
        <v>378.87</v>
      </c>
      <c r="BD7" s="25">
        <v>243.36</v>
      </c>
      <c r="BE7" s="25">
        <v>189.74</v>
      </c>
      <c r="BF7" s="25">
        <v>167.49</v>
      </c>
      <c r="BG7" s="25">
        <v>166.75</v>
      </c>
      <c r="BH7" s="25">
        <v>179.81</v>
      </c>
      <c r="BI7" s="25">
        <v>144.62</v>
      </c>
      <c r="BJ7" s="25">
        <v>439.05</v>
      </c>
      <c r="BK7" s="25">
        <v>465.85</v>
      </c>
      <c r="BL7" s="25">
        <v>439.43</v>
      </c>
      <c r="BM7" s="25">
        <v>438.41</v>
      </c>
      <c r="BN7" s="25">
        <v>430.23</v>
      </c>
      <c r="BO7" s="25">
        <v>265.93</v>
      </c>
      <c r="BP7" s="25">
        <v>108.22</v>
      </c>
      <c r="BQ7" s="25">
        <v>110.04</v>
      </c>
      <c r="BR7" s="25">
        <v>119.17</v>
      </c>
      <c r="BS7" s="25">
        <v>112.23</v>
      </c>
      <c r="BT7" s="25">
        <v>109.27</v>
      </c>
      <c r="BU7" s="25">
        <v>95.26</v>
      </c>
      <c r="BV7" s="25">
        <v>92.39</v>
      </c>
      <c r="BW7" s="25">
        <v>94.41</v>
      </c>
      <c r="BX7" s="25">
        <v>90.96</v>
      </c>
      <c r="BY7" s="25">
        <v>90.66</v>
      </c>
      <c r="BZ7" s="25">
        <v>97.82</v>
      </c>
      <c r="CA7" s="25">
        <v>141.87</v>
      </c>
      <c r="CB7" s="25">
        <v>139.1</v>
      </c>
      <c r="CC7" s="25">
        <v>129.09</v>
      </c>
      <c r="CD7" s="25">
        <v>120.57</v>
      </c>
      <c r="CE7" s="25">
        <v>142.05000000000001</v>
      </c>
      <c r="CF7" s="25">
        <v>192.82</v>
      </c>
      <c r="CG7" s="25">
        <v>192.98</v>
      </c>
      <c r="CH7" s="25">
        <v>192.13</v>
      </c>
      <c r="CI7" s="25">
        <v>197.04</v>
      </c>
      <c r="CJ7" s="25">
        <v>199.33</v>
      </c>
      <c r="CK7" s="25">
        <v>177.56</v>
      </c>
      <c r="CL7" s="25">
        <v>53.13</v>
      </c>
      <c r="CM7" s="25">
        <v>56.22</v>
      </c>
      <c r="CN7" s="25">
        <v>53.58</v>
      </c>
      <c r="CO7" s="25">
        <v>54.45</v>
      </c>
      <c r="CP7" s="25">
        <v>54.38</v>
      </c>
      <c r="CQ7" s="25">
        <v>54.05</v>
      </c>
      <c r="CR7" s="25">
        <v>54.43</v>
      </c>
      <c r="CS7" s="25">
        <v>53.87</v>
      </c>
      <c r="CT7" s="25">
        <v>54.49</v>
      </c>
      <c r="CU7" s="25">
        <v>54.8</v>
      </c>
      <c r="CV7" s="25">
        <v>59.81</v>
      </c>
      <c r="CW7" s="25">
        <v>90.65</v>
      </c>
      <c r="CX7" s="25">
        <v>88.61</v>
      </c>
      <c r="CY7" s="25">
        <v>90.22</v>
      </c>
      <c r="CZ7" s="25">
        <v>89.85</v>
      </c>
      <c r="DA7" s="25">
        <v>88.82</v>
      </c>
      <c r="DB7" s="25">
        <v>80.510000000000005</v>
      </c>
      <c r="DC7" s="25">
        <v>79.44</v>
      </c>
      <c r="DD7" s="25">
        <v>79.489999999999995</v>
      </c>
      <c r="DE7" s="25">
        <v>78.8</v>
      </c>
      <c r="DF7" s="25">
        <v>77.98</v>
      </c>
      <c r="DG7" s="25">
        <v>89.42</v>
      </c>
      <c r="DH7" s="25">
        <v>53.2</v>
      </c>
      <c r="DI7" s="25">
        <v>55.3</v>
      </c>
      <c r="DJ7" s="25">
        <v>57.05</v>
      </c>
      <c r="DK7" s="25">
        <v>56.3</v>
      </c>
      <c r="DL7" s="25">
        <v>58.61</v>
      </c>
      <c r="DM7" s="25">
        <v>49.12</v>
      </c>
      <c r="DN7" s="25">
        <v>49.39</v>
      </c>
      <c r="DO7" s="25">
        <v>50.75</v>
      </c>
      <c r="DP7" s="25">
        <v>51.72</v>
      </c>
      <c r="DQ7" s="25">
        <v>52.27</v>
      </c>
      <c r="DR7" s="25">
        <v>52.02</v>
      </c>
      <c r="DS7" s="25">
        <v>0</v>
      </c>
      <c r="DT7" s="25">
        <v>0</v>
      </c>
      <c r="DU7" s="25">
        <v>32.25</v>
      </c>
      <c r="DV7" s="25">
        <v>28.96</v>
      </c>
      <c r="DW7" s="25">
        <v>29.88</v>
      </c>
      <c r="DX7" s="25">
        <v>16.760000000000002</v>
      </c>
      <c r="DY7" s="25">
        <v>18.57</v>
      </c>
      <c r="DZ7" s="25">
        <v>21.14</v>
      </c>
      <c r="EA7" s="25">
        <v>22.12</v>
      </c>
      <c r="EB7" s="25">
        <v>25.67</v>
      </c>
      <c r="EC7" s="25">
        <v>25.37</v>
      </c>
      <c r="ED7" s="25">
        <v>0.71</v>
      </c>
      <c r="EE7" s="25">
        <v>1.37</v>
      </c>
      <c r="EF7" s="25">
        <v>1</v>
      </c>
      <c r="EG7" s="25">
        <v>0.22</v>
      </c>
      <c r="EH7" s="25">
        <v>0.35</v>
      </c>
      <c r="EI7" s="25">
        <v>0.42</v>
      </c>
      <c r="EJ7" s="25">
        <v>0.44</v>
      </c>
      <c r="EK7" s="25">
        <v>0.5</v>
      </c>
      <c r="EL7" s="25">
        <v>0.4</v>
      </c>
      <c r="EM7" s="25">
        <v>0.4</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2025-02-18T04:15:44Z</cp:lastPrinted>
  <dcterms:created xsi:type="dcterms:W3CDTF">2025-01-24T06:56:10Z</dcterms:created>
  <dcterms:modified xsi:type="dcterms:W3CDTF">2025-02-27T02:14:08Z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2025-01-31T01:48:26Z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72b6c80d-101d-4215-9478-a81a54b809ec</vt:lpwstr>
  </property>
  <property fmtid="{D5CDD505-2E9C-101B-9397-08002B2CF9AE}" pid="7" name="MSIP_Label_defa4170-0d19-0005-0004-bc88714345d2_ActionId">
    <vt:lpwstr>49745cf2-637c-4fb4-a5a9-7c4b1e338239</vt:lpwstr>
  </property>
  <property fmtid="{D5CDD505-2E9C-101B-9397-08002B2CF9AE}" pid="8" name="MSIP_Label_defa4170-0d19-0005-0004-bc88714345d2_ContentBits">
    <vt:lpwstr>0</vt:lpwstr>
  </property>
</Properties>
</file>