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7B28BB43-8A28-4F00-924B-91FF10A1D5F3}" xr6:coauthVersionLast="47" xr6:coauthVersionMax="47" xr10:uidLastSave="{00000000-0000-0000-0000-000000000000}"/>
  <workbookProtection workbookAlgorithmName="SHA-512" workbookHashValue="eqWb8QuVx3+Y2+6CYnMUyWA39/d/MmwHPNHw7RrPmTZQTfzjt1y4cPSMtL3JYOaLG6mxOm6dvlrqDwNOfBUOBA==" workbookSaltValue="qO2bNkiJNnHlKm5vwvCU2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W10" i="4"/>
  <c r="P10" i="4"/>
  <c r="AL8" i="4"/>
  <c r="AD8" i="4"/>
  <c r="W8" i="4"/>
  <c r="P8" i="4"/>
  <c r="I8" i="4"/>
  <c r="B8"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<sst xmlns="http://schemas.openxmlformats.org/spreadsheetml/2006/main" count="231" uniqueCount="111">
  <si>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</si>
  <si>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</si>
  <si>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</si>
  <si>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</si>
  <si>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</si>
  <si>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</si>
  <si>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</si>
  <si>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</si>
  <si>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</si>
  <si>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</si>
  <si>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</si>
  <si>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</si>
  <si>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</si>
  <si>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</si>
  <si>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</si>
  <si>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</si>
  <si>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</si>
  <si>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</si>
  <si>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</si>
  <si>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</si>
  <si>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</si>
  <si>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</si>
  <si>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</si>
  <si>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</si>
  <si>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</si>
  <si>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</si>
  <si>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</si>
  <si>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</si>
  <si>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</si>
  <si>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</si>
  <si>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</si>
  <si>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</si>
  <si>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</si>
  <si>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</si>
  <si>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</si>
  <si>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</si>
  <si>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</si>
  <si>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</si>
  <si>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</si>
  <si>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</si>
  <si>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</si>
  <si>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</si>
  <si>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</si>
  <si>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</si>
  <si>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</si>
  <si>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</si>
  <si>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</si>
  <si>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</si>
  <si>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</si>
  <si>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</si>
  <si>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</si>
  <si>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</si>
  <si>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</si>
  <si>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</si>
  <si>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</si>
  <si>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</si>
  <si>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</si>
  <si>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</si>
  <si>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</si>
  <si>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</si>
  <si>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</si>
  <si>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</si>
  <si>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</si>
  <si>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</si>
  <si>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</si>
  <si>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</si>
  <si>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</si>
  <si>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</si>
  <si>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</si>
  <si>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</si>
  <si>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</si>
  <si>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</si>
  <si>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</si>
  <si>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</si>
  <si>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</si>
  <si>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</si>
  <si>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</si>
  <si>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</si>
  <si>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</si>
  <si>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</si>
  <si>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</si>
  <si>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</si>
  <si>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</si>
  <si>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</si>
  <si>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</si>
  <si>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</si>
  <si>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</si>
  <si>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</si>
  <si>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</si>
  <si>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</si>
  <si>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</si>
  <si>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</si>
  <si>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一ツ瀬川営農飲雑用水広域水道企業団</t>
  </si>
  <si>
    <t>法適用</t>
  </si>
  <si>
    <t>水道事業</t>
  </si>
  <si>
    <t>末端給水事業</t>
  </si>
  <si>
    <t>A8</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</si>
  <si>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</si>
  <si>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</si>
  <si>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</si>
  <si>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</si>
  <si>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</si>
  <si>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</si>
  <si>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</si>
  <si>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</si>
  <si>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</si>
  <si>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</si>
  <si>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</si>
  <si>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全体的な数値を見ると経営は安定しているように見えますが、令和5年度時点で設立してから42年が経ち、施設の更新や管路の耐震化といった更新費用の確保という課題に直面しています。また、給水人口の減少に伴う収益の減少や物価高騰による費用の増加等、経営は更に厳しくなることが見込まれています。
今後は、新富町水道事業と令和8年度から経営統合を行うにあたり、令和6年度に共同で経営戦略を作成しているところです。収益の確保による料金値上げも喫緊の課題ではありますが、経営戦略に基づきより安定した事業運営に努めていきます。</t>
    <rPh sb="0" eb="3">
      <t>ゼンタイテキ</t>
    </rPh>
    <rPh sb="4" eb="6">
      <t>スウチ</t>
    </rPh>
    <rPh sb="7" eb="8">
      <t>ミ</t>
    </rPh>
    <rPh sb="10" eb="12">
      <t>ケイエイ</t>
    </rPh>
    <rPh sb="13" eb="15">
      <t>アンテイ</t>
    </rPh>
    <rPh sb="22" eb="23">
      <t>ミ</t>
    </rPh>
    <rPh sb="28" eb="30">
      <t>レイワ</t>
    </rPh>
    <rPh sb="31" eb="33">
      <t>ネンド</t>
    </rPh>
    <rPh sb="33" eb="35">
      <t>ジテン</t>
    </rPh>
    <rPh sb="36" eb="38">
      <t>セツリツ</t>
    </rPh>
    <rPh sb="44" eb="45">
      <t>ネン</t>
    </rPh>
    <rPh sb="49" eb="51">
      <t>シセツ</t>
    </rPh>
    <rPh sb="52" eb="54">
      <t>コウシン</t>
    </rPh>
    <rPh sb="55" eb="57">
      <t>カンロ</t>
    </rPh>
    <rPh sb="58" eb="61">
      <t>タイシンカ</t>
    </rPh>
    <rPh sb="65" eb="67">
      <t>コウシン</t>
    </rPh>
    <rPh sb="67" eb="69">
      <t>ヒヨウ</t>
    </rPh>
    <rPh sb="70" eb="72">
      <t>カクホ</t>
    </rPh>
    <rPh sb="75" eb="77">
      <t>カダイ</t>
    </rPh>
    <rPh sb="78" eb="80">
      <t>チョクメン</t>
    </rPh>
    <rPh sb="89" eb="93">
      <t>キュウスイジンコウ</t>
    </rPh>
    <rPh sb="94" eb="96">
      <t>ゲンショウ</t>
    </rPh>
    <rPh sb="97" eb="98">
      <t>トモナ</t>
    </rPh>
    <rPh sb="102" eb="104">
      <t>ゲンショウ</t>
    </rPh>
    <rPh sb="105" eb="107">
      <t>ブッカ</t>
    </rPh>
    <rPh sb="107" eb="109">
      <t>コウトウ</t>
    </rPh>
    <rPh sb="112" eb="114">
      <t>ヒヨウ</t>
    </rPh>
    <rPh sb="115" eb="117">
      <t>ゾウカ</t>
    </rPh>
    <rPh sb="117" eb="118">
      <t>トウ</t>
    </rPh>
    <rPh sb="119" eb="121">
      <t>ケイエイ</t>
    </rPh>
    <rPh sb="122" eb="123">
      <t>サラ</t>
    </rPh>
    <rPh sb="124" eb="125">
      <t>キビ</t>
    </rPh>
    <rPh sb="132" eb="134">
      <t>ミコ</t>
    </rPh>
    <rPh sb="143" eb="145">
      <t>コンゴ</t>
    </rPh>
    <rPh sb="147" eb="150">
      <t>シントミチョウ</t>
    </rPh>
    <rPh sb="150" eb="154">
      <t>スイドウジギョウ</t>
    </rPh>
    <rPh sb="155" eb="157">
      <t>レイワ</t>
    </rPh>
    <rPh sb="158" eb="160">
      <t>ネンド</t>
    </rPh>
    <rPh sb="162" eb="166">
      <t>ケイエイトウゴウ</t>
    </rPh>
    <rPh sb="167" eb="168">
      <t>オコナ</t>
    </rPh>
    <rPh sb="174" eb="176">
      <t>レイワ</t>
    </rPh>
    <rPh sb="177" eb="179">
      <t>ネンド</t>
    </rPh>
    <rPh sb="180" eb="182">
      <t>キョウドウ</t>
    </rPh>
    <rPh sb="183" eb="187">
      <t>ケイエイセンリャク</t>
    </rPh>
    <rPh sb="188" eb="190">
      <t>サクセイ</t>
    </rPh>
    <rPh sb="200" eb="202">
      <t>シュウエキ</t>
    </rPh>
    <rPh sb="203" eb="205">
      <t>カクホ</t>
    </rPh>
    <rPh sb="208" eb="212">
      <t>リョウキンネア</t>
    </rPh>
    <rPh sb="214" eb="216">
      <t>キッキン</t>
    </rPh>
    <rPh sb="217" eb="219">
      <t>カダイ</t>
    </rPh>
    <rPh sb="227" eb="231">
      <t>ケイエイセンリャク</t>
    </rPh>
    <rPh sb="232" eb="233">
      <t>モト</t>
    </rPh>
    <rPh sb="237" eb="239">
      <t>アンテイ</t>
    </rPh>
    <rPh sb="241" eb="243">
      <t>ジギョウ</t>
    </rPh>
    <rPh sb="243" eb="245">
      <t>ウンエイ</t>
    </rPh>
    <rPh sb="246" eb="247">
      <t>ツト</t>
    </rPh>
    <phoneticPr fontId="4"/>
  </si>
  <si>
    <t xml:space="preserve">「①経常収支比率」については、100％を上回っていますが、年々減少しており給水収益が約6割、長期前受金戻入（現金を伴わない収益）が約4割程度を占めている状況です。更新事業に充てる財源が確保出来ておらず、今後はどう確保していくかが大きな課題となっていますので、更なる経営努力に努めます。
「②累積欠損金比率」については、引き続き0となるように努めます。
「③流動比率」については、100％を超えていることから支払能力に問題はありません。
「④企業債残高対給水収益比率」については、類似団体平均値と比較して低い水準になっていますが、今後は給水収益の減少が見込まれています。更新事業の財源に企業債が考えられますので、料金水準の見直しを踏まえ長期的な資金計画が必要となってきます。
「⑤料金回収率」については、100％は超えましたが、過去5年間の状況をみると料金水準の見直しが必要な時期にきています。
「⑥給水原価」については、平均値よりも低い水準となっています。しかし、今後は更なる物価上昇による価格の高騰により様々な費用の増加が考えられ、給水原価の増加が見込まれますので供給単価を上回らないよう経営努力に努めます。
「⑦施設利用率」については、近年横ばいの状態で平均を上回っており、適正な規模と考えられます。
「⑧有収率」については、今後も漏水多発管路の布設替や漏水調査を継続的に行い、更なる有収率の向上に努めます。
</t>
    <rPh sb="2" eb="4">
      <t>ケイジョウ</t>
    </rPh>
    <rPh sb="4" eb="8">
      <t>シュウシヒリツ</t>
    </rPh>
    <rPh sb="20" eb="22">
      <t>ウワマワ</t>
    </rPh>
    <rPh sb="29" eb="31">
      <t>ネンネン</t>
    </rPh>
    <rPh sb="31" eb="33">
      <t>ゲンショウ</t>
    </rPh>
    <rPh sb="37" eb="41">
      <t>キュウスイシュウエキ</t>
    </rPh>
    <rPh sb="42" eb="43">
      <t>ヤク</t>
    </rPh>
    <rPh sb="44" eb="45">
      <t>ワ</t>
    </rPh>
    <rPh sb="46" eb="48">
      <t>チョウキ</t>
    </rPh>
    <rPh sb="48" eb="51">
      <t>マエウケキン</t>
    </rPh>
    <rPh sb="51" eb="52">
      <t>モド</t>
    </rPh>
    <rPh sb="52" eb="53">
      <t>イ</t>
    </rPh>
    <rPh sb="54" eb="56">
      <t>ゲンキン</t>
    </rPh>
    <rPh sb="57" eb="58">
      <t>トモナ</t>
    </rPh>
    <rPh sb="61" eb="63">
      <t>シュウエキ</t>
    </rPh>
    <rPh sb="65" eb="66">
      <t>ヤク</t>
    </rPh>
    <rPh sb="67" eb="68">
      <t>ワ</t>
    </rPh>
    <rPh sb="68" eb="70">
      <t>テイド</t>
    </rPh>
    <rPh sb="71" eb="72">
      <t>シ</t>
    </rPh>
    <rPh sb="76" eb="78">
      <t>ジョウキョウ</t>
    </rPh>
    <rPh sb="81" eb="85">
      <t>コウシンジギョウ</t>
    </rPh>
    <rPh sb="86" eb="87">
      <t>ア</t>
    </rPh>
    <rPh sb="89" eb="91">
      <t>ザイゲン</t>
    </rPh>
    <rPh sb="92" eb="94">
      <t>カクホ</t>
    </rPh>
    <rPh sb="94" eb="96">
      <t>デキ</t>
    </rPh>
    <rPh sb="101" eb="103">
      <t>コンゴ</t>
    </rPh>
    <rPh sb="106" eb="108">
      <t>カクホ</t>
    </rPh>
    <rPh sb="114" eb="115">
      <t>オオ</t>
    </rPh>
    <rPh sb="117" eb="119">
      <t>カダイ</t>
    </rPh>
    <rPh sb="129" eb="130">
      <t>サラ</t>
    </rPh>
    <rPh sb="132" eb="136">
      <t>ケイエイドリョク</t>
    </rPh>
    <rPh sb="137" eb="138">
      <t>ツト</t>
    </rPh>
    <rPh sb="145" eb="152">
      <t>ルイセキケッソンキンヒリツ</t>
    </rPh>
    <rPh sb="159" eb="160">
      <t>ヒ</t>
    </rPh>
    <rPh sb="161" eb="162">
      <t>ツヅ</t>
    </rPh>
    <rPh sb="170" eb="171">
      <t>ツト</t>
    </rPh>
    <rPh sb="178" eb="182">
      <t>リュウドウヒリツ</t>
    </rPh>
    <rPh sb="194" eb="195">
      <t>コ</t>
    </rPh>
    <rPh sb="203" eb="207">
      <t>シハライノウリョク</t>
    </rPh>
    <rPh sb="208" eb="210">
      <t>モンダイ</t>
    </rPh>
    <rPh sb="220" eb="223">
      <t>キギョウサイ</t>
    </rPh>
    <rPh sb="223" eb="225">
      <t>ザンダカ</t>
    </rPh>
    <rPh sb="225" eb="226">
      <t>タイ</t>
    </rPh>
    <rPh sb="226" eb="228">
      <t>キュウスイ</t>
    </rPh>
    <rPh sb="228" eb="232">
      <t>シュウエキヒリツ</t>
    </rPh>
    <rPh sb="239" eb="243">
      <t>ルイジダンタイ</t>
    </rPh>
    <rPh sb="243" eb="246">
      <t>ヘイキンチ</t>
    </rPh>
    <rPh sb="247" eb="249">
      <t>ヒカク</t>
    </rPh>
    <rPh sb="251" eb="252">
      <t>ヒク</t>
    </rPh>
    <rPh sb="253" eb="255">
      <t>スイジュン</t>
    </rPh>
    <rPh sb="264" eb="266">
      <t>コンゴ</t>
    </rPh>
    <rPh sb="267" eb="271">
      <t>キュウスイシュウエキ</t>
    </rPh>
    <rPh sb="272" eb="274">
      <t>ゲンショウ</t>
    </rPh>
    <rPh sb="275" eb="277">
      <t>ミコ</t>
    </rPh>
    <rPh sb="284" eb="288">
      <t>コウシンジギョウ</t>
    </rPh>
    <rPh sb="289" eb="291">
      <t>ザイゲン</t>
    </rPh>
    <rPh sb="292" eb="295">
      <t>キギョウサイ</t>
    </rPh>
    <rPh sb="296" eb="297">
      <t>カンガ</t>
    </rPh>
    <rPh sb="305" eb="307">
      <t>リョウキン</t>
    </rPh>
    <rPh sb="307" eb="309">
      <t>スイジュン</t>
    </rPh>
    <rPh sb="310" eb="312">
      <t>ミナオ</t>
    </rPh>
    <rPh sb="314" eb="315">
      <t>フ</t>
    </rPh>
    <rPh sb="317" eb="320">
      <t>チョウキテキ</t>
    </rPh>
    <rPh sb="321" eb="325">
      <t>シキンケイカク</t>
    </rPh>
    <rPh sb="326" eb="328">
      <t>ヒツヨウ</t>
    </rPh>
    <rPh sb="356" eb="357">
      <t>コ</t>
    </rPh>
    <rPh sb="363" eb="365">
      <t>カコ</t>
    </rPh>
    <rPh sb="366" eb="368">
      <t>ネンカン</t>
    </rPh>
    <rPh sb="369" eb="371">
      <t>ジョウキョウ</t>
    </rPh>
    <rPh sb="375" eb="379">
      <t>リョウキンスイジュン</t>
    </rPh>
    <rPh sb="380" eb="382">
      <t>ミナオ</t>
    </rPh>
    <rPh sb="384" eb="386">
      <t>ヒツヨウ</t>
    </rPh>
    <rPh sb="387" eb="389">
      <t>ジキ</t>
    </rPh>
    <rPh sb="399" eb="403">
      <t>キュウスイゲンカ</t>
    </rPh>
    <rPh sb="410" eb="413">
      <t>ヘイキンチ</t>
    </rPh>
    <rPh sb="416" eb="417">
      <t>ヒク</t>
    </rPh>
    <rPh sb="418" eb="420">
      <t>スイジュン</t>
    </rPh>
    <rPh sb="432" eb="434">
      <t>コンゴ</t>
    </rPh>
    <rPh sb="435" eb="436">
      <t>サラ</t>
    </rPh>
    <rPh sb="438" eb="442">
      <t>ブッカジョウショウ</t>
    </rPh>
    <rPh sb="445" eb="447">
      <t>カカク</t>
    </rPh>
    <rPh sb="448" eb="450">
      <t>コウトウ</t>
    </rPh>
    <rPh sb="453" eb="455">
      <t>サマザマ</t>
    </rPh>
    <rPh sb="456" eb="458">
      <t>ヒヨウ</t>
    </rPh>
    <rPh sb="459" eb="461">
      <t>ゾウカ</t>
    </rPh>
    <rPh sb="462" eb="463">
      <t>カンガ</t>
    </rPh>
    <rPh sb="467" eb="469">
      <t>キュウスイ</t>
    </rPh>
    <rPh sb="469" eb="471">
      <t>ゲンカ</t>
    </rPh>
    <rPh sb="472" eb="474">
      <t>ゾウカ</t>
    </rPh>
    <rPh sb="475" eb="477">
      <t>ミコ</t>
    </rPh>
    <rPh sb="483" eb="487">
      <t>キョウキュウタンカ</t>
    </rPh>
    <rPh sb="488" eb="490">
      <t>ウワマワ</t>
    </rPh>
    <rPh sb="495" eb="499">
      <t>ケイエイドリョク</t>
    </rPh>
    <rPh sb="500" eb="501">
      <t>ツト</t>
    </rPh>
    <rPh sb="508" eb="513">
      <t>シセツリヨウリツ</t>
    </rPh>
    <rPh sb="520" eb="522">
      <t>キンネン</t>
    </rPh>
    <rPh sb="522" eb="523">
      <t>ヨコ</t>
    </rPh>
    <rPh sb="526" eb="528">
      <t>ジョウタイ</t>
    </rPh>
    <rPh sb="529" eb="531">
      <t>ヘイキン</t>
    </rPh>
    <rPh sb="532" eb="534">
      <t>ウワマワ</t>
    </rPh>
    <rPh sb="539" eb="541">
      <t>テキセイ</t>
    </rPh>
    <rPh sb="542" eb="544">
      <t>キボ</t>
    </rPh>
    <rPh sb="545" eb="546">
      <t>カンガ</t>
    </rPh>
    <rPh sb="555" eb="558">
      <t>ユウシュウリツ</t>
    </rPh>
    <rPh sb="565" eb="567">
      <t>コンゴ</t>
    </rPh>
    <rPh sb="568" eb="570">
      <t>ロウスイ</t>
    </rPh>
    <rPh sb="570" eb="572">
      <t>タハツ</t>
    </rPh>
    <rPh sb="572" eb="574">
      <t>カンロ</t>
    </rPh>
    <rPh sb="575" eb="578">
      <t>フセツガ</t>
    </rPh>
    <rPh sb="579" eb="583">
      <t>ロウスイチョウサ</t>
    </rPh>
    <rPh sb="584" eb="587">
      <t>ケイゾクテキ</t>
    </rPh>
    <rPh sb="588" eb="589">
      <t>オコナ</t>
    </rPh>
    <rPh sb="591" eb="592">
      <t>サラ</t>
    </rPh>
    <rPh sb="594" eb="597">
      <t>ユウシュウリツ</t>
    </rPh>
    <rPh sb="598" eb="600">
      <t>コウジョウ</t>
    </rPh>
    <rPh sb="601" eb="602">
      <t>ツト</t>
    </rPh>
    <phoneticPr fontId="4"/>
  </si>
  <si>
    <t>「①有形固定資産減価償却率」については、法定耐用年数に近い資産がほとんどの為、高い水準にあり年々増加しています。今後は、農村整備事業において計画的な更新を行っていく予定です。
「②管路経年化率」については、平均値より低い水準にありますが、昨年度より最初に布設した管が耐用年数を超え、今後も増加が見込まれます。
「③管路更新率」については、重要な幹線管路を計画的に更新するとともに道路改良工事に併せて管路の更新を行っていきます。</t>
    <rPh sb="2" eb="8">
      <t>ユウケイコテイシサン</t>
    </rPh>
    <rPh sb="8" eb="12">
      <t>ゲンカショウキャク</t>
    </rPh>
    <rPh sb="12" eb="13">
      <t>リツ</t>
    </rPh>
    <rPh sb="20" eb="26">
      <t>ホウテイタイヨウネンスウ</t>
    </rPh>
    <rPh sb="27" eb="28">
      <t>チカ</t>
    </rPh>
    <rPh sb="29" eb="31">
      <t>シサン</t>
    </rPh>
    <rPh sb="37" eb="38">
      <t>タメ</t>
    </rPh>
    <rPh sb="39" eb="40">
      <t>タカ</t>
    </rPh>
    <rPh sb="41" eb="43">
      <t>スイジュン</t>
    </rPh>
    <rPh sb="60" eb="62">
      <t>ノウソン</t>
    </rPh>
    <rPh sb="169" eb="171">
      <t>ジュウヨウ</t>
    </rPh>
    <rPh sb="172" eb="173">
      <t>カン</t>
    </rPh>
    <rPh sb="173" eb="174">
      <t>セン</t>
    </rPh>
    <rPh sb="174" eb="176">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</si>
</sst>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0.19</c:v>
                </c:pt>
                <c:pt idx="4" formatCode="#,##0.00;&quot;△&quot;#,##0.00;&quot;-&quot;">
                  <c:v>0.33</c:v>
                </c:pt>
              </c:numCache>
            </c:numRef>
          </c:val>
          <c:extLst>
            <c:ext xmlns:c16="http://schemas.microsoft.com/office/drawing/2014/chart" uri="{C3380CC4-5D6E-409C-BE32-E72D297353CC}">
              <c16:uniqueId val="{00000000-9689-479A-B215-55F0FD935A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689-479A-B215-55F0FD935A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78.8</c:v>
                </c:pt>
                <c:pt idx="1">
                  <c:v>74.06</c:v>
                </c:pt>
                <c:pt idx="2">
                  <c:v>71.849999999999994</c:v>
                </c:pt>
                <c:pt idx="3">
                  <c:v>70.010000000000005</c:v>
                </c:pt>
                <c:pt idx="4">
                  <c:v>68.959999999999994</c:v>
                </c:pt>
              </c:numCache>
            </c:numRef>
          </c:val>
          <c:extLst>
            <c:ext xmlns:c16="http://schemas.microsoft.com/office/drawing/2014/chart" uri="{C3380CC4-5D6E-409C-BE32-E72D297353CC}">
              <c16:uniqueId val="{00000000-9CAC-4EDF-8825-067BE21957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CAC-4EDF-8825-067BE21957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74.58</c:v>
                </c:pt>
                <c:pt idx="1">
                  <c:v>82.52</c:v>
                </c:pt>
                <c:pt idx="2">
                  <c:v>81.87</c:v>
                </c:pt>
                <c:pt idx="3">
                  <c:v>85.69</c:v>
                </c:pt>
                <c:pt idx="4">
                  <c:v>85.11</c:v>
                </c:pt>
              </c:numCache>
            </c:numRef>
          </c:val>
          <c:extLst>
            <c:ext xmlns:c16="http://schemas.microsoft.com/office/drawing/2014/chart" uri="{C3380CC4-5D6E-409C-BE32-E72D297353CC}">
              <c16:uniqueId val="{00000000-28AA-44BC-9A3D-254F5133B7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28AA-44BC-9A3D-254F5133B7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106.75</c:v>
                </c:pt>
                <c:pt idx="1">
                  <c:v>109.4</c:v>
                </c:pt>
                <c:pt idx="2">
                  <c:v>110.15</c:v>
                </c:pt>
                <c:pt idx="3">
                  <c:v>102.15</c:v>
                </c:pt>
                <c:pt idx="4">
                  <c:v>101.85</c:v>
                </c:pt>
              </c:numCache>
            </c:numRef>
          </c:val>
          <c:extLst>
            <c:ext xmlns:c16="http://schemas.microsoft.com/office/drawing/2014/chart" uri="{C3380CC4-5D6E-409C-BE32-E72D297353CC}">
              <c16:uniqueId val="{00000000-B0DE-4AD8-A670-518F66345C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B0DE-4AD8-A670-518F66345C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63.73</c:v>
                </c:pt>
                <c:pt idx="1">
                  <c:v>65.790000000000006</c:v>
                </c:pt>
                <c:pt idx="2">
                  <c:v>67.78</c:v>
                </c:pt>
                <c:pt idx="3">
                  <c:v>70.03</c:v>
                </c:pt>
                <c:pt idx="4">
                  <c:v>70.37</c:v>
                </c:pt>
              </c:numCache>
            </c:numRef>
          </c:val>
          <c:extLst>
            <c:ext xmlns:c16="http://schemas.microsoft.com/office/drawing/2014/chart" uri="{C3380CC4-5D6E-409C-BE32-E72D297353CC}">
              <c16:uniqueId val="{00000000-5EA4-4446-84C0-E51DD283F6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EA4-4446-84C0-E51DD283F6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0.36</c:v>
                </c:pt>
                <c:pt idx="4" formatCode="#,##0.00;&quot;△&quot;#,##0.00;&quot;-&quot;">
                  <c:v>12.81</c:v>
                </c:pt>
              </c:numCache>
            </c:numRef>
          </c:val>
          <c:extLst>
            <c:ext xmlns:c16="http://schemas.microsoft.com/office/drawing/2014/chart" uri="{C3380CC4-5D6E-409C-BE32-E72D297353CC}">
              <c16:uniqueId val="{00000000-4CC7-4B48-AB37-21FD1CE7AB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CC7-4B48-AB37-21FD1CE7AB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6-4024-A7D7-2EFEB08DFE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BB6-4024-A7D7-2EFEB08DFE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1663.47</c:v>
                </c:pt>
                <c:pt idx="1">
                  <c:v>860.06</c:v>
                </c:pt>
                <c:pt idx="2">
                  <c:v>1477.71</c:v>
                </c:pt>
                <c:pt idx="3">
                  <c:v>1275.42</c:v>
                </c:pt>
                <c:pt idx="4">
                  <c:v>1268.21</c:v>
                </c:pt>
              </c:numCache>
            </c:numRef>
          </c:val>
          <c:extLst>
            <c:ext xmlns:c16="http://schemas.microsoft.com/office/drawing/2014/chart" uri="{C3380CC4-5D6E-409C-BE32-E72D297353CC}">
              <c16:uniqueId val="{00000000-7274-4DCA-8392-4B535C36AC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274-4DCA-8392-4B535C36AC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200.77</c:v>
                </c:pt>
                <c:pt idx="1">
                  <c:v>196.2</c:v>
                </c:pt>
                <c:pt idx="2">
                  <c:v>213.56</c:v>
                </c:pt>
                <c:pt idx="3">
                  <c:v>211.67</c:v>
                </c:pt>
                <c:pt idx="4">
                  <c:v>245.42</c:v>
                </c:pt>
              </c:numCache>
            </c:numRef>
          </c:val>
          <c:extLst>
            <c:ext xmlns:c16="http://schemas.microsoft.com/office/drawing/2014/chart" uri="{C3380CC4-5D6E-409C-BE32-E72D297353CC}">
              <c16:uniqueId val="{00000000-C74A-480B-9813-F0487CD0D6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C74A-480B-9813-F0487CD0D6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109.23</c:v>
                </c:pt>
                <c:pt idx="1">
                  <c:v>113.03</c:v>
                </c:pt>
                <c:pt idx="2">
                  <c:v>106.97</c:v>
                </c:pt>
                <c:pt idx="3">
                  <c:v>82.09</c:v>
                </c:pt>
                <c:pt idx="4">
                  <c:v>100.47</c:v>
                </c:pt>
              </c:numCache>
            </c:numRef>
          </c:val>
          <c:extLst>
            <c:ext xmlns:c16="http://schemas.microsoft.com/office/drawing/2014/chart" uri="{C3380CC4-5D6E-409C-BE32-E72D297353CC}">
              <c16:uniqueId val="{00000000-B6EC-447F-B8D9-F4924D5B0C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B6EC-447F-B8D9-F4924D5B0C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126.08</c:v>
                </c:pt>
                <c:pt idx="1">
                  <c:v>121.57</c:v>
                </c:pt>
                <c:pt idx="2">
                  <c:v>128.91</c:v>
                </c:pt>
                <c:pt idx="3">
                  <c:v>162.01</c:v>
                </c:pt>
                <c:pt idx="4">
                  <c:v>137.16999999999999</c:v>
                </c:pt>
              </c:numCache>
            </c:numRef>
          </c:val>
          <c:extLst>
            <c:ext xmlns:c16="http://schemas.microsoft.com/office/drawing/2014/chart" uri="{C3380CC4-5D6E-409C-BE32-E72D297353CC}">
              <c16:uniqueId val="{00000000-7148-4822-8138-D3C586C6EE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7148-4822-8138-D3C586C6EE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一ツ瀬川営農飲雑用水広域水道企業団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民間企業出身</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76.67</v>
      </c>
      <c r="J10" s="46"/>
      <c r="K10" s="46"/>
      <c r="L10" s="46"/>
      <c r="M10" s="46"/>
      <c r="N10" s="46"/>
      <c r="O10" s="80"/>
      <c r="P10" s="47">
        <f>データ!$P$6</f>
        <v>8.7100000000000009</v>
      </c>
      <c r="Q10" s="47"/>
      <c r="R10" s="47"/>
      <c r="S10" s="47"/>
      <c r="T10" s="47"/>
      <c r="U10" s="47"/>
      <c r="V10" s="47"/>
      <c r="W10" s="44">
        <f>データ!$Q$6</f>
        <v>3146</v>
      </c>
      <c r="X10" s="44"/>
      <c r="Y10" s="44"/>
      <c r="Z10" s="44"/>
      <c r="AA10" s="44"/>
      <c r="AB10" s="44"/>
      <c r="AC10" s="44"/>
      <c r="AD10" s="2"/>
      <c r="AE10" s="2"/>
      <c r="AF10" s="2"/>
      <c r="AG10" s="2"/>
      <c r="AH10" s="2"/>
      <c r="AI10" s="2"/>
      <c r="AJ10" s="2"/>
      <c r="AK10" s="2"/>
      <c r="AL10" s="44">
        <f>データ!$U$6</f>
        <v>6008</v>
      </c>
      <c r="AM10" s="44"/>
      <c r="AN10" s="44"/>
      <c r="AO10" s="44"/>
      <c r="AP10" s="44"/>
      <c r="AQ10" s="44"/>
      <c r="AR10" s="44"/>
      <c r="AS10" s="44"/>
      <c r="AT10" s="45">
        <f>データ!$V$6</f>
        <v>66.3</v>
      </c>
      <c r="AU10" s="46"/>
      <c r="AV10" s="46"/>
      <c r="AW10" s="46"/>
      <c r="AX10" s="46"/>
      <c r="AY10" s="46"/>
      <c r="AZ10" s="46"/>
      <c r="BA10" s="46"/>
      <c r="BB10" s="47">
        <f>データ!$W$6</f>
        <v>90.62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108</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bTqumDon3iPoij2xhXT9L6Wj37BSWlJdpZ+SeEqCw+1510sopsY2JJt1oB1zsDUGgPCpHIW70U+9gBkVb9OSQ==" saltValue="n+IXFBPeLuPTG3JqvQe6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458406</v>
      </c>
      <c r="D6" s="20">
        <f t="shared" si="3"/>
        <v>46</v>
      </c>
      <c r="E6" s="20">
        <f t="shared" si="3"/>
        <v>1</v>
      </c>
      <c r="F6" s="20">
        <f t="shared" si="3"/>
        <v>0</v>
      </c>
      <c r="G6" s="20">
        <f t="shared" si="3"/>
        <v>1</v>
      </c>
      <c r="H6" s="20" t="str">
        <f t="shared" si="3"/>
        <v>宮崎県　一ツ瀬川営農飲雑用水広域水道企業団</v>
      </c>
      <c r="I6" s="20" t="str">
        <f t="shared" si="3"/>
        <v>法適用</v>
      </c>
      <c r="J6" s="20" t="str">
        <f t="shared" si="3"/>
        <v>水道事業</v>
      </c>
      <c r="K6" s="20" t="str">
        <f t="shared" si="3"/>
        <v>末端給水事業</v>
      </c>
      <c r="L6" s="20" t="str">
        <f t="shared" si="3"/>
        <v>A8</v>
      </c>
      <c r="M6" s="20" t="str">
        <f t="shared" si="3"/>
        <v>民間企業出身</v>
      </c>
      <c r="N6" s="21" t="str">
        <f t="shared" si="3"/>
        <v>-</v>
      </c>
      <c r="O6" s="21">
        <f t="shared" si="3"/>
        <v>76.67</v>
      </c>
      <c r="P6" s="21">
        <f t="shared" si="3"/>
        <v>8.7100000000000009</v>
      </c>
      <c r="Q6" s="21">
        <f t="shared" si="3"/>
        <v>3146</v>
      </c>
      <c r="R6" s="21" t="str">
        <f t="shared" si="3"/>
        <v>-</v>
      </c>
      <c r="S6" s="21" t="str">
        <f t="shared" si="3"/>
        <v>-</v>
      </c>
      <c r="T6" s="21" t="str">
        <f t="shared" si="3"/>
        <v>-</v>
      </c>
      <c r="U6" s="21">
        <f t="shared" si="3"/>
        <v>6008</v>
      </c>
      <c r="V6" s="21">
        <f t="shared" si="3"/>
        <v>66.3</v>
      </c>
      <c r="W6" s="21">
        <f t="shared" si="3"/>
        <v>90.62</v>
      </c>
      <c r="X6" s="22">
        <f>IF(X7="",NA(),X7)</f>
        <v>106.75</v>
      </c>
      <c r="Y6" s="22">
        <f t="shared" ref="Y6:AG6" si="4">IF(Y7="",NA(),Y7)</f>
        <v>109.4</v>
      </c>
      <c r="Z6" s="22">
        <f t="shared" si="4"/>
        <v>110.15</v>
      </c>
      <c r="AA6" s="22">
        <f t="shared" si="4"/>
        <v>102.15</v>
      </c>
      <c r="AB6" s="22">
        <f t="shared" si="4"/>
        <v>101.85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1663.47</v>
      </c>
      <c r="AU6" s="22">
        <f t="shared" ref="AU6:BC6" si="6">IF(AU7="",NA(),AU7)</f>
        <v>860.06</v>
      </c>
      <c r="AV6" s="22">
        <f t="shared" si="6"/>
        <v>1477.71</v>
      </c>
      <c r="AW6" s="22">
        <f t="shared" si="6"/>
        <v>1275.42</v>
      </c>
      <c r="AX6" s="22">
        <f t="shared" si="6"/>
        <v>1268.21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200.77</v>
      </c>
      <c r="BF6" s="22">
        <f t="shared" ref="BF6:BN6" si="7">IF(BF7="",NA(),BF7)</f>
        <v>196.2</v>
      </c>
      <c r="BG6" s="22">
        <f t="shared" si="7"/>
        <v>213.56</v>
      </c>
      <c r="BH6" s="22">
        <f t="shared" si="7"/>
        <v>211.67</v>
      </c>
      <c r="BI6" s="22">
        <f t="shared" si="7"/>
        <v>245.42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109.23</v>
      </c>
      <c r="BQ6" s="22">
        <f t="shared" ref="BQ6:BY6" si="8">IF(BQ7="",NA(),BQ7)</f>
        <v>113.03</v>
      </c>
      <c r="BR6" s="22">
        <f t="shared" si="8"/>
        <v>106.97</v>
      </c>
      <c r="BS6" s="22">
        <f t="shared" si="8"/>
        <v>82.09</v>
      </c>
      <c r="BT6" s="22">
        <f t="shared" si="8"/>
        <v>100.47</v>
      </c>
      <c r="BU6" s="22">
        <f t="shared" si="8"/>
        <v>87.11</v>
      </c>
      <c r="BV6" s="22">
        <f t="shared" si="8"/>
        <v>82.78</v>
      </c>
      <c r="BW6" s="22">
        <f t="shared" si="8"/>
        <v>84.82</v>
      </c>
      <c r="BX6" s="22">
        <f t="shared" si="8"/>
        <v>82.29</v>
      </c>
      <c r="BY6" s="22">
        <f t="shared" si="8"/>
        <v>84.16</v>
      </c>
      <c r="BZ6" s="21" t="str">
        <f>IF(BZ7="","",IF(BZ7="-","【-】","【"&amp;SUBSTITUTE(TEXT(BZ7,"#,##0.00"),"-","△")&amp;"】"))</f>
        <v>【97.82】</v>
      </c>
      <c r="CA6" s="22">
        <f>IF(CA7="",NA(),CA7)</f>
        <v>126.08</v>
      </c>
      <c r="CB6" s="22">
        <f t="shared" ref="CB6:CJ6" si="9">IF(CB7="",NA(),CB7)</f>
        <v>121.57</v>
      </c>
      <c r="CC6" s="22">
        <f t="shared" si="9"/>
        <v>128.91</v>
      </c>
      <c r="CD6" s="22">
        <f t="shared" si="9"/>
        <v>162.01</v>
      </c>
      <c r="CE6" s="22">
        <f t="shared" si="9"/>
        <v>137.16999999999999</v>
      </c>
      <c r="CF6" s="22">
        <f t="shared" si="9"/>
        <v>223.98</v>
      </c>
      <c r="CG6" s="22">
        <f t="shared" si="9"/>
        <v>225.09</v>
      </c>
      <c r="CH6" s="22">
        <f t="shared" si="9"/>
        <v>224.82</v>
      </c>
      <c r="CI6" s="22">
        <f t="shared" si="9"/>
        <v>230.85</v>
      </c>
      <c r="CJ6" s="22">
        <f t="shared" si="9"/>
        <v>230.21</v>
      </c>
      <c r="CK6" s="21" t="str">
        <f>IF(CK7="","",IF(CK7="-","【-】","【"&amp;SUBSTITUTE(TEXT(CK7,"#,##0.00"),"-","△")&amp;"】"))</f>
        <v>【177.56】</v>
      </c>
      <c r="CL6" s="22">
        <f>IF(CL7="",NA(),CL7)</f>
        <v>78.8</v>
      </c>
      <c r="CM6" s="22">
        <f t="shared" ref="CM6:CU6" si="10">IF(CM7="",NA(),CM7)</f>
        <v>74.06</v>
      </c>
      <c r="CN6" s="22">
        <f t="shared" si="10"/>
        <v>71.849999999999994</v>
      </c>
      <c r="CO6" s="22">
        <f t="shared" si="10"/>
        <v>70.010000000000005</v>
      </c>
      <c r="CP6" s="22">
        <f t="shared" si="10"/>
        <v>68.959999999999994</v>
      </c>
      <c r="CQ6" s="22">
        <f t="shared" si="10"/>
        <v>49.64</v>
      </c>
      <c r="CR6" s="22">
        <f t="shared" si="10"/>
        <v>49.38</v>
      </c>
      <c r="CS6" s="22">
        <f t="shared" si="10"/>
        <v>50.09</v>
      </c>
      <c r="CT6" s="22">
        <f t="shared" si="10"/>
        <v>50.1</v>
      </c>
      <c r="CU6" s="22">
        <f t="shared" si="10"/>
        <v>49.76</v>
      </c>
      <c r="CV6" s="21" t="str">
        <f>IF(CV7="","",IF(CV7="-","【-】","【"&amp;SUBSTITUTE(TEXT(CV7,"#,##0.00"),"-","△")&amp;"】"))</f>
        <v>【59.81】</v>
      </c>
      <c r="CW6" s="22">
        <f>IF(CW7="",NA(),CW7)</f>
        <v>74.58</v>
      </c>
      <c r="CX6" s="22">
        <f t="shared" ref="CX6:DF6" si="11">IF(CX7="",NA(),CX7)</f>
        <v>82.52</v>
      </c>
      <c r="CY6" s="22">
        <f t="shared" si="11"/>
        <v>81.87</v>
      </c>
      <c r="CZ6" s="22">
        <f t="shared" si="11"/>
        <v>85.69</v>
      </c>
      <c r="DA6" s="22">
        <f t="shared" si="11"/>
        <v>85.11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63.73</v>
      </c>
      <c r="DI6" s="22">
        <f t="shared" ref="DI6:DQ6" si="12">IF(DI7="",NA(),DI7)</f>
        <v>65.790000000000006</v>
      </c>
      <c r="DJ6" s="22">
        <f t="shared" si="12"/>
        <v>67.78</v>
      </c>
      <c r="DK6" s="22">
        <f t="shared" si="12"/>
        <v>70.03</v>
      </c>
      <c r="DL6" s="22">
        <f t="shared" si="12"/>
        <v>70.37</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2">
        <f t="shared" si="13"/>
        <v>0.36</v>
      </c>
      <c r="DW6" s="22">
        <f t="shared" si="13"/>
        <v>12.81</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2">
        <f t="shared" si="14"/>
        <v>0.19</v>
      </c>
      <c r="EH6" s="22">
        <f t="shared" si="14"/>
        <v>0.33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458406</v>
      </c>
      <c r="D7" s="24">
        <v>46</v>
      </c>
      <c r="E7" s="24">
        <v>1</v>
      </c>
      <c r="F7" s="24">
        <v>0</v>
      </c>
      <c r="G7" s="24">
        <v>1</v>
      </c>
      <c r="H7" s="24" t="s">
        <v>92</v>
      </c>
      <c r="I7" s="24" t="s">
        <v>93</v>
      </c>
      <c r="J7" s="24" t="s">
        <v>94</v>
      </c>
      <c r="K7" s="24" t="s">
        <v>95</v>
      </c>
      <c r="L7" s="24" t="s">
        <v>96</v>
      </c>
      <c r="M7" s="24" t="s">
        <v>97</v>
      </c>
      <c r="N7" s="25" t="s">
        <v>98</v>
      </c>
      <c r="O7" s="25">
        <v>76.67</v>
      </c>
      <c r="P7" s="25">
        <v>8.7100000000000009</v>
      </c>
      <c r="Q7" s="25">
        <v>3146</v>
      </c>
      <c r="R7" s="25" t="s">
        <v>98</v>
      </c>
      <c r="S7" s="25" t="s">
        <v>98</v>
      </c>
      <c r="T7" s="25" t="s">
        <v>98</v>
      </c>
      <c r="U7" s="25">
        <v>6008</v>
      </c>
      <c r="V7" s="25">
        <v>66.3</v>
      </c>
      <c r="W7" s="25">
        <v>90.62</v>
      </c>
      <c r="X7" s="25">
        <v>106.75</v>
      </c>
      <c r="Y7" s="25">
        <v>109.4</v>
      </c>
      <c r="Z7" s="25">
        <v>110.15</v>
      </c>
      <c r="AA7" s="25">
        <v>102.15</v>
      </c>
      <c r="AB7" s="25">
        <v>101.85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1663.47</v>
      </c>
      <c r="AU7" s="25">
        <v>860.06</v>
      </c>
      <c r="AV7" s="25">
        <v>1477.71</v>
      </c>
      <c r="AW7" s="25">
        <v>1275.42</v>
      </c>
      <c r="AX7" s="25">
        <v>1268.21</v>
      </c>
      <c r="AY7" s="25">
        <v>301.04000000000002</v>
      </c>
      <c r="AZ7" s="25">
        <v>305.08</v>
      </c>
      <c r="BA7" s="25">
        <v>305.33999999999997</v>
      </c>
      <c r="BB7" s="25">
        <v>310.01</v>
      </c>
      <c r="BC7" s="25">
        <v>311.12</v>
      </c>
      <c r="BD7" s="25">
        <v>243.36</v>
      </c>
      <c r="BE7" s="25">
        <v>200.77</v>
      </c>
      <c r="BF7" s="25">
        <v>196.2</v>
      </c>
      <c r="BG7" s="25">
        <v>213.56</v>
      </c>
      <c r="BH7" s="25">
        <v>211.67</v>
      </c>
      <c r="BI7" s="25">
        <v>245.42</v>
      </c>
      <c r="BJ7" s="25">
        <v>551.62</v>
      </c>
      <c r="BK7" s="25">
        <v>585.59</v>
      </c>
      <c r="BL7" s="25">
        <v>561.34</v>
      </c>
      <c r="BM7" s="25">
        <v>538.33000000000004</v>
      </c>
      <c r="BN7" s="25">
        <v>515.14</v>
      </c>
      <c r="BO7" s="25">
        <v>265.93</v>
      </c>
      <c r="BP7" s="25">
        <v>109.23</v>
      </c>
      <c r="BQ7" s="25">
        <v>113.03</v>
      </c>
      <c r="BR7" s="25">
        <v>106.97</v>
      </c>
      <c r="BS7" s="25">
        <v>82.09</v>
      </c>
      <c r="BT7" s="25">
        <v>100.47</v>
      </c>
      <c r="BU7" s="25">
        <v>87.11</v>
      </c>
      <c r="BV7" s="25">
        <v>82.78</v>
      </c>
      <c r="BW7" s="25">
        <v>84.82</v>
      </c>
      <c r="BX7" s="25">
        <v>82.29</v>
      </c>
      <c r="BY7" s="25">
        <v>84.16</v>
      </c>
      <c r="BZ7" s="25">
        <v>97.82</v>
      </c>
      <c r="CA7" s="25">
        <v>126.08</v>
      </c>
      <c r="CB7" s="25">
        <v>121.57</v>
      </c>
      <c r="CC7" s="25">
        <v>128.91</v>
      </c>
      <c r="CD7" s="25">
        <v>162.01</v>
      </c>
      <c r="CE7" s="25">
        <v>137.16999999999999</v>
      </c>
      <c r="CF7" s="25">
        <v>223.98</v>
      </c>
      <c r="CG7" s="25">
        <v>225.09</v>
      </c>
      <c r="CH7" s="25">
        <v>224.82</v>
      </c>
      <c r="CI7" s="25">
        <v>230.85</v>
      </c>
      <c r="CJ7" s="25">
        <v>230.21</v>
      </c>
      <c r="CK7" s="25">
        <v>177.56</v>
      </c>
      <c r="CL7" s="25">
        <v>78.8</v>
      </c>
      <c r="CM7" s="25">
        <v>74.06</v>
      </c>
      <c r="CN7" s="25">
        <v>71.849999999999994</v>
      </c>
      <c r="CO7" s="25">
        <v>70.010000000000005</v>
      </c>
      <c r="CP7" s="25">
        <v>68.959999999999994</v>
      </c>
      <c r="CQ7" s="25">
        <v>49.64</v>
      </c>
      <c r="CR7" s="25">
        <v>49.38</v>
      </c>
      <c r="CS7" s="25">
        <v>50.09</v>
      </c>
      <c r="CT7" s="25">
        <v>50.1</v>
      </c>
      <c r="CU7" s="25">
        <v>49.76</v>
      </c>
      <c r="CV7" s="25">
        <v>59.81</v>
      </c>
      <c r="CW7" s="25">
        <v>74.58</v>
      </c>
      <c r="CX7" s="25">
        <v>82.52</v>
      </c>
      <c r="CY7" s="25">
        <v>81.87</v>
      </c>
      <c r="CZ7" s="25">
        <v>85.69</v>
      </c>
      <c r="DA7" s="25">
        <v>85.11</v>
      </c>
      <c r="DB7" s="25">
        <v>78.09</v>
      </c>
      <c r="DC7" s="25">
        <v>78.010000000000005</v>
      </c>
      <c r="DD7" s="25">
        <v>77.599999999999994</v>
      </c>
      <c r="DE7" s="25">
        <v>77.3</v>
      </c>
      <c r="DF7" s="25">
        <v>76.64</v>
      </c>
      <c r="DG7" s="25">
        <v>89.42</v>
      </c>
      <c r="DH7" s="25">
        <v>63.73</v>
      </c>
      <c r="DI7" s="25">
        <v>65.790000000000006</v>
      </c>
      <c r="DJ7" s="25">
        <v>67.78</v>
      </c>
      <c r="DK7" s="25">
        <v>70.03</v>
      </c>
      <c r="DL7" s="25">
        <v>70.37</v>
      </c>
      <c r="DM7" s="25">
        <v>47.31</v>
      </c>
      <c r="DN7" s="25">
        <v>47.5</v>
      </c>
      <c r="DO7" s="25">
        <v>48.41</v>
      </c>
      <c r="DP7" s="25">
        <v>50.02</v>
      </c>
      <c r="DQ7" s="25">
        <v>51.38</v>
      </c>
      <c r="DR7" s="25">
        <v>52.02</v>
      </c>
      <c r="DS7" s="25">
        <v>0</v>
      </c>
      <c r="DT7" s="25">
        <v>0</v>
      </c>
      <c r="DU7" s="25">
        <v>0</v>
      </c>
      <c r="DV7" s="25">
        <v>0.36</v>
      </c>
      <c r="DW7" s="25">
        <v>12.81</v>
      </c>
      <c r="DX7" s="25">
        <v>16.77</v>
      </c>
      <c r="DY7" s="25">
        <v>17.399999999999999</v>
      </c>
      <c r="DZ7" s="25">
        <v>18.64</v>
      </c>
      <c r="EA7" s="25">
        <v>19.510000000000002</v>
      </c>
      <c r="EB7" s="25">
        <v>21.6</v>
      </c>
      <c r="EC7" s="25">
        <v>25.37</v>
      </c>
      <c r="ED7" s="25">
        <v>0</v>
      </c>
      <c r="EE7" s="25">
        <v>0</v>
      </c>
      <c r="EF7" s="25">
        <v>0</v>
      </c>
      <c r="EG7" s="25">
        <v>0.19</v>
      </c>
      <c r="EH7" s="25">
        <v>0.33</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2025-02-03T08:21:08Z</cp:lastPrinted>
  <dcterms:created xsi:type="dcterms:W3CDTF">2025-01-24T06:56:15Z</dcterms:created>
  <dcterms:modified xsi:type="dcterms:W3CDTF">2025-02-27T02:15:28Z</dcterms:modified>
  <cp:category/>
</cp:coreProperties>
</file>