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7F35367-6532-44C0-AD03-4EE89FB437B4}" xr6:coauthVersionLast="47" xr6:coauthVersionMax="47" xr10:uidLastSave="{00000000-0000-0000-0000-000000000000}"/>
  <workbookProtection workbookAlgorithmName="SHA-512" workbookHashValue="p0rtazxmFnIG5SHZVapUmkmN+u08T0kq0JLozGhBOvJOprfTVpCY6ZgIMAdGB99agPYHZpY8fCUd7zICmPZnGQ==" workbookSaltValue="wwCFCPX/Ymg+ATvkzswhA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C90" i="4"/>
  <c r="B90" i="4"/>
  <c r="MO80" i="4"/>
  <c r="LK80" i="4"/>
  <c r="KV80" i="4"/>
  <c r="KG80" i="4"/>
  <c r="JB80" i="4"/>
  <c r="IM80" i="4"/>
  <c r="HX80" i="4"/>
  <c r="GT80" i="4"/>
  <c r="FO80" i="4"/>
  <c r="EZ80" i="4"/>
  <c r="EK80" i="4"/>
  <c r="DV80" i="4"/>
  <c r="DG80" i="4"/>
  <c r="BX80" i="4"/>
  <c r="BI80" i="4"/>
  <c r="AT80" i="4"/>
  <c r="P80" i="4"/>
  <c r="LZ79" i="4"/>
  <c r="LK79" i="4"/>
  <c r="KV79" i="4"/>
  <c r="JB79" i="4"/>
  <c r="IM79" i="4"/>
  <c r="HX79" i="4"/>
  <c r="HI79" i="4"/>
  <c r="GT79" i="4"/>
  <c r="EZ79" i="4"/>
  <c r="EK79" i="4"/>
  <c r="DV79" i="4"/>
  <c r="BX79" i="4"/>
  <c r="BI79" i="4"/>
  <c r="AE79" i="4"/>
  <c r="P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BX32" i="4"/>
  <c r="LP12" i="4"/>
  <c r="JW12" i="4"/>
  <c r="ID12" i="4"/>
  <c r="FZ12" i="4"/>
  <c r="B12" i="4"/>
  <c r="JW10" i="4"/>
  <c r="ID10" i="4"/>
  <c r="FZ10" i="4"/>
  <c r="CN10" i="4"/>
  <c r="B10" i="4"/>
  <c r="ID8" i="4"/>
  <c r="FZ8" i="4"/>
  <c r="EG8" i="4"/>
  <c r="CN8" i="4"/>
  <c r="AU8" i="4"/>
  <c r="B8" i="4"/>
  <c r="B6" i="4"/>
  <c r="D11" i="5" l="1"/>
  <c r="AT78" i="4" s="1"/>
  <c r="MO78" i="4"/>
  <c r="MN54" i="4"/>
  <c r="MN32" i="4"/>
  <c r="JB78" i="4"/>
  <c r="IZ54" i="4"/>
  <c r="IZ32" i="4"/>
  <c r="FO78" i="4"/>
  <c r="FL54" i="4"/>
  <c r="FL32" i="4"/>
  <c r="BX78" i="4"/>
  <c r="BX54" i="4"/>
  <c r="C11" i="5"/>
  <c r="E11" i="5"/>
  <c r="B11" i="5"/>
  <c r="LJ54" i="4" l="1"/>
  <c r="LJ32" i="4"/>
  <c r="LK78" i="4"/>
  <c r="EH54" i="4"/>
  <c r="EH32" i="4"/>
  <c r="AT54" i="4"/>
  <c r="AT32" i="4"/>
  <c r="EK78" i="4"/>
  <c r="HX78" i="4"/>
  <c r="HV54" i="4"/>
  <c r="HV32" i="4"/>
  <c r="AE32" i="4"/>
  <c r="HI78" i="4"/>
  <c r="HG54" i="4"/>
  <c r="HG32" i="4"/>
  <c r="DV78" i="4"/>
  <c r="DS54" i="4"/>
  <c r="DS32" i="4"/>
  <c r="AE78" i="4"/>
  <c r="AE54" i="4"/>
  <c r="KV78" i="4"/>
  <c r="KU54" i="4"/>
  <c r="KU32" i="4"/>
  <c r="DG78" i="4"/>
  <c r="KG78" i="4"/>
  <c r="KF54" i="4"/>
  <c r="KF32" i="4"/>
  <c r="GT78" i="4"/>
  <c r="GR54" i="4"/>
  <c r="GR32" i="4"/>
  <c r="DD54" i="4"/>
  <c r="DD32" i="4"/>
  <c r="P78" i="4"/>
  <c r="P54" i="4"/>
  <c r="P32" i="4"/>
  <c r="BI78" i="4"/>
  <c r="BI54" i="4"/>
  <c r="BI32" i="4"/>
  <c r="LZ78" i="4"/>
  <c r="LY54" i="4"/>
  <c r="LY32" i="4"/>
  <c r="IM78" i="4"/>
  <c r="IK54" i="4"/>
  <c r="IK32" i="4"/>
  <c r="EZ78" i="4"/>
  <c r="EW54" i="4"/>
  <c r="EW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<sst xmlns="http://schemas.openxmlformats.org/spreadsheetml/2006/main" count="344" uniqueCount="190">
  <si>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</si>
  <si>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</si>
  <si>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</si>
  <si>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</si>
  <si>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</si>
  <si>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</si>
  <si>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</si>
  <si>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</si>
  <si>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</si>
  <si>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</si>
  <si>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</si>
  <si>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</si>
  <si>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</si>
  <si>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</si>
  <si>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</si>
  <si>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</si>
  <si>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</si>
  <si>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</si>
  <si>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</si>
  <si>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</si>
  <si>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</si>
  <si>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</si>
  <si>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</si>
  <si>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</si>
  <si>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</si>
  <si>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</si>
  <si>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</si>
  <si>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</si>
  <si>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</si>
  <si>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</si>
  <si>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</si>
  <si>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</si>
  <si>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</si>
  <si>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</si>
  <si>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</si>
  <si>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</si>
  <si>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</si>
  <si>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</si>
  <si>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</si>
  <si>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</si>
  <si>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</si>
  <si>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</si>
  <si>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</si>
  <si>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</si>
  <si>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</si>
  <si>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</si>
  <si>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</si>
  <si>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</si>
  <si>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</si>
  <si>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</si>
  <si>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</si>
  <si>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</si>
  <si>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</si>
  <si>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</si>
  <si>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</si>
  <si>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</si>
  <si>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</si>
  <si>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</si>
  <si>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</si>
  <si>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</si>
  <si>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</si>
  <si>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</si>
  <si>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</si>
  <si>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</si>
  <si>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</si>
  <si>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</si>
  <si>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</si>
  <si>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</si>
  <si>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</si>
  <si>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</si>
  <si>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</si>
  <si>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</si>
  <si>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</si>
  <si>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</si>
  <si>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</si>
  <si>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</si>
  <si>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</si>
  <si>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</si>
  <si>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</si>
  <si>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</si>
  <si>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</si>
  <si>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</si>
  <si>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</si>
  <si>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</si>
  <si>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</si>
  <si>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</si>
  <si>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</si>
  <si>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</si>
  <si>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</si>
  <si>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</si>
  <si>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</si>
  <si>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</si>
  <si>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</si>
  <si>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</si>
  <si>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</si>
  <si>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</si>
  <si>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</si>
  <si>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</si>
  <si>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</si>
  <si>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</si>
  <si>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</si>
  <si>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</si>
  <si>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</si>
  <si>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</si>
  <si>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</si>
  <si>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</si>
  <si>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</si>
  <si>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</si>
  <si>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</si>
  <si>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</si>
  <si>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</si>
  <si>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</si>
  <si>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</si>
  <si>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</si>
  <si>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</si>
  <si>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</si>
  <si>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</si>
  <si>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</si>
  <si>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</si>
  <si>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</si>
  <si>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</si>
  <si>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</si>
  <si>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</si>
  <si>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</si>
  <si>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</si>
  <si>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</si>
  <si>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</si>
  <si>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</si>
  <si>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</si>
  <si>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</si>
  <si>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</si>
  <si>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</si>
  <si>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</si>
  <si>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</si>
  <si>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</si>
  <si>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</si>
  <si>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</si>
  <si>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</si>
  <si>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</si>
  <si>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</si>
  <si>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</si>
  <si>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</si>
  <si>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</si>
  <si>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</si>
  <si>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</si>
  <si>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</si>
  <si>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</si>
  <si>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</si>
  <si>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</si>
  <si>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</si>
  <si>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</si>
  <si>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</si>
  <si>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</si>
  <si>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</si>
  <si>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</si>
  <si>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</si>
  <si>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</si>
  <si>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</si>
  <si>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</si>
  <si>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</si>
  <si>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</si>
  <si>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</si>
  <si>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</si>
  <si>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</si>
  <si>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</si>
  <si>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</si>
  <si>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</si>
  <si>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</si>
  <si>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</si>
  <si>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</si>
  <si>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</si>
  <si>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</si>
  <si>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</si>
  <si>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</si>
  <si>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</si>
  <si>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</si>
  <si>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</si>
  <si>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</si>
  <si>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</si>
  <si>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</si>
  <si>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</si>
  <si>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</si>
  <si>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</si>
  <si>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</si>
  <si>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</si>
  <si>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</si>
  <si>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山間へき地にある当院は、町内唯一の病院であり救急指定医療機関でもある。
　これまでも地域における「かかり付け医院」として役割を担ってきたところであり、この役割を継続するとともに、さらに身近な医療機関として、へき地医療や救急医療など地域医療を支えるほか、地域包括医療・ケアの拠点として活動を行うなど町民が健康で安心して暮らせるよう保健・医療・福祉の包括的視点での取組みを推進する。</t>
    <phoneticPr fontId="5"/>
  </si>
  <si>
    <t>　医業収益を確保することが難しいなか、病床機能の見直しや経費の削減に取組むことで健全な病院経営を図っている。
　当地域での将来の人口予測は、人口減少の一途を辿り患者数の減少が予測され、それに応じて医業収益の減少が見込まれる。
　このような状況の中、当院の病床機能では入院収益を増やすことが難しいため、令和４年８月に一般病床50床のうち10床を地域包括ケア病床に転換、令和５年４月に一般病床40床を療養病床に転換した。この病床機能の変更により、病床利用率の向上と入院収益が増えている。
　令和６年４月に西臼杵３町（高千穂町・日之影町・五ヶ瀬町）の公立病院を一部事務組合の組織として経営統合し、一体的な経営により３病院間の連携強化を行い「長期的に持続可能な医療提供体制の仕組み」を構築している。</t>
    <rPh sb="19" eb="23">
      <t>ビョウショウキノウ</t>
    </rPh>
    <rPh sb="24" eb="26">
      <t>ミナオ</t>
    </rPh>
    <rPh sb="48" eb="49">
      <t>ハカ</t>
    </rPh>
    <rPh sb="95" eb="96">
      <t>オウ</t>
    </rPh>
    <rPh sb="98" eb="102">
      <t>イギョウシュウエキ</t>
    </rPh>
    <rPh sb="103" eb="105">
      <t>ゲンショウ</t>
    </rPh>
    <rPh sb="106" eb="108">
      <t>ミコ</t>
    </rPh>
    <rPh sb="119" eb="121">
      <t>ジョウキョウ</t>
    </rPh>
    <rPh sb="122" eb="123">
      <t>ナカ</t>
    </rPh>
    <rPh sb="124" eb="126">
      <t>トウイン</t>
    </rPh>
    <rPh sb="127" eb="129">
      <t>ビョウショウ</t>
    </rPh>
    <rPh sb="129" eb="131">
      <t>キノウ</t>
    </rPh>
    <rPh sb="133" eb="135">
      <t>ニュウイン</t>
    </rPh>
    <rPh sb="135" eb="137">
      <t>シュウエキ</t>
    </rPh>
    <rPh sb="138" eb="139">
      <t>フ</t>
    </rPh>
    <rPh sb="144" eb="145">
      <t>ムズカ</t>
    </rPh>
    <rPh sb="150" eb="152">
      <t>レイワ</t>
    </rPh>
    <rPh sb="155" eb="156">
      <t>ガツ</t>
    </rPh>
    <rPh sb="210" eb="214">
      <t>ビョウショウキノウ</t>
    </rPh>
    <rPh sb="215" eb="217">
      <t>ヘンコウ</t>
    </rPh>
    <rPh sb="221" eb="223">
      <t>ビョウショウ</t>
    </rPh>
    <rPh sb="223" eb="226">
      <t>リヨウリツ</t>
    </rPh>
    <rPh sb="227" eb="229">
      <t>コウジョウ</t>
    </rPh>
    <rPh sb="230" eb="232">
      <t>ニュウイン</t>
    </rPh>
    <rPh sb="232" eb="234">
      <t>シュウエキ</t>
    </rPh>
    <rPh sb="235" eb="236">
      <t>フ</t>
    </rPh>
    <rPh sb="243" eb="245">
      <t>レイワ</t>
    </rPh>
    <rPh sb="250" eb="253">
      <t>ニシウスキ</t>
    </rPh>
    <rPh sb="254" eb="255">
      <t>マチ</t>
    </rPh>
    <rPh sb="256" eb="260">
      <t>タカチホチョウ</t>
    </rPh>
    <rPh sb="261" eb="265">
      <t>ヒノカゲチョウ</t>
    </rPh>
    <rPh sb="266" eb="270">
      <t>ゴカセチョウ</t>
    </rPh>
    <rPh sb="272" eb="274">
      <t>コウリツ</t>
    </rPh>
    <rPh sb="274" eb="276">
      <t>ビョウイン</t>
    </rPh>
    <rPh sb="277" eb="279">
      <t>イチブ</t>
    </rPh>
    <rPh sb="279" eb="281">
      <t>ジム</t>
    </rPh>
    <rPh sb="281" eb="283">
      <t>クミアイ</t>
    </rPh>
    <rPh sb="284" eb="286">
      <t>ソシキ</t>
    </rPh>
    <rPh sb="289" eb="291">
      <t>ケイエイ</t>
    </rPh>
    <rPh sb="291" eb="293">
      <t>トウゴウ</t>
    </rPh>
    <rPh sb="295" eb="298">
      <t>イッタイテキ</t>
    </rPh>
    <rPh sb="299" eb="301">
      <t>ケイエイ</t>
    </rPh>
    <rPh sb="305" eb="307">
      <t>ビョウイン</t>
    </rPh>
    <rPh sb="307" eb="308">
      <t>カン</t>
    </rPh>
    <rPh sb="309" eb="313">
      <t>レンケイキョウカ</t>
    </rPh>
    <rPh sb="314" eb="315">
      <t>オコナ</t>
    </rPh>
    <rPh sb="317" eb="320">
      <t>チョウキテキ</t>
    </rPh>
    <rPh sb="321" eb="323">
      <t>ジゾク</t>
    </rPh>
    <rPh sb="323" eb="325">
      <t>カノウ</t>
    </rPh>
    <rPh sb="326" eb="328">
      <t>イリョウ</t>
    </rPh>
    <rPh sb="328" eb="330">
      <t>テイキョウ</t>
    </rPh>
    <rPh sb="330" eb="332">
      <t>タイセイ</t>
    </rPh>
    <rPh sb="333" eb="335">
      <t>シク</t>
    </rPh>
    <rPh sb="338" eb="340">
      <t>コウチク</t>
    </rPh>
    <phoneticPr fontId="5"/>
  </si>
  <si>
    <t>　器械備品の減価償却率は、類似病院平均値及び全国平均より低い状況である。法定耐用年数を経過している器械について、医療需要の変化などを踏まえ、長期的な視点で計画的に適正な規模の機器の導入や更新を行う。
　１床あたりの有形固定資産について、電子カルテを導入したことで、金額が昨年度より増えているが類似病院平均値及び全国平均よりは低い状況である。</t>
    <rPh sb="1" eb="3">
      <t>キカイ</t>
    </rPh>
    <rPh sb="3" eb="5">
      <t>ビヒン</t>
    </rPh>
    <rPh sb="6" eb="8">
      <t>ゲンカ</t>
    </rPh>
    <rPh sb="8" eb="11">
      <t>ショウキャクリツ</t>
    </rPh>
    <rPh sb="13" eb="15">
      <t>ルイジ</t>
    </rPh>
    <rPh sb="15" eb="17">
      <t>ビョウイン</t>
    </rPh>
    <rPh sb="17" eb="20">
      <t>ヘイキンチ</t>
    </rPh>
    <rPh sb="20" eb="21">
      <t>オヨ</t>
    </rPh>
    <rPh sb="22" eb="24">
      <t>ゼンコク</t>
    </rPh>
    <rPh sb="24" eb="26">
      <t>ヘイキン</t>
    </rPh>
    <rPh sb="28" eb="29">
      <t>ヒク</t>
    </rPh>
    <rPh sb="30" eb="32">
      <t>ジョウキョウ</t>
    </rPh>
    <rPh sb="56" eb="58">
      <t>イリョウ</t>
    </rPh>
    <rPh sb="58" eb="60">
      <t>ジュヨウ</t>
    </rPh>
    <rPh sb="61" eb="63">
      <t>ヘンカ</t>
    </rPh>
    <rPh sb="66" eb="67">
      <t>フ</t>
    </rPh>
    <rPh sb="70" eb="73">
      <t>チョウキテキ</t>
    </rPh>
    <rPh sb="74" eb="76">
      <t>シテン</t>
    </rPh>
    <rPh sb="81" eb="83">
      <t>テキセイ</t>
    </rPh>
    <rPh sb="84" eb="86">
      <t>キボ</t>
    </rPh>
    <rPh sb="87" eb="89">
      <t>キキ</t>
    </rPh>
    <rPh sb="90" eb="92">
      <t>ドウニュウ</t>
    </rPh>
    <rPh sb="124" eb="126">
      <t>ドウニュウ</t>
    </rPh>
    <rPh sb="132" eb="134">
      <t>キンガク</t>
    </rPh>
    <rPh sb="135" eb="138">
      <t>サクネンド</t>
    </rPh>
    <rPh sb="140" eb="141">
      <t>フ</t>
    </rPh>
    <rPh sb="162" eb="163">
      <t>ヒク</t>
    </rPh>
    <rPh sb="164" eb="166">
      <t>ジョウキョウ</t>
    </rPh>
    <phoneticPr fontId="5"/>
  </si>
  <si>
    <r>
      <t xml:space="preserve">　経常収支比率について、100％に達しており、累積欠損金は発生していないが、医業収支比率は75.3％で医業収益を医業費用で賄えておらず一般会計からの繰入金に依存する経営状況となっている。
</t>
    </r>
    <r>
      <rPr>
        <sz val="11"/>
        <rFont val="ＭＳ ゴシック"/>
        <family val="3"/>
        <charset val="128"/>
      </rPr>
      <t>　病床利用率は、令和５年度は74.1％と昨年度より向上しており、類似病院平均値及び全国平均より数値が高い。なお、病床利用率が上がったものの令和５年度より回復期一般病棟から慢性期療養病棟へ機能転換したため入院患者１人１日当たり収益は前年度より微減あった。
　主に入院収益の向上により医業収益が増え、職員給与費対医業収益比率は前年度より改善され類似病院平均値より低い数値となっている。
　材料費対医業収益比率について、昨年度より微減ではあるが、類似病院平均値や全国平均値に比べ数値が高い状況となっている。これは、当院がジェネリック薬品の使用割合が低いためである。</t>
    </r>
    <rPh sb="51" eb="55">
      <t>イギョウシュウエキ</t>
    </rPh>
    <rPh sb="119" eb="121">
      <t>コウジョウ</t>
    </rPh>
    <rPh sb="141" eb="143">
      <t>スウチ</t>
    </rPh>
    <rPh sb="144" eb="145">
      <t>タカ</t>
    </rPh>
    <rPh sb="150" eb="152">
      <t>ビョウショウ</t>
    </rPh>
    <rPh sb="152" eb="155">
      <t>リヨウリツ</t>
    </rPh>
    <rPh sb="156" eb="157">
      <t>ア</t>
    </rPh>
    <rPh sb="163" eb="165">
      <t>レイワ</t>
    </rPh>
    <rPh sb="166" eb="167">
      <t>ネン</t>
    </rPh>
    <rPh sb="167" eb="168">
      <t>ド</t>
    </rPh>
    <rPh sb="170" eb="173">
      <t>カイフクキ</t>
    </rPh>
    <rPh sb="173" eb="175">
      <t>イッパン</t>
    </rPh>
    <rPh sb="175" eb="177">
      <t>ビョウトウ</t>
    </rPh>
    <rPh sb="179" eb="182">
      <t>マンセイキ</t>
    </rPh>
    <rPh sb="187" eb="189">
      <t>キノウ</t>
    </rPh>
    <rPh sb="189" eb="191">
      <t>テンカン</t>
    </rPh>
    <rPh sb="195" eb="197">
      <t>ニュウイン</t>
    </rPh>
    <rPh sb="197" eb="199">
      <t>カンジャ</t>
    </rPh>
    <rPh sb="200" eb="201">
      <t>ヒト</t>
    </rPh>
    <rPh sb="202" eb="203">
      <t>ニチ</t>
    </rPh>
    <rPh sb="203" eb="204">
      <t>ア</t>
    </rPh>
    <rPh sb="206" eb="208">
      <t>シュウエキ</t>
    </rPh>
    <rPh sb="209" eb="212">
      <t>ゼンネンド</t>
    </rPh>
    <rPh sb="214" eb="216">
      <t>ビゲン</t>
    </rPh>
    <rPh sb="222" eb="223">
      <t>オモ</t>
    </rPh>
    <rPh sb="224" eb="228">
      <t>ニュウインシュウエキ</t>
    </rPh>
    <rPh sb="229" eb="231">
      <t>コウジョウ</t>
    </rPh>
    <rPh sb="234" eb="236">
      <t>イギョウ</t>
    </rPh>
    <rPh sb="236" eb="238">
      <t>シュウエキ</t>
    </rPh>
    <rPh sb="239" eb="240">
      <t>フ</t>
    </rPh>
    <rPh sb="242" eb="244">
      <t>ショクイン</t>
    </rPh>
    <rPh sb="244" eb="247">
      <t>キュウヨヒ</t>
    </rPh>
    <rPh sb="247" eb="248">
      <t>タイ</t>
    </rPh>
    <rPh sb="248" eb="250">
      <t>イギョウ</t>
    </rPh>
    <rPh sb="250" eb="252">
      <t>シュウエキ</t>
    </rPh>
    <rPh sb="252" eb="254">
      <t>ヒリツ</t>
    </rPh>
    <rPh sb="255" eb="258">
      <t>ゼンネンド</t>
    </rPh>
    <rPh sb="260" eb="262">
      <t>カイゼン</t>
    </rPh>
    <rPh sb="264" eb="271">
      <t>ルイジビョウインヘイキンチ</t>
    </rPh>
    <rPh sb="273" eb="274">
      <t>ヒク</t>
    </rPh>
    <rPh sb="275" eb="277">
      <t>スウチ</t>
    </rPh>
    <rPh sb="306" eb="308">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</si>
</sst>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45.4</c:v>
                </c:pt>
                <c:pt idx="1">
                  <c:v>53.4</c:v>
                </c:pt>
                <c:pt idx="2">
                  <c:v>66.599999999999994</c:v>
                </c:pt>
                <c:pt idx="3">
                  <c:v>58.2</c:v>
                </c:pt>
                <c:pt idx="4">
                  <c:v>74.099999999999994</c:v>
                </c:pt>
              </c:numCache>
            </c:numRef>
          </c:val>
          <c:extLst>
            <c:ext xmlns:c16="http://schemas.microsoft.com/office/drawing/2014/chart" uri="{C3380CC4-5D6E-409C-BE32-E72D297353CC}">
              <c16:uniqueId val="{00000000-36B4-4E3D-BE1E-02F853EBA2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6B4-4E3D-BE1E-02F853EBA2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9389</c:v>
                </c:pt>
                <c:pt idx="1">
                  <c:v>9519</c:v>
                </c:pt>
                <c:pt idx="2">
                  <c:v>9364</c:v>
                </c:pt>
                <c:pt idx="3">
                  <c:v>9340</c:v>
                </c:pt>
                <c:pt idx="4">
                  <c:v>8731</c:v>
                </c:pt>
              </c:numCache>
            </c:numRef>
          </c:val>
          <c:extLst>
            <c:ext xmlns:c16="http://schemas.microsoft.com/office/drawing/2014/chart" uri="{C3380CC4-5D6E-409C-BE32-E72D297353CC}">
              <c16:uniqueId val="{00000000-FE33-4415-B10C-43370B912E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FE33-4415-B10C-43370B912E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19735</c:v>
                </c:pt>
                <c:pt idx="1">
                  <c:v>19662</c:v>
                </c:pt>
                <c:pt idx="2">
                  <c:v>18587</c:v>
                </c:pt>
                <c:pt idx="3">
                  <c:v>21401</c:v>
                </c:pt>
                <c:pt idx="4">
                  <c:v>19410</c:v>
                </c:pt>
              </c:numCache>
            </c:numRef>
          </c:val>
          <c:extLst>
            <c:ext xmlns:c16="http://schemas.microsoft.com/office/drawing/2014/chart" uri="{C3380CC4-5D6E-409C-BE32-E72D297353CC}">
              <c16:uniqueId val="{00000000-6D14-4E5A-975F-619F626EF8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D14-4E5A-975F-619F626EF8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95-4BE7-A192-6813F887CF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F95-4BE7-A192-6813F887CF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68.599999999999994</c:v>
                </c:pt>
                <c:pt idx="1">
                  <c:v>70.599999999999994</c:v>
                </c:pt>
                <c:pt idx="2">
                  <c:v>76.2</c:v>
                </c:pt>
                <c:pt idx="3">
                  <c:v>72.8</c:v>
                </c:pt>
                <c:pt idx="4">
                  <c:v>70.099999999999994</c:v>
                </c:pt>
              </c:numCache>
            </c:numRef>
          </c:val>
          <c:extLst>
            <c:ext xmlns:c16="http://schemas.microsoft.com/office/drawing/2014/chart" uri="{C3380CC4-5D6E-409C-BE32-E72D297353CC}">
              <c16:uniqueId val="{00000000-71EE-4F2F-92F2-07047D6B2B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71EE-4F2F-92F2-07047D6B2B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74.3</c:v>
                </c:pt>
                <c:pt idx="1">
                  <c:v>76.2</c:v>
                </c:pt>
                <c:pt idx="2">
                  <c:v>81.5</c:v>
                </c:pt>
                <c:pt idx="3">
                  <c:v>77.900000000000006</c:v>
                </c:pt>
                <c:pt idx="4">
                  <c:v>75.3</c:v>
                </c:pt>
              </c:numCache>
            </c:numRef>
          </c:val>
          <c:extLst>
            <c:ext xmlns:c16="http://schemas.microsoft.com/office/drawing/2014/chart" uri="{C3380CC4-5D6E-409C-BE32-E72D297353CC}">
              <c16:uniqueId val="{00000000-D733-483C-9C27-B9D452E856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D733-483C-9C27-B9D452E856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100.9</c:v>
                </c:pt>
                <c:pt idx="1">
                  <c:v>100.4</c:v>
                </c:pt>
                <c:pt idx="2">
                  <c:v>100.5</c:v>
                </c:pt>
                <c:pt idx="3">
                  <c:v>101.7</c:v>
                </c:pt>
                <c:pt idx="4">
                  <c:v>100.5</c:v>
                </c:pt>
              </c:numCache>
            </c:numRef>
          </c:val>
          <c:extLst>
            <c:ext xmlns:c16="http://schemas.microsoft.com/office/drawing/2014/chart" uri="{C3380CC4-5D6E-409C-BE32-E72D297353CC}">
              <c16:uniqueId val="{00000000-866E-4D7A-8D89-34A3757A11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866E-4D7A-8D89-34A3757A11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56.2</c:v>
                </c:pt>
                <c:pt idx="1">
                  <c:v>56.9</c:v>
                </c:pt>
                <c:pt idx="2">
                  <c:v>57.6</c:v>
                </c:pt>
                <c:pt idx="3">
                  <c:v>56.7</c:v>
                </c:pt>
                <c:pt idx="4">
                  <c:v>59.5</c:v>
                </c:pt>
              </c:numCache>
            </c:numRef>
          </c:val>
          <c:extLst>
            <c:ext xmlns:c16="http://schemas.microsoft.com/office/drawing/2014/chart" uri="{C3380CC4-5D6E-409C-BE32-E72D297353CC}">
              <c16:uniqueId val="{00000000-C234-4E56-AD3A-2F15C8CE52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C234-4E56-AD3A-2F15C8CE52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69.900000000000006</c:v>
                </c:pt>
                <c:pt idx="1">
                  <c:v>63.2</c:v>
                </c:pt>
                <c:pt idx="2">
                  <c:v>65.900000000000006</c:v>
                </c:pt>
                <c:pt idx="3">
                  <c:v>52.8</c:v>
                </c:pt>
                <c:pt idx="4">
                  <c:v>57.8</c:v>
                </c:pt>
              </c:numCache>
            </c:numRef>
          </c:val>
          <c:extLst>
            <c:ext xmlns:c16="http://schemas.microsoft.com/office/drawing/2014/chart" uri="{C3380CC4-5D6E-409C-BE32-E72D297353CC}">
              <c16:uniqueId val="{00000000-3462-4F0F-85E4-2835926109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462-4F0F-85E4-2835926109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32066680</c:v>
                </c:pt>
                <c:pt idx="1">
                  <c:v>32617960</c:v>
                </c:pt>
                <c:pt idx="2">
                  <c:v>32372820</c:v>
                </c:pt>
                <c:pt idx="3">
                  <c:v>34517060</c:v>
                </c:pt>
                <c:pt idx="4">
                  <c:v>34705460</c:v>
                </c:pt>
              </c:numCache>
            </c:numRef>
          </c:val>
          <c:extLst>
            <c:ext xmlns:c16="http://schemas.microsoft.com/office/drawing/2014/chart" uri="{C3380CC4-5D6E-409C-BE32-E72D297353CC}">
              <c16:uniqueId val="{00000000-3D5E-413C-8C96-65B6DF3EE8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D5E-413C-8C96-65B6DF3EE8C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25.5</c:v>
                </c:pt>
                <c:pt idx="1">
                  <c:v>23.8</c:v>
                </c:pt>
                <c:pt idx="2">
                  <c:v>21</c:v>
                </c:pt>
                <c:pt idx="3">
                  <c:v>20.100000000000001</c:v>
                </c:pt>
                <c:pt idx="4">
                  <c:v>19.399999999999999</c:v>
                </c:pt>
              </c:numCache>
            </c:numRef>
          </c:val>
          <c:extLst>
            <c:ext xmlns:c16="http://schemas.microsoft.com/office/drawing/2014/chart" uri="{C3380CC4-5D6E-409C-BE32-E72D297353CC}">
              <c16:uniqueId val="{00000000-26EB-443A-A377-EDBE88AF7F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26EB-443A-A377-EDBE88AF7F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75</c:v>
                </c:pt>
                <c:pt idx="1">
                  <c:v>76.900000000000006</c:v>
                </c:pt>
                <c:pt idx="2">
                  <c:v>73.5</c:v>
                </c:pt>
                <c:pt idx="3">
                  <c:v>79.3</c:v>
                </c:pt>
                <c:pt idx="4">
                  <c:v>76</c:v>
                </c:pt>
              </c:numCache>
            </c:numRef>
          </c:val>
          <c:extLst>
            <c:ext xmlns:c16="http://schemas.microsoft.com/office/drawing/2014/chart" uri="{C3380CC4-5D6E-409C-BE32-E72D297353CC}">
              <c16:uniqueId val="{00000000-AB8A-4BF7-AC00-DD640BF34A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AB8A-4BF7-AC00-DD640BF34A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宮崎県日之影町　国保病院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3485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4378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100.9</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101.7</v>
      </c>
      <c r="BJ33" s="70"/>
      <c r="BK33" s="70"/>
      <c r="BL33" s="70"/>
      <c r="BM33" s="70"/>
      <c r="BN33" s="70"/>
      <c r="BO33" s="70"/>
      <c r="BP33" s="70"/>
      <c r="BQ33" s="70"/>
      <c r="BR33" s="70"/>
      <c r="BS33" s="70"/>
      <c r="BT33" s="70"/>
      <c r="BU33" s="70"/>
      <c r="BV33" s="70"/>
      <c r="BW33" s="71"/>
      <c r="BX33" s="69">
        <f>データ!AM7</f>
        <v>100.5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74.3</v>
      </c>
      <c r="DE33" s="70"/>
      <c r="DF33" s="70"/>
      <c r="DG33" s="70"/>
      <c r="DH33" s="70"/>
      <c r="DI33" s="70"/>
      <c r="DJ33" s="70"/>
      <c r="DK33" s="70"/>
      <c r="DL33" s="70"/>
      <c r="DM33" s="70"/>
      <c r="DN33" s="70"/>
      <c r="DO33" s="70"/>
      <c r="DP33" s="70"/>
      <c r="DQ33" s="70"/>
      <c r="DR33" s="71"/>
      <c r="DS33" s="69">
        <f>データ!AU7</f>
        <v>76.2</v>
      </c>
      <c r="DT33" s="70"/>
      <c r="DU33" s="70"/>
      <c r="DV33" s="70"/>
      <c r="DW33" s="70"/>
      <c r="DX33" s="70"/>
      <c r="DY33" s="70"/>
      <c r="DZ33" s="70"/>
      <c r="EA33" s="70"/>
      <c r="EB33" s="70"/>
      <c r="EC33" s="70"/>
      <c r="ED33" s="70"/>
      <c r="EE33" s="70"/>
      <c r="EF33" s="70"/>
      <c r="EG33" s="71"/>
      <c r="EH33" s="69">
        <f>データ!AV7</f>
        <v>81.5</v>
      </c>
      <c r="EI33" s="70"/>
      <c r="EJ33" s="70"/>
      <c r="EK33" s="70"/>
      <c r="EL33" s="70"/>
      <c r="EM33" s="70"/>
      <c r="EN33" s="70"/>
      <c r="EO33" s="70"/>
      <c r="EP33" s="70"/>
      <c r="EQ33" s="70"/>
      <c r="ER33" s="70"/>
      <c r="ES33" s="70"/>
      <c r="ET33" s="70"/>
      <c r="EU33" s="70"/>
      <c r="EV33" s="71"/>
      <c r="EW33" s="69">
        <f>データ!AW7</f>
        <v>77.900000000000006</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68.599999999999994</v>
      </c>
      <c r="GS33" s="70"/>
      <c r="GT33" s="70"/>
      <c r="GU33" s="70"/>
      <c r="GV33" s="70"/>
      <c r="GW33" s="70"/>
      <c r="GX33" s="70"/>
      <c r="GY33" s="70"/>
      <c r="GZ33" s="70"/>
      <c r="HA33" s="70"/>
      <c r="HB33" s="70"/>
      <c r="HC33" s="70"/>
      <c r="HD33" s="70"/>
      <c r="HE33" s="70"/>
      <c r="HF33" s="71"/>
      <c r="HG33" s="69">
        <f>データ!BF7</f>
        <v>70.599999999999994</v>
      </c>
      <c r="HH33" s="70"/>
      <c r="HI33" s="70"/>
      <c r="HJ33" s="70"/>
      <c r="HK33" s="70"/>
      <c r="HL33" s="70"/>
      <c r="HM33" s="70"/>
      <c r="HN33" s="70"/>
      <c r="HO33" s="70"/>
      <c r="HP33" s="70"/>
      <c r="HQ33" s="70"/>
      <c r="HR33" s="70"/>
      <c r="HS33" s="70"/>
      <c r="HT33" s="70"/>
      <c r="HU33" s="71"/>
      <c r="HV33" s="69">
        <f>データ!BG7</f>
        <v>76.2</v>
      </c>
      <c r="HW33" s="70"/>
      <c r="HX33" s="70"/>
      <c r="HY33" s="70"/>
      <c r="HZ33" s="70"/>
      <c r="IA33" s="70"/>
      <c r="IB33" s="70"/>
      <c r="IC33" s="70"/>
      <c r="ID33" s="70"/>
      <c r="IE33" s="70"/>
      <c r="IF33" s="70"/>
      <c r="IG33" s="70"/>
      <c r="IH33" s="70"/>
      <c r="II33" s="70"/>
      <c r="IJ33" s="71"/>
      <c r="IK33" s="69">
        <f>データ!BH7</f>
        <v>72.8</v>
      </c>
      <c r="IL33" s="70"/>
      <c r="IM33" s="70"/>
      <c r="IN33" s="70"/>
      <c r="IO33" s="70"/>
      <c r="IP33" s="70"/>
      <c r="IQ33" s="70"/>
      <c r="IR33" s="70"/>
      <c r="IS33" s="70"/>
      <c r="IT33" s="70"/>
      <c r="IU33" s="70"/>
      <c r="IV33" s="70"/>
      <c r="IW33" s="70"/>
      <c r="IX33" s="70"/>
      <c r="IY33" s="71"/>
      <c r="IZ33" s="69">
        <f>データ!BI7</f>
        <v>70.099999999999994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45.4</v>
      </c>
      <c r="KG33" s="70"/>
      <c r="KH33" s="70"/>
      <c r="KI33" s="70"/>
      <c r="KJ33" s="70"/>
      <c r="KK33" s="70"/>
      <c r="KL33" s="70"/>
      <c r="KM33" s="70"/>
      <c r="KN33" s="70"/>
      <c r="KO33" s="70"/>
      <c r="KP33" s="70"/>
      <c r="KQ33" s="70"/>
      <c r="KR33" s="70"/>
      <c r="KS33" s="70"/>
      <c r="KT33" s="71"/>
      <c r="KU33" s="69">
        <f>データ!BQ7</f>
        <v>53.4</v>
      </c>
      <c r="KV33" s="70"/>
      <c r="KW33" s="70"/>
      <c r="KX33" s="70"/>
      <c r="KY33" s="70"/>
      <c r="KZ33" s="70"/>
      <c r="LA33" s="70"/>
      <c r="LB33" s="70"/>
      <c r="LC33" s="70"/>
      <c r="LD33" s="70"/>
      <c r="LE33" s="70"/>
      <c r="LF33" s="70"/>
      <c r="LG33" s="70"/>
      <c r="LH33" s="70"/>
      <c r="LI33" s="71"/>
      <c r="LJ33" s="69">
        <f>データ!BR7</f>
        <v>66.599999999999994</v>
      </c>
      <c r="LK33" s="70"/>
      <c r="LL33" s="70"/>
      <c r="LM33" s="70"/>
      <c r="LN33" s="70"/>
      <c r="LO33" s="70"/>
      <c r="LP33" s="70"/>
      <c r="LQ33" s="70"/>
      <c r="LR33" s="70"/>
      <c r="LS33" s="70"/>
      <c r="LT33" s="70"/>
      <c r="LU33" s="70"/>
      <c r="LV33" s="70"/>
      <c r="LW33" s="70"/>
      <c r="LX33" s="71"/>
      <c r="LY33" s="69">
        <f>データ!BS7</f>
        <v>58.2</v>
      </c>
      <c r="LZ33" s="70"/>
      <c r="MA33" s="70"/>
      <c r="MB33" s="70"/>
      <c r="MC33" s="70"/>
      <c r="MD33" s="70"/>
      <c r="ME33" s="70"/>
      <c r="MF33" s="70"/>
      <c r="MG33" s="70"/>
      <c r="MH33" s="70"/>
      <c r="MI33" s="70"/>
      <c r="MJ33" s="70"/>
      <c r="MK33" s="70"/>
      <c r="ML33" s="70"/>
      <c r="MM33" s="71"/>
      <c r="MN33" s="69">
        <f>データ!BT7</f>
        <v>74.099999999999994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32.2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19735</v>
      </c>
      <c r="Q55" s="67"/>
      <c r="R55" s="67"/>
      <c r="S55" s="67"/>
      <c r="T55" s="67"/>
      <c r="U55" s="67"/>
      <c r="V55" s="67"/>
      <c r="W55" s="67"/>
      <c r="X55" s="67"/>
      <c r="Y55" s="67"/>
      <c r="Z55" s="67"/>
      <c r="AA55" s="67"/>
      <c r="AB55" s="67"/>
      <c r="AC55" s="67"/>
      <c r="AD55" s="68"/>
      <c r="AE55" s="66">
        <f>データ!CB7</f>
        <v>19662</v>
      </c>
      <c r="AF55" s="67"/>
      <c r="AG55" s="67"/>
      <c r="AH55" s="67"/>
      <c r="AI55" s="67"/>
      <c r="AJ55" s="67"/>
      <c r="AK55" s="67"/>
      <c r="AL55" s="67"/>
      <c r="AM55" s="67"/>
      <c r="AN55" s="67"/>
      <c r="AO55" s="67"/>
      <c r="AP55" s="67"/>
      <c r="AQ55" s="67"/>
      <c r="AR55" s="67"/>
      <c r="AS55" s="68"/>
      <c r="AT55" s="66">
        <f>データ!CC7</f>
        <v>18587</v>
      </c>
      <c r="AU55" s="67"/>
      <c r="AV55" s="67"/>
      <c r="AW55" s="67"/>
      <c r="AX55" s="67"/>
      <c r="AY55" s="67"/>
      <c r="AZ55" s="67"/>
      <c r="BA55" s="67"/>
      <c r="BB55" s="67"/>
      <c r="BC55" s="67"/>
      <c r="BD55" s="67"/>
      <c r="BE55" s="67"/>
      <c r="BF55" s="67"/>
      <c r="BG55" s="67"/>
      <c r="BH55" s="68"/>
      <c r="BI55" s="66">
        <f>データ!CD7</f>
        <v>21401</v>
      </c>
      <c r="BJ55" s="67"/>
      <c r="BK55" s="67"/>
      <c r="BL55" s="67"/>
      <c r="BM55" s="67"/>
      <c r="BN55" s="67"/>
      <c r="BO55" s="67"/>
      <c r="BP55" s="67"/>
      <c r="BQ55" s="67"/>
      <c r="BR55" s="67"/>
      <c r="BS55" s="67"/>
      <c r="BT55" s="67"/>
      <c r="BU55" s="67"/>
      <c r="BV55" s="67"/>
      <c r="BW55" s="68"/>
      <c r="BX55" s="66">
        <f>データ!CE7</f>
        <v>19410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9389</v>
      </c>
      <c r="DE55" s="67"/>
      <c r="DF55" s="67"/>
      <c r="DG55" s="67"/>
      <c r="DH55" s="67"/>
      <c r="DI55" s="67"/>
      <c r="DJ55" s="67"/>
      <c r="DK55" s="67"/>
      <c r="DL55" s="67"/>
      <c r="DM55" s="67"/>
      <c r="DN55" s="67"/>
      <c r="DO55" s="67"/>
      <c r="DP55" s="67"/>
      <c r="DQ55" s="67"/>
      <c r="DR55" s="68"/>
      <c r="DS55" s="66">
        <f>データ!CM7</f>
        <v>9519</v>
      </c>
      <c r="DT55" s="67"/>
      <c r="DU55" s="67"/>
      <c r="DV55" s="67"/>
      <c r="DW55" s="67"/>
      <c r="DX55" s="67"/>
      <c r="DY55" s="67"/>
      <c r="DZ55" s="67"/>
      <c r="EA55" s="67"/>
      <c r="EB55" s="67"/>
      <c r="EC55" s="67"/>
      <c r="ED55" s="67"/>
      <c r="EE55" s="67"/>
      <c r="EF55" s="67"/>
      <c r="EG55" s="68"/>
      <c r="EH55" s="66">
        <f>データ!CN7</f>
        <v>9364</v>
      </c>
      <c r="EI55" s="67"/>
      <c r="EJ55" s="67"/>
      <c r="EK55" s="67"/>
      <c r="EL55" s="67"/>
      <c r="EM55" s="67"/>
      <c r="EN55" s="67"/>
      <c r="EO55" s="67"/>
      <c r="EP55" s="67"/>
      <c r="EQ55" s="67"/>
      <c r="ER55" s="67"/>
      <c r="ES55" s="67"/>
      <c r="ET55" s="67"/>
      <c r="EU55" s="67"/>
      <c r="EV55" s="68"/>
      <c r="EW55" s="66">
        <f>データ!CO7</f>
        <v>9340</v>
      </c>
      <c r="EX55" s="67"/>
      <c r="EY55" s="67"/>
      <c r="EZ55" s="67"/>
      <c r="FA55" s="67"/>
      <c r="FB55" s="67"/>
      <c r="FC55" s="67"/>
      <c r="FD55" s="67"/>
      <c r="FE55" s="67"/>
      <c r="FF55" s="67"/>
      <c r="FG55" s="67"/>
      <c r="FH55" s="67"/>
      <c r="FI55" s="67"/>
      <c r="FJ55" s="67"/>
      <c r="FK55" s="68"/>
      <c r="FL55" s="66">
        <f>データ!CP7</f>
        <v>8731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75</v>
      </c>
      <c r="GS55" s="70"/>
      <c r="GT55" s="70"/>
      <c r="GU55" s="70"/>
      <c r="GV55" s="70"/>
      <c r="GW55" s="70"/>
      <c r="GX55" s="70"/>
      <c r="GY55" s="70"/>
      <c r="GZ55" s="70"/>
      <c r="HA55" s="70"/>
      <c r="HB55" s="70"/>
      <c r="HC55" s="70"/>
      <c r="HD55" s="70"/>
      <c r="HE55" s="70"/>
      <c r="HF55" s="71"/>
      <c r="HG55" s="69">
        <f>データ!CX7</f>
        <v>76.900000000000006</v>
      </c>
      <c r="HH55" s="70"/>
      <c r="HI55" s="70"/>
      <c r="HJ55" s="70"/>
      <c r="HK55" s="70"/>
      <c r="HL55" s="70"/>
      <c r="HM55" s="70"/>
      <c r="HN55" s="70"/>
      <c r="HO55" s="70"/>
      <c r="HP55" s="70"/>
      <c r="HQ55" s="70"/>
      <c r="HR55" s="70"/>
      <c r="HS55" s="70"/>
      <c r="HT55" s="70"/>
      <c r="HU55" s="71"/>
      <c r="HV55" s="69">
        <f>データ!CY7</f>
        <v>73.5</v>
      </c>
      <c r="HW55" s="70"/>
      <c r="HX55" s="70"/>
      <c r="HY55" s="70"/>
      <c r="HZ55" s="70"/>
      <c r="IA55" s="70"/>
      <c r="IB55" s="70"/>
      <c r="IC55" s="70"/>
      <c r="ID55" s="70"/>
      <c r="IE55" s="70"/>
      <c r="IF55" s="70"/>
      <c r="IG55" s="70"/>
      <c r="IH55" s="70"/>
      <c r="II55" s="70"/>
      <c r="IJ55" s="71"/>
      <c r="IK55" s="69">
        <f>データ!CZ7</f>
        <v>79.3</v>
      </c>
      <c r="IL55" s="70"/>
      <c r="IM55" s="70"/>
      <c r="IN55" s="70"/>
      <c r="IO55" s="70"/>
      <c r="IP55" s="70"/>
      <c r="IQ55" s="70"/>
      <c r="IR55" s="70"/>
      <c r="IS55" s="70"/>
      <c r="IT55" s="70"/>
      <c r="IU55" s="70"/>
      <c r="IV55" s="70"/>
      <c r="IW55" s="70"/>
      <c r="IX55" s="70"/>
      <c r="IY55" s="71"/>
      <c r="IZ55" s="69">
        <f>データ!DA7</f>
        <v>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25.5</v>
      </c>
      <c r="KG55" s="70"/>
      <c r="KH55" s="70"/>
      <c r="KI55" s="70"/>
      <c r="KJ55" s="70"/>
      <c r="KK55" s="70"/>
      <c r="KL55" s="70"/>
      <c r="KM55" s="70"/>
      <c r="KN55" s="70"/>
      <c r="KO55" s="70"/>
      <c r="KP55" s="70"/>
      <c r="KQ55" s="70"/>
      <c r="KR55" s="70"/>
      <c r="KS55" s="70"/>
      <c r="KT55" s="71"/>
      <c r="KU55" s="69">
        <f>データ!DI7</f>
        <v>23.8</v>
      </c>
      <c r="KV55" s="70"/>
      <c r="KW55" s="70"/>
      <c r="KX55" s="70"/>
      <c r="KY55" s="70"/>
      <c r="KZ55" s="70"/>
      <c r="LA55" s="70"/>
      <c r="LB55" s="70"/>
      <c r="LC55" s="70"/>
      <c r="LD55" s="70"/>
      <c r="LE55" s="70"/>
      <c r="LF55" s="70"/>
      <c r="LG55" s="70"/>
      <c r="LH55" s="70"/>
      <c r="LI55" s="71"/>
      <c r="LJ55" s="69">
        <f>データ!DJ7</f>
        <v>21</v>
      </c>
      <c r="LK55" s="70"/>
      <c r="LL55" s="70"/>
      <c r="LM55" s="70"/>
      <c r="LN55" s="70"/>
      <c r="LO55" s="70"/>
      <c r="LP55" s="70"/>
      <c r="LQ55" s="70"/>
      <c r="LR55" s="70"/>
      <c r="LS55" s="70"/>
      <c r="LT55" s="70"/>
      <c r="LU55" s="70"/>
      <c r="LV55" s="70"/>
      <c r="LW55" s="70"/>
      <c r="LX55" s="71"/>
      <c r="LY55" s="69">
        <f>データ!DK7</f>
        <v>20.100000000000001</v>
      </c>
      <c r="LZ55" s="70"/>
      <c r="MA55" s="70"/>
      <c r="MB55" s="70"/>
      <c r="MC55" s="70"/>
      <c r="MD55" s="70"/>
      <c r="ME55" s="70"/>
      <c r="MF55" s="70"/>
      <c r="MG55" s="70"/>
      <c r="MH55" s="70"/>
      <c r="MI55" s="70"/>
      <c r="MJ55" s="70"/>
      <c r="MK55" s="70"/>
      <c r="ML55" s="70"/>
      <c r="MM55" s="71"/>
      <c r="MN55" s="69">
        <f>データ!DL7</f>
        <v>19.399999999999999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56.2</v>
      </c>
      <c r="DH79" s="70"/>
      <c r="DI79" s="70"/>
      <c r="DJ79" s="70"/>
      <c r="DK79" s="70"/>
      <c r="DL79" s="70"/>
      <c r="DM79" s="70"/>
      <c r="DN79" s="70"/>
      <c r="DO79" s="70"/>
      <c r="DP79" s="70"/>
      <c r="DQ79" s="70"/>
      <c r="DR79" s="70"/>
      <c r="DS79" s="70"/>
      <c r="DT79" s="70"/>
      <c r="DU79" s="71"/>
      <c r="DV79" s="69">
        <f>データ!EE7</f>
        <v>56.9</v>
      </c>
      <c r="DW79" s="70"/>
      <c r="DX79" s="70"/>
      <c r="DY79" s="70"/>
      <c r="DZ79" s="70"/>
      <c r="EA79" s="70"/>
      <c r="EB79" s="70"/>
      <c r="EC79" s="70"/>
      <c r="ED79" s="70"/>
      <c r="EE79" s="70"/>
      <c r="EF79" s="70"/>
      <c r="EG79" s="70"/>
      <c r="EH79" s="70"/>
      <c r="EI79" s="70"/>
      <c r="EJ79" s="71"/>
      <c r="EK79" s="69">
        <f>データ!EF7</f>
        <v>57.6</v>
      </c>
      <c r="EL79" s="70"/>
      <c r="EM79" s="70"/>
      <c r="EN79" s="70"/>
      <c r="EO79" s="70"/>
      <c r="EP79" s="70"/>
      <c r="EQ79" s="70"/>
      <c r="ER79" s="70"/>
      <c r="ES79" s="70"/>
      <c r="ET79" s="70"/>
      <c r="EU79" s="70"/>
      <c r="EV79" s="70"/>
      <c r="EW79" s="70"/>
      <c r="EX79" s="70"/>
      <c r="EY79" s="71"/>
      <c r="EZ79" s="69">
        <f>データ!EG7</f>
        <v>56.7</v>
      </c>
      <c r="FA79" s="70"/>
      <c r="FB79" s="70"/>
      <c r="FC79" s="70"/>
      <c r="FD79" s="70"/>
      <c r="FE79" s="70"/>
      <c r="FF79" s="70"/>
      <c r="FG79" s="70"/>
      <c r="FH79" s="70"/>
      <c r="FI79" s="70"/>
      <c r="FJ79" s="70"/>
      <c r="FK79" s="70"/>
      <c r="FL79" s="70"/>
      <c r="FM79" s="70"/>
      <c r="FN79" s="71"/>
      <c r="FO79" s="69">
        <f>データ!EH7</f>
        <v>59.5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69.900000000000006</v>
      </c>
      <c r="GU79" s="70"/>
      <c r="GV79" s="70"/>
      <c r="GW79" s="70"/>
      <c r="GX79" s="70"/>
      <c r="GY79" s="70"/>
      <c r="GZ79" s="70"/>
      <c r="HA79" s="70"/>
      <c r="HB79" s="70"/>
      <c r="HC79" s="70"/>
      <c r="HD79" s="70"/>
      <c r="HE79" s="70"/>
      <c r="HF79" s="70"/>
      <c r="HG79" s="70"/>
      <c r="HH79" s="71"/>
      <c r="HI79" s="69">
        <f>データ!EP7</f>
        <v>63.2</v>
      </c>
      <c r="HJ79" s="70"/>
      <c r="HK79" s="70"/>
      <c r="HL79" s="70"/>
      <c r="HM79" s="70"/>
      <c r="HN79" s="70"/>
      <c r="HO79" s="70"/>
      <c r="HP79" s="70"/>
      <c r="HQ79" s="70"/>
      <c r="HR79" s="70"/>
      <c r="HS79" s="70"/>
      <c r="HT79" s="70"/>
      <c r="HU79" s="70"/>
      <c r="HV79" s="70"/>
      <c r="HW79" s="71"/>
      <c r="HX79" s="69">
        <f>データ!EQ7</f>
        <v>65.900000000000006</v>
      </c>
      <c r="HY79" s="70"/>
      <c r="HZ79" s="70"/>
      <c r="IA79" s="70"/>
      <c r="IB79" s="70"/>
      <c r="IC79" s="70"/>
      <c r="ID79" s="70"/>
      <c r="IE79" s="70"/>
      <c r="IF79" s="70"/>
      <c r="IG79" s="70"/>
      <c r="IH79" s="70"/>
      <c r="II79" s="70"/>
      <c r="IJ79" s="70"/>
      <c r="IK79" s="70"/>
      <c r="IL79" s="71"/>
      <c r="IM79" s="69">
        <f>データ!ER7</f>
        <v>52.8</v>
      </c>
      <c r="IN79" s="70"/>
      <c r="IO79" s="70"/>
      <c r="IP79" s="70"/>
      <c r="IQ79" s="70"/>
      <c r="IR79" s="70"/>
      <c r="IS79" s="70"/>
      <c r="IT79" s="70"/>
      <c r="IU79" s="70"/>
      <c r="IV79" s="70"/>
      <c r="IW79" s="70"/>
      <c r="IX79" s="70"/>
      <c r="IY79" s="70"/>
      <c r="IZ79" s="70"/>
      <c r="JA79" s="71"/>
      <c r="JB79" s="69">
        <f>データ!ES7</f>
        <v>57.8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32066680</v>
      </c>
      <c r="KH79" s="67"/>
      <c r="KI79" s="67"/>
      <c r="KJ79" s="67"/>
      <c r="KK79" s="67"/>
      <c r="KL79" s="67"/>
      <c r="KM79" s="67"/>
      <c r="KN79" s="67"/>
      <c r="KO79" s="67"/>
      <c r="KP79" s="67"/>
      <c r="KQ79" s="67"/>
      <c r="KR79" s="67"/>
      <c r="KS79" s="67"/>
      <c r="KT79" s="67"/>
      <c r="KU79" s="68"/>
      <c r="KV79" s="66">
        <f>データ!FA7</f>
        <v>32617960</v>
      </c>
      <c r="KW79" s="67"/>
      <c r="KX79" s="67"/>
      <c r="KY79" s="67"/>
      <c r="KZ79" s="67"/>
      <c r="LA79" s="67"/>
      <c r="LB79" s="67"/>
      <c r="LC79" s="67"/>
      <c r="LD79" s="67"/>
      <c r="LE79" s="67"/>
      <c r="LF79" s="67"/>
      <c r="LG79" s="67"/>
      <c r="LH79" s="67"/>
      <c r="LI79" s="67"/>
      <c r="LJ79" s="68"/>
      <c r="LK79" s="66">
        <f>データ!FB7</f>
        <v>32372820</v>
      </c>
      <c r="LL79" s="67"/>
      <c r="LM79" s="67"/>
      <c r="LN79" s="67"/>
      <c r="LO79" s="67"/>
      <c r="LP79" s="67"/>
      <c r="LQ79" s="67"/>
      <c r="LR79" s="67"/>
      <c r="LS79" s="67"/>
      <c r="LT79" s="67"/>
      <c r="LU79" s="67"/>
      <c r="LV79" s="67"/>
      <c r="LW79" s="67"/>
      <c r="LX79" s="67"/>
      <c r="LY79" s="68"/>
      <c r="LZ79" s="66">
        <f>データ!FC7</f>
        <v>34517060</v>
      </c>
      <c r="MA79" s="67"/>
      <c r="MB79" s="67"/>
      <c r="MC79" s="67"/>
      <c r="MD79" s="67"/>
      <c r="ME79" s="67"/>
      <c r="MF79" s="67"/>
      <c r="MG79" s="67"/>
      <c r="MH79" s="67"/>
      <c r="MI79" s="67"/>
      <c r="MJ79" s="67"/>
      <c r="MK79" s="67"/>
      <c r="ML79" s="67"/>
      <c r="MM79" s="67"/>
      <c r="MN79" s="68"/>
      <c r="MO79" s="66">
        <f>データ!FD7</f>
        <v>34705460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xObVfvfqCc0bW8DdO5edwNqFmc9JSBWFMAWq3b/5+b9ncsmn/oQlxkkgXPgJ+y3oVhVpVN1S5y2WCu7C5ctfg==" saltValue="NtnRvMtHWRQ8nE+Oq4TEj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160</v>
      </c>
      <c r="BG5" s="49" t="s">
        <v>148</v>
      </c>
      <c r="BH5" s="49" t="s">
        <v>149</v>
      </c>
      <c r="BI5" s="49" t="s">
        <v>161</v>
      </c>
      <c r="BJ5" s="49" t="s">
        <v>151</v>
      </c>
      <c r="BK5" s="49" t="s">
        <v>152</v>
      </c>
      <c r="BL5" s="49" t="s">
        <v>153</v>
      </c>
      <c r="BM5" s="49" t="s">
        <v>154</v>
      </c>
      <c r="BN5" s="49" t="s">
        <v>155</v>
      </c>
      <c r="BO5" s="49" t="s">
        <v>156</v>
      </c>
      <c r="BP5" s="49" t="s">
        <v>146</v>
      </c>
      <c r="BQ5" s="49" t="s">
        <v>147</v>
      </c>
      <c r="BR5" s="49" t="s">
        <v>148</v>
      </c>
      <c r="BS5" s="49" t="s">
        <v>149</v>
      </c>
      <c r="BT5" s="49" t="s">
        <v>159</v>
      </c>
      <c r="BU5" s="49" t="s">
        <v>151</v>
      </c>
      <c r="BV5" s="49" t="s">
        <v>152</v>
      </c>
      <c r="BW5" s="49" t="s">
        <v>153</v>
      </c>
      <c r="BX5" s="49" t="s">
        <v>154</v>
      </c>
      <c r="BY5" s="49" t="s">
        <v>155</v>
      </c>
      <c r="BZ5" s="49" t="s">
        <v>156</v>
      </c>
      <c r="CA5" s="49" t="s">
        <v>146</v>
      </c>
      <c r="CB5" s="49" t="s">
        <v>147</v>
      </c>
      <c r="CC5" s="49" t="s">
        <v>148</v>
      </c>
      <c r="CD5" s="49" t="s">
        <v>149</v>
      </c>
      <c r="CE5" s="49" t="s">
        <v>161</v>
      </c>
      <c r="CF5" s="49" t="s">
        <v>151</v>
      </c>
      <c r="CG5" s="49" t="s">
        <v>152</v>
      </c>
      <c r="CH5" s="49" t="s">
        <v>153</v>
      </c>
      <c r="CI5" s="49" t="s">
        <v>154</v>
      </c>
      <c r="CJ5" s="49" t="s">
        <v>155</v>
      </c>
      <c r="CK5" s="49" t="s">
        <v>156</v>
      </c>
      <c r="CL5" s="49" t="s">
        <v>146</v>
      </c>
      <c r="CM5" s="49" t="s">
        <v>160</v>
      </c>
      <c r="CN5" s="49" t="s">
        <v>148</v>
      </c>
      <c r="CO5" s="49" t="s">
        <v>149</v>
      </c>
      <c r="CP5" s="49" t="s">
        <v>159</v>
      </c>
      <c r="CQ5" s="49" t="s">
        <v>151</v>
      </c>
      <c r="CR5" s="49" t="s">
        <v>152</v>
      </c>
      <c r="CS5" s="49" t="s">
        <v>153</v>
      </c>
      <c r="CT5" s="49" t="s">
        <v>154</v>
      </c>
      <c r="CU5" s="49" t="s">
        <v>155</v>
      </c>
      <c r="CV5" s="49" t="s">
        <v>156</v>
      </c>
      <c r="CW5" s="49" t="s">
        <v>162</v>
      </c>
      <c r="CX5" s="49" t="s">
        <v>147</v>
      </c>
      <c r="CY5" s="49" t="s">
        <v>148</v>
      </c>
      <c r="CZ5" s="49" t="s">
        <v>149</v>
      </c>
      <c r="DA5" s="49" t="s">
        <v>161</v>
      </c>
      <c r="DB5" s="49" t="s">
        <v>151</v>
      </c>
      <c r="DC5" s="49" t="s">
        <v>152</v>
      </c>
      <c r="DD5" s="49" t="s">
        <v>153</v>
      </c>
      <c r="DE5" s="49" t="s">
        <v>154</v>
      </c>
      <c r="DF5" s="49" t="s">
        <v>155</v>
      </c>
      <c r="DG5" s="49" t="s">
        <v>156</v>
      </c>
      <c r="DH5" s="49" t="s">
        <v>146</v>
      </c>
      <c r="DI5" s="49" t="s">
        <v>160</v>
      </c>
      <c r="DJ5" s="49" t="s">
        <v>148</v>
      </c>
      <c r="DK5" s="49" t="s">
        <v>149</v>
      </c>
      <c r="DL5" s="49" t="s">
        <v>159</v>
      </c>
      <c r="DM5" s="49" t="s">
        <v>151</v>
      </c>
      <c r="DN5" s="49" t="s">
        <v>152</v>
      </c>
      <c r="DO5" s="49" t="s">
        <v>153</v>
      </c>
      <c r="DP5" s="49" t="s">
        <v>154</v>
      </c>
      <c r="DQ5" s="49" t="s">
        <v>155</v>
      </c>
      <c r="DR5" s="49" t="s">
        <v>156</v>
      </c>
      <c r="DS5" s="49" t="s">
        <v>146</v>
      </c>
      <c r="DT5" s="49" t="s">
        <v>147</v>
      </c>
      <c r="DU5" s="49" t="s">
        <v>163</v>
      </c>
      <c r="DV5" s="49" t="s">
        <v>149</v>
      </c>
      <c r="DW5" s="49" t="s">
        <v>161</v>
      </c>
      <c r="DX5" s="49" t="s">
        <v>151</v>
      </c>
      <c r="DY5" s="49" t="s">
        <v>152</v>
      </c>
      <c r="DZ5" s="49" t="s">
        <v>153</v>
      </c>
      <c r="EA5" s="49" t="s">
        <v>154</v>
      </c>
      <c r="EB5" s="49" t="s">
        <v>155</v>
      </c>
      <c r="EC5" s="49" t="s">
        <v>156</v>
      </c>
      <c r="ED5" s="49" t="s">
        <v>162</v>
      </c>
      <c r="EE5" s="49" t="s">
        <v>164</v>
      </c>
      <c r="EF5" s="49" t="s">
        <v>148</v>
      </c>
      <c r="EG5" s="49" t="s">
        <v>149</v>
      </c>
      <c r="EH5" s="49" t="s">
        <v>159</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165</v>
      </c>
      <c r="EZ5" s="49" t="s">
        <v>146</v>
      </c>
      <c r="FA5" s="49" t="s">
        <v>147</v>
      </c>
      <c r="FB5" s="49" t="s">
        <v>148</v>
      </c>
      <c r="FC5" s="49" t="s">
        <v>158</v>
      </c>
      <c r="FD5" s="49" t="s">
        <v>159</v>
      </c>
      <c r="FE5" s="49" t="s">
        <v>151</v>
      </c>
      <c r="FF5" s="49" t="s">
        <v>152</v>
      </c>
      <c r="FG5" s="49" t="s">
        <v>153</v>
      </c>
      <c r="FH5" s="49" t="s">
        <v>154</v>
      </c>
      <c r="FI5" s="49" t="s">
        <v>155</v>
      </c>
      <c r="FJ5" s="49" t="s">
        <v>156</v>
      </c>
    </row>
    <row r="6" spans="1:166" s="54" customFormat="1" x14ac:dyDescent="0.2">
      <c r="A6" s="35" t="s">
        <v>166</v>
      </c>
      <c r="B6" s="50">
        <f>B8</f>
        <v>2023</v>
      </c>
      <c r="C6" s="50">
        <f t="shared" ref="C6:M6" si="2">C8</f>
        <v>454427</v>
      </c>
      <c r="D6" s="50">
        <f t="shared" si="2"/>
        <v>46</v>
      </c>
      <c r="E6" s="50">
        <f t="shared" si="2"/>
        <v>6</v>
      </c>
      <c r="F6" s="50">
        <f t="shared" si="2"/>
        <v>0</v>
      </c>
      <c r="G6" s="50">
        <f t="shared" si="2"/>
        <v>1</v>
      </c>
      <c r="H6" s="153" t="str">
        <f>IF(H8&lt;&gt;I8,H8,"")&amp;IF(I8&lt;&gt;J8,I8,"")&amp;"　"&amp;J8</f>
        <v>宮崎県日之影町　国保病院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訓</v>
      </c>
      <c r="T6" s="50" t="str">
        <f t="shared" si="3"/>
        <v>救</v>
      </c>
      <c r="U6" s="51">
        <f>U8</f>
        <v>3485</v>
      </c>
      <c r="V6" s="51">
        <f>V8</f>
        <v>4378</v>
      </c>
      <c r="W6" s="50" t="str">
        <f>W8</f>
        <v>第２種該当</v>
      </c>
      <c r="X6" s="50" t="str">
        <f t="shared" ref="X6" si="4">X8</f>
        <v>-</v>
      </c>
      <c r="Y6" s="50" t="str">
        <f t="shared" si="3"/>
        <v>１３：１</v>
      </c>
      <c r="Z6" s="51" t="str">
        <f t="shared" si="3"/>
        <v>-</v>
      </c>
      <c r="AA6" s="51">
        <f t="shared" si="3"/>
        <v>50</v>
      </c>
      <c r="AB6" s="51" t="str">
        <f t="shared" si="3"/>
        <v>-</v>
      </c>
      <c r="AC6" s="51" t="str">
        <f t="shared" si="3"/>
        <v>-</v>
      </c>
      <c r="AD6" s="51" t="str">
        <f t="shared" si="3"/>
        <v>-</v>
      </c>
      <c r="AE6" s="51">
        <f t="shared" si="3"/>
        <v>50</v>
      </c>
      <c r="AF6" s="51" t="str">
        <f t="shared" si="3"/>
        <v>-</v>
      </c>
      <c r="AG6" s="51">
        <f t="shared" si="3"/>
        <v>45</v>
      </c>
      <c r="AH6" s="51">
        <f t="shared" si="3"/>
        <v>45</v>
      </c>
      <c r="AI6" s="52">
        <f>IF(AI8="-",NA(),AI8)</f>
        <v>100.9</v>
      </c>
      <c r="AJ6" s="52">
        <f t="shared" ref="AJ6:AR6" si="5">IF(AJ8="-",NA(),AJ8)</f>
        <v>100.4</v>
      </c>
      <c r="AK6" s="52">
        <f t="shared" si="5"/>
        <v>100.5</v>
      </c>
      <c r="AL6" s="52">
        <f t="shared" si="5"/>
        <v>101.7</v>
      </c>
      <c r="AM6" s="52">
        <f t="shared" si="5"/>
        <v>100.5</v>
      </c>
      <c r="AN6" s="52">
        <f t="shared" si="5"/>
        <v>97.7</v>
      </c>
      <c r="AO6" s="52">
        <f t="shared" si="5"/>
        <v>100.7</v>
      </c>
      <c r="AP6" s="52">
        <f t="shared" si="5"/>
        <v>103.6</v>
      </c>
      <c r="AQ6" s="52">
        <f t="shared" si="5"/>
        <v>101.9</v>
      </c>
      <c r="AR6" s="52">
        <f t="shared" si="5"/>
        <v>96.7</v>
      </c>
      <c r="AS6" s="52" t="str">
        <f>IF(AS8="-","【-】","【"&amp;SUBSTITUTE(TEXT(AS8,"#,##0.0"),"-","△")&amp;"】")</f>
        <v>【96.6】</v>
      </c>
      <c r="AT6" s="52">
        <f>IF(AT8="-",NA(),AT8)</f>
        <v>74.3</v>
      </c>
      <c r="AU6" s="52">
        <f t="shared" ref="AU6:BC6" si="6">IF(AU8="-",NA(),AU8)</f>
        <v>76.2</v>
      </c>
      <c r="AV6" s="52">
        <f t="shared" si="6"/>
        <v>81.5</v>
      </c>
      <c r="AW6" s="52">
        <f t="shared" si="6"/>
        <v>77.900000000000006</v>
      </c>
      <c r="AX6" s="52">
        <f t="shared" si="6"/>
        <v>75.3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68.599999999999994</v>
      </c>
      <c r="BF6" s="52">
        <f t="shared" ref="BF6:BN6" si="7">IF(BF8="-",NA(),BF8)</f>
        <v>70.599999999999994</v>
      </c>
      <c r="BG6" s="52">
        <f t="shared" si="7"/>
        <v>76.2</v>
      </c>
      <c r="BH6" s="52">
        <f t="shared" si="7"/>
        <v>72.8</v>
      </c>
      <c r="BI6" s="52">
        <f t="shared" si="7"/>
        <v>70.099999999999994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45.4</v>
      </c>
      <c r="BQ6" s="52">
        <f t="shared" ref="BQ6:BY6" si="8">IF(BQ8="-",NA(),BQ8)</f>
        <v>53.4</v>
      </c>
      <c r="BR6" s="52">
        <f t="shared" si="8"/>
        <v>66.599999999999994</v>
      </c>
      <c r="BS6" s="52">
        <f t="shared" si="8"/>
        <v>58.2</v>
      </c>
      <c r="BT6" s="52">
        <f t="shared" si="8"/>
        <v>74.099999999999994</v>
      </c>
      <c r="BU6" s="52">
        <f t="shared" si="8"/>
        <v>66.099999999999994</v>
      </c>
      <c r="BV6" s="52">
        <f t="shared" si="8"/>
        <v>62.3</v>
      </c>
      <c r="BW6" s="52">
        <f t="shared" si="8"/>
        <v>62.1</v>
      </c>
      <c r="BX6" s="52">
        <f t="shared" si="8"/>
        <v>60.2</v>
      </c>
      <c r="BY6" s="52">
        <f t="shared" si="8"/>
        <v>60.6</v>
      </c>
      <c r="BZ6" s="52" t="str">
        <f>IF(BZ8="-","【-】","【"&amp;SUBSTITUTE(TEXT(BZ8,"#,##0.0"),"-","△")&amp;"】")</f>
        <v>【68.7】</v>
      </c>
      <c r="CA6" s="53">
        <f>IF(CA8="-",NA(),CA8)</f>
        <v>19735</v>
      </c>
      <c r="CB6" s="53">
        <f t="shared" ref="CB6:CJ6" si="9">IF(CB8="-",NA(),CB8)</f>
        <v>19662</v>
      </c>
      <c r="CC6" s="53">
        <f t="shared" si="9"/>
        <v>18587</v>
      </c>
      <c r="CD6" s="53">
        <f t="shared" si="9"/>
        <v>21401</v>
      </c>
      <c r="CE6" s="53">
        <f t="shared" si="9"/>
        <v>19410</v>
      </c>
      <c r="CF6" s="53">
        <f t="shared" si="9"/>
        <v>26415</v>
      </c>
      <c r="CG6" s="53">
        <f t="shared" si="9"/>
        <v>27227</v>
      </c>
      <c r="CH6" s="53">
        <f t="shared" si="9"/>
        <v>28176</v>
      </c>
      <c r="CI6" s="53">
        <f t="shared" si="9"/>
        <v>29348</v>
      </c>
      <c r="CJ6" s="53">
        <f t="shared" si="9"/>
        <v>29723</v>
      </c>
      <c r="CK6" s="52" t="str">
        <f>IF(CK8="-","【-】","【"&amp;SUBSTITUTE(TEXT(CK8,"#,##0"),"-","△")&amp;"】")</f>
        <v>【62,428】</v>
      </c>
      <c r="CL6" s="53">
        <f>IF(CL8="-",NA(),CL8)</f>
        <v>9389</v>
      </c>
      <c r="CM6" s="53">
        <f t="shared" ref="CM6:CU6" si="10">IF(CM8="-",NA(),CM8)</f>
        <v>9519</v>
      </c>
      <c r="CN6" s="53">
        <f t="shared" si="10"/>
        <v>9364</v>
      </c>
      <c r="CO6" s="53">
        <f t="shared" si="10"/>
        <v>9340</v>
      </c>
      <c r="CP6" s="53">
        <f t="shared" si="10"/>
        <v>8731</v>
      </c>
      <c r="CQ6" s="53">
        <f t="shared" si="10"/>
        <v>9135</v>
      </c>
      <c r="CR6" s="53">
        <f t="shared" si="10"/>
        <v>9509</v>
      </c>
      <c r="CS6" s="53">
        <f t="shared" si="10"/>
        <v>9548</v>
      </c>
      <c r="CT6" s="53">
        <f t="shared" si="10"/>
        <v>9992</v>
      </c>
      <c r="CU6" s="53">
        <f t="shared" si="10"/>
        <v>9779</v>
      </c>
      <c r="CV6" s="52" t="str">
        <f>IF(CV8="-","【-】","【"&amp;SUBSTITUTE(TEXT(CV8,"#,##0"),"-","△")&amp;"】")</f>
        <v>【18,236】</v>
      </c>
      <c r="CW6" s="52">
        <f>IF(CW8="-",NA(),CW8)</f>
        <v>75</v>
      </c>
      <c r="CX6" s="52">
        <f t="shared" ref="CX6:DF6" si="11">IF(CX8="-",NA(),CX8)</f>
        <v>76.900000000000006</v>
      </c>
      <c r="CY6" s="52">
        <f t="shared" si="11"/>
        <v>73.5</v>
      </c>
      <c r="CZ6" s="52">
        <f t="shared" si="11"/>
        <v>79.3</v>
      </c>
      <c r="DA6" s="52">
        <f t="shared" si="11"/>
        <v>76</v>
      </c>
      <c r="DB6" s="52">
        <f t="shared" si="11"/>
        <v>72</v>
      </c>
      <c r="DC6" s="52">
        <f t="shared" si="11"/>
        <v>77.7</v>
      </c>
      <c r="DD6" s="52">
        <f t="shared" si="11"/>
        <v>75.7</v>
      </c>
      <c r="DE6" s="52">
        <f t="shared" si="11"/>
        <v>75.400000000000006</v>
      </c>
      <c r="DF6" s="52">
        <f t="shared" si="11"/>
        <v>77.5</v>
      </c>
      <c r="DG6" s="52" t="str">
        <f>IF(DG8="-","【-】","【"&amp;SUBSTITUTE(TEXT(DG8,"#,##0.0"),"-","△")&amp;"】")</f>
        <v>【56.1】</v>
      </c>
      <c r="DH6" s="52">
        <f>IF(DH8="-",NA(),DH8)</f>
        <v>25.5</v>
      </c>
      <c r="DI6" s="52">
        <f t="shared" ref="DI6:DQ6" si="12">IF(DI8="-",NA(),DI8)</f>
        <v>23.8</v>
      </c>
      <c r="DJ6" s="52">
        <f t="shared" si="12"/>
        <v>21</v>
      </c>
      <c r="DK6" s="52">
        <f t="shared" si="12"/>
        <v>20.100000000000001</v>
      </c>
      <c r="DL6" s="52">
        <f t="shared" si="12"/>
        <v>19.399999999999999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56.2</v>
      </c>
      <c r="EE6" s="52">
        <f t="shared" ref="EE6:EM6" si="14">IF(EE8="-",NA(),EE8)</f>
        <v>56.9</v>
      </c>
      <c r="EF6" s="52">
        <f t="shared" si="14"/>
        <v>57.6</v>
      </c>
      <c r="EG6" s="52">
        <f t="shared" si="14"/>
        <v>56.7</v>
      </c>
      <c r="EH6" s="52">
        <f t="shared" si="14"/>
        <v>59.5</v>
      </c>
      <c r="EI6" s="52">
        <f t="shared" si="14"/>
        <v>56.4</v>
      </c>
      <c r="EJ6" s="52">
        <f t="shared" si="14"/>
        <v>56.9</v>
      </c>
      <c r="EK6" s="52">
        <f t="shared" si="14"/>
        <v>58.3</v>
      </c>
      <c r="EL6" s="52">
        <f t="shared" si="14"/>
        <v>59.2</v>
      </c>
      <c r="EM6" s="52">
        <f t="shared" si="14"/>
        <v>59.8</v>
      </c>
      <c r="EN6" s="52" t="str">
        <f>IF(EN8="-","【-】","【"&amp;SUBSTITUTE(TEXT(EN8,"#,##0.0"),"-","△")&amp;"】")</f>
        <v>【57.0】</v>
      </c>
      <c r="EO6" s="52">
        <f>IF(EO8="-",NA(),EO8)</f>
        <v>69.900000000000006</v>
      </c>
      <c r="EP6" s="52">
        <f t="shared" ref="EP6:EX6" si="15">IF(EP8="-",NA(),EP8)</f>
        <v>63.2</v>
      </c>
      <c r="EQ6" s="52">
        <f t="shared" si="15"/>
        <v>65.900000000000006</v>
      </c>
      <c r="ER6" s="52">
        <f t="shared" si="15"/>
        <v>52.8</v>
      </c>
      <c r="ES6" s="52">
        <f t="shared" si="15"/>
        <v>57.8</v>
      </c>
      <c r="ET6" s="52">
        <f t="shared" si="15"/>
        <v>73.400000000000006</v>
      </c>
      <c r="EU6" s="52">
        <f t="shared" si="15"/>
        <v>72.5</v>
      </c>
      <c r="EV6" s="52">
        <f t="shared" si="15"/>
        <v>72.3</v>
      </c>
      <c r="EW6" s="52">
        <f t="shared" si="15"/>
        <v>72</v>
      </c>
      <c r="EX6" s="52">
        <f t="shared" si="15"/>
        <v>72</v>
      </c>
      <c r="EY6" s="52" t="str">
        <f>IF(EY8="-","【-】","【"&amp;SUBSTITUTE(TEXT(EY8,"#,##0.0"),"-","△")&amp;"】")</f>
        <v>【70.4】</v>
      </c>
      <c r="EZ6" s="53">
        <f>IF(EZ8="-",NA(),EZ8)</f>
        <v>32066680</v>
      </c>
      <c r="FA6" s="53">
        <f t="shared" ref="FA6:FI6" si="16">IF(FA8="-",NA(),FA8)</f>
        <v>32617960</v>
      </c>
      <c r="FB6" s="53">
        <f t="shared" si="16"/>
        <v>32372820</v>
      </c>
      <c r="FC6" s="53">
        <f t="shared" si="16"/>
        <v>34517060</v>
      </c>
      <c r="FD6" s="53">
        <f t="shared" si="16"/>
        <v>34705460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167</v>
      </c>
      <c r="B7" s="50">
        <f t="shared" ref="B7:AH7" si="17">B8</f>
        <v>2023</v>
      </c>
      <c r="C7" s="50">
        <f t="shared" si="17"/>
        <v>454427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訓</v>
      </c>
      <c r="T7" s="50" t="str">
        <f t="shared" si="17"/>
        <v>救</v>
      </c>
      <c r="U7" s="51">
        <f>U8</f>
        <v>3485</v>
      </c>
      <c r="V7" s="51">
        <f>V8</f>
        <v>4378</v>
      </c>
      <c r="W7" s="50" t="str">
        <f>W8</f>
        <v>第２種該当</v>
      </c>
      <c r="X7" s="50" t="str">
        <f t="shared" si="17"/>
        <v>-</v>
      </c>
      <c r="Y7" s="50" t="str">
        <f t="shared" si="17"/>
        <v>１３：１</v>
      </c>
      <c r="Z7" s="51" t="str">
        <f t="shared" si="17"/>
        <v>-</v>
      </c>
      <c r="AA7" s="51">
        <f t="shared" si="17"/>
        <v>50</v>
      </c>
      <c r="AB7" s="51" t="str">
        <f t="shared" si="17"/>
        <v>-</v>
      </c>
      <c r="AC7" s="51" t="str">
        <f t="shared" si="17"/>
        <v>-</v>
      </c>
      <c r="AD7" s="51" t="str">
        <f t="shared" si="17"/>
        <v>-</v>
      </c>
      <c r="AE7" s="51">
        <f t="shared" si="17"/>
        <v>50</v>
      </c>
      <c r="AF7" s="51" t="str">
        <f t="shared" si="17"/>
        <v>-</v>
      </c>
      <c r="AG7" s="51">
        <f t="shared" si="17"/>
        <v>45</v>
      </c>
      <c r="AH7" s="51">
        <f t="shared" si="17"/>
        <v>45</v>
      </c>
      <c r="AI7" s="52">
        <f>AI8</f>
        <v>100.9</v>
      </c>
      <c r="AJ7" s="52">
        <f t="shared" ref="AJ7:AR7" si="18">AJ8</f>
        <v>100.4</v>
      </c>
      <c r="AK7" s="52">
        <f t="shared" si="18"/>
        <v>100.5</v>
      </c>
      <c r="AL7" s="52">
        <f t="shared" si="18"/>
        <v>101.7</v>
      </c>
      <c r="AM7" s="52">
        <f t="shared" si="18"/>
        <v>100.5</v>
      </c>
      <c r="AN7" s="52">
        <f t="shared" si="18"/>
        <v>97.7</v>
      </c>
      <c r="AO7" s="52">
        <f t="shared" si="18"/>
        <v>100.7</v>
      </c>
      <c r="AP7" s="52">
        <f t="shared" si="18"/>
        <v>103.6</v>
      </c>
      <c r="AQ7" s="52">
        <f t="shared" si="18"/>
        <v>101.9</v>
      </c>
      <c r="AR7" s="52">
        <f t="shared" si="18"/>
        <v>96.7</v>
      </c>
      <c r="AS7" s="52"/>
      <c r="AT7" s="52">
        <f>AT8</f>
        <v>74.3</v>
      </c>
      <c r="AU7" s="52">
        <f t="shared" ref="AU7:BC7" si="19">AU8</f>
        <v>76.2</v>
      </c>
      <c r="AV7" s="52">
        <f t="shared" si="19"/>
        <v>81.5</v>
      </c>
      <c r="AW7" s="52">
        <f t="shared" si="19"/>
        <v>77.900000000000006</v>
      </c>
      <c r="AX7" s="52">
        <f t="shared" si="19"/>
        <v>75.3</v>
      </c>
      <c r="AY7" s="52">
        <f t="shared" si="19"/>
        <v>77.099999999999994</v>
      </c>
      <c r="AZ7" s="52">
        <f t="shared" si="19"/>
        <v>73.8</v>
      </c>
      <c r="BA7" s="52">
        <f t="shared" si="19"/>
        <v>75.5</v>
      </c>
      <c r="BB7" s="52">
        <f t="shared" si="19"/>
        <v>74.599999999999994</v>
      </c>
      <c r="BC7" s="52">
        <f t="shared" si="19"/>
        <v>73.599999999999994</v>
      </c>
      <c r="BD7" s="52"/>
      <c r="BE7" s="52">
        <f>BE8</f>
        <v>68.599999999999994</v>
      </c>
      <c r="BF7" s="52">
        <f t="shared" ref="BF7:BN7" si="20">BF8</f>
        <v>70.599999999999994</v>
      </c>
      <c r="BG7" s="52">
        <f t="shared" si="20"/>
        <v>76.2</v>
      </c>
      <c r="BH7" s="52">
        <f t="shared" si="20"/>
        <v>72.8</v>
      </c>
      <c r="BI7" s="52">
        <f t="shared" si="20"/>
        <v>70.099999999999994</v>
      </c>
      <c r="BJ7" s="52">
        <f t="shared" si="20"/>
        <v>73.2</v>
      </c>
      <c r="BK7" s="52">
        <f t="shared" si="20"/>
        <v>69.900000000000006</v>
      </c>
      <c r="BL7" s="52">
        <f t="shared" si="20"/>
        <v>71.599999999999994</v>
      </c>
      <c r="BM7" s="52">
        <f t="shared" si="20"/>
        <v>70.8</v>
      </c>
      <c r="BN7" s="52">
        <f t="shared" si="20"/>
        <v>69.7</v>
      </c>
      <c r="BO7" s="52"/>
      <c r="BP7" s="52">
        <f>BP8</f>
        <v>45.4</v>
      </c>
      <c r="BQ7" s="52">
        <f t="shared" ref="BQ7:BY7" si="21">BQ8</f>
        <v>53.4</v>
      </c>
      <c r="BR7" s="52">
        <f t="shared" si="21"/>
        <v>66.599999999999994</v>
      </c>
      <c r="BS7" s="52">
        <f t="shared" si="21"/>
        <v>58.2</v>
      </c>
      <c r="BT7" s="52">
        <f t="shared" si="21"/>
        <v>74.099999999999994</v>
      </c>
      <c r="BU7" s="52">
        <f t="shared" si="21"/>
        <v>66.099999999999994</v>
      </c>
      <c r="BV7" s="52">
        <f t="shared" si="21"/>
        <v>62.3</v>
      </c>
      <c r="BW7" s="52">
        <f t="shared" si="21"/>
        <v>62.1</v>
      </c>
      <c r="BX7" s="52">
        <f t="shared" si="21"/>
        <v>60.2</v>
      </c>
      <c r="BY7" s="52">
        <f t="shared" si="21"/>
        <v>60.6</v>
      </c>
      <c r="BZ7" s="52"/>
      <c r="CA7" s="53">
        <f>CA8</f>
        <v>19735</v>
      </c>
      <c r="CB7" s="53">
        <f t="shared" ref="CB7:CJ7" si="22">CB8</f>
        <v>19662</v>
      </c>
      <c r="CC7" s="53">
        <f t="shared" si="22"/>
        <v>18587</v>
      </c>
      <c r="CD7" s="53">
        <f t="shared" si="22"/>
        <v>21401</v>
      </c>
      <c r="CE7" s="53">
        <f t="shared" si="22"/>
        <v>19410</v>
      </c>
      <c r="CF7" s="53">
        <f t="shared" si="22"/>
        <v>26415</v>
      </c>
      <c r="CG7" s="53">
        <f t="shared" si="22"/>
        <v>27227</v>
      </c>
      <c r="CH7" s="53">
        <f t="shared" si="22"/>
        <v>28176</v>
      </c>
      <c r="CI7" s="53">
        <f t="shared" si="22"/>
        <v>29348</v>
      </c>
      <c r="CJ7" s="53">
        <f t="shared" si="22"/>
        <v>29723</v>
      </c>
      <c r="CK7" s="52"/>
      <c r="CL7" s="53">
        <f>CL8</f>
        <v>9389</v>
      </c>
      <c r="CM7" s="53">
        <f t="shared" ref="CM7:CU7" si="23">CM8</f>
        <v>9519</v>
      </c>
      <c r="CN7" s="53">
        <f t="shared" si="23"/>
        <v>9364</v>
      </c>
      <c r="CO7" s="53">
        <f t="shared" si="23"/>
        <v>9340</v>
      </c>
      <c r="CP7" s="53">
        <f t="shared" si="23"/>
        <v>8731</v>
      </c>
      <c r="CQ7" s="53">
        <f t="shared" si="23"/>
        <v>9135</v>
      </c>
      <c r="CR7" s="53">
        <f t="shared" si="23"/>
        <v>9509</v>
      </c>
      <c r="CS7" s="53">
        <f t="shared" si="23"/>
        <v>9548</v>
      </c>
      <c r="CT7" s="53">
        <f t="shared" si="23"/>
        <v>9992</v>
      </c>
      <c r="CU7" s="53">
        <f t="shared" si="23"/>
        <v>9779</v>
      </c>
      <c r="CV7" s="52"/>
      <c r="CW7" s="52">
        <f>CW8</f>
        <v>75</v>
      </c>
      <c r="CX7" s="52">
        <f t="shared" ref="CX7:DF7" si="24">CX8</f>
        <v>76.900000000000006</v>
      </c>
      <c r="CY7" s="52">
        <f t="shared" si="24"/>
        <v>73.5</v>
      </c>
      <c r="CZ7" s="52">
        <f t="shared" si="24"/>
        <v>79.3</v>
      </c>
      <c r="DA7" s="52">
        <f t="shared" si="24"/>
        <v>76</v>
      </c>
      <c r="DB7" s="52">
        <f t="shared" si="24"/>
        <v>72</v>
      </c>
      <c r="DC7" s="52">
        <f t="shared" si="24"/>
        <v>77.7</v>
      </c>
      <c r="DD7" s="52">
        <f t="shared" si="24"/>
        <v>75.7</v>
      </c>
      <c r="DE7" s="52">
        <f t="shared" si="24"/>
        <v>75.400000000000006</v>
      </c>
      <c r="DF7" s="52">
        <f t="shared" si="24"/>
        <v>77.5</v>
      </c>
      <c r="DG7" s="52"/>
      <c r="DH7" s="52">
        <f>DH8</f>
        <v>25.5</v>
      </c>
      <c r="DI7" s="52">
        <f t="shared" ref="DI7:DQ7" si="25">DI8</f>
        <v>23.8</v>
      </c>
      <c r="DJ7" s="52">
        <f t="shared" si="25"/>
        <v>21</v>
      </c>
      <c r="DK7" s="52">
        <f t="shared" si="25"/>
        <v>20.100000000000001</v>
      </c>
      <c r="DL7" s="52">
        <f t="shared" si="25"/>
        <v>19.399999999999999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56.2</v>
      </c>
      <c r="EE7" s="52">
        <f t="shared" ref="EE7:EM7" si="27">EE8</f>
        <v>56.9</v>
      </c>
      <c r="EF7" s="52">
        <f t="shared" si="27"/>
        <v>57.6</v>
      </c>
      <c r="EG7" s="52">
        <f t="shared" si="27"/>
        <v>56.7</v>
      </c>
      <c r="EH7" s="52">
        <f t="shared" si="27"/>
        <v>59.5</v>
      </c>
      <c r="EI7" s="52">
        <f t="shared" si="27"/>
        <v>56.4</v>
      </c>
      <c r="EJ7" s="52">
        <f t="shared" si="27"/>
        <v>56.9</v>
      </c>
      <c r="EK7" s="52">
        <f t="shared" si="27"/>
        <v>58.3</v>
      </c>
      <c r="EL7" s="52">
        <f t="shared" si="27"/>
        <v>59.2</v>
      </c>
      <c r="EM7" s="52">
        <f t="shared" si="27"/>
        <v>59.8</v>
      </c>
      <c r="EN7" s="52"/>
      <c r="EO7" s="52">
        <f>EO8</f>
        <v>69.900000000000006</v>
      </c>
      <c r="EP7" s="52">
        <f t="shared" ref="EP7:EX7" si="28">EP8</f>
        <v>63.2</v>
      </c>
      <c r="EQ7" s="52">
        <f t="shared" si="28"/>
        <v>65.900000000000006</v>
      </c>
      <c r="ER7" s="52">
        <f t="shared" si="28"/>
        <v>52.8</v>
      </c>
      <c r="ES7" s="52">
        <f t="shared" si="28"/>
        <v>57.8</v>
      </c>
      <c r="ET7" s="52">
        <f t="shared" si="28"/>
        <v>73.400000000000006</v>
      </c>
      <c r="EU7" s="52">
        <f t="shared" si="28"/>
        <v>72.5</v>
      </c>
      <c r="EV7" s="52">
        <f t="shared" si="28"/>
        <v>72.3</v>
      </c>
      <c r="EW7" s="52">
        <f t="shared" si="28"/>
        <v>72</v>
      </c>
      <c r="EX7" s="52">
        <f t="shared" si="28"/>
        <v>72</v>
      </c>
      <c r="EY7" s="52"/>
      <c r="EZ7" s="53">
        <f>EZ8</f>
        <v>32066680</v>
      </c>
      <c r="FA7" s="53">
        <f t="shared" ref="FA7:FI7" si="29">FA8</f>
        <v>32617960</v>
      </c>
      <c r="FB7" s="53">
        <f t="shared" si="29"/>
        <v>32372820</v>
      </c>
      <c r="FC7" s="53">
        <f t="shared" si="29"/>
        <v>34517060</v>
      </c>
      <c r="FD7" s="53">
        <f t="shared" si="29"/>
        <v>34705460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454427</v>
      </c>
      <c r="D8" s="55">
        <v>46</v>
      </c>
      <c r="E8" s="55">
        <v>6</v>
      </c>
      <c r="F8" s="55">
        <v>0</v>
      </c>
      <c r="G8" s="55">
        <v>1</v>
      </c>
      <c r="H8" s="55" t="s">
        <v>168</v>
      </c>
      <c r="I8" s="55" t="s">
        <v>169</v>
      </c>
      <c r="J8" s="55" t="s">
        <v>170</v>
      </c>
      <c r="K8" s="55" t="s">
        <v>171</v>
      </c>
      <c r="L8" s="55" t="s">
        <v>172</v>
      </c>
      <c r="M8" s="55" t="s">
        <v>173</v>
      </c>
      <c r="N8" s="55" t="s">
        <v>174</v>
      </c>
      <c r="O8" s="55" t="s">
        <v>175</v>
      </c>
      <c r="P8" s="55" t="s">
        <v>176</v>
      </c>
      <c r="Q8" s="56">
        <v>3</v>
      </c>
      <c r="R8" s="55" t="s">
        <v>40</v>
      </c>
      <c r="S8" s="55" t="s">
        <v>177</v>
      </c>
      <c r="T8" s="55" t="s">
        <v>178</v>
      </c>
      <c r="U8" s="56">
        <v>3485</v>
      </c>
      <c r="V8" s="56">
        <v>4378</v>
      </c>
      <c r="W8" s="55" t="s">
        <v>179</v>
      </c>
      <c r="X8" s="55" t="s">
        <v>40</v>
      </c>
      <c r="Y8" s="57" t="s">
        <v>180</v>
      </c>
      <c r="Z8" s="56" t="s">
        <v>40</v>
      </c>
      <c r="AA8" s="56">
        <v>50</v>
      </c>
      <c r="AB8" s="56" t="s">
        <v>40</v>
      </c>
      <c r="AC8" s="56" t="s">
        <v>40</v>
      </c>
      <c r="AD8" s="56" t="s">
        <v>40</v>
      </c>
      <c r="AE8" s="56">
        <v>50</v>
      </c>
      <c r="AF8" s="56" t="s">
        <v>40</v>
      </c>
      <c r="AG8" s="56">
        <v>45</v>
      </c>
      <c r="AH8" s="56">
        <v>45</v>
      </c>
      <c r="AI8" s="58">
        <v>100.9</v>
      </c>
      <c r="AJ8" s="58">
        <v>100.4</v>
      </c>
      <c r="AK8" s="58">
        <v>100.5</v>
      </c>
      <c r="AL8" s="58">
        <v>101.7</v>
      </c>
      <c r="AM8" s="58">
        <v>100.5</v>
      </c>
      <c r="AN8" s="58">
        <v>97.7</v>
      </c>
      <c r="AO8" s="58">
        <v>100.7</v>
      </c>
      <c r="AP8" s="58">
        <v>103.6</v>
      </c>
      <c r="AQ8" s="58">
        <v>101.9</v>
      </c>
      <c r="AR8" s="58">
        <v>96.7</v>
      </c>
      <c r="AS8" s="58">
        <v>96.6</v>
      </c>
      <c r="AT8" s="58">
        <v>74.3</v>
      </c>
      <c r="AU8" s="58">
        <v>76.2</v>
      </c>
      <c r="AV8" s="58">
        <v>81.5</v>
      </c>
      <c r="AW8" s="58">
        <v>77.900000000000006</v>
      </c>
      <c r="AX8" s="58">
        <v>75.3</v>
      </c>
      <c r="AY8" s="58">
        <v>77.099999999999994</v>
      </c>
      <c r="AZ8" s="58">
        <v>73.8</v>
      </c>
      <c r="BA8" s="58">
        <v>75.5</v>
      </c>
      <c r="BB8" s="58">
        <v>74.599999999999994</v>
      </c>
      <c r="BC8" s="58">
        <v>73.599999999999994</v>
      </c>
      <c r="BD8" s="58">
        <v>86.6</v>
      </c>
      <c r="BE8" s="59">
        <v>68.599999999999994</v>
      </c>
      <c r="BF8" s="59">
        <v>70.599999999999994</v>
      </c>
      <c r="BG8" s="59">
        <v>76.2</v>
      </c>
      <c r="BH8" s="59">
        <v>72.8</v>
      </c>
      <c r="BI8" s="59">
        <v>70.099999999999994</v>
      </c>
      <c r="BJ8" s="59">
        <v>73.2</v>
      </c>
      <c r="BK8" s="59">
        <v>69.900000000000006</v>
      </c>
      <c r="BL8" s="59">
        <v>71.599999999999994</v>
      </c>
      <c r="BM8" s="59">
        <v>70.8</v>
      </c>
      <c r="BN8" s="59">
        <v>69.7</v>
      </c>
      <c r="BO8" s="59">
        <v>83.9</v>
      </c>
      <c r="BP8" s="58">
        <v>45.4</v>
      </c>
      <c r="BQ8" s="58">
        <v>53.4</v>
      </c>
      <c r="BR8" s="58">
        <v>66.599999999999994</v>
      </c>
      <c r="BS8" s="58">
        <v>58.2</v>
      </c>
      <c r="BT8" s="58">
        <v>74.099999999999994</v>
      </c>
      <c r="BU8" s="58">
        <v>66.099999999999994</v>
      </c>
      <c r="BV8" s="58">
        <v>62.3</v>
      </c>
      <c r="BW8" s="58">
        <v>62.1</v>
      </c>
      <c r="BX8" s="58">
        <v>60.2</v>
      </c>
      <c r="BY8" s="58">
        <v>60.6</v>
      </c>
      <c r="BZ8" s="58">
        <v>68.7</v>
      </c>
      <c r="CA8" s="59">
        <v>19735</v>
      </c>
      <c r="CB8" s="59">
        <v>19662</v>
      </c>
      <c r="CC8" s="59">
        <v>18587</v>
      </c>
      <c r="CD8" s="59">
        <v>21401</v>
      </c>
      <c r="CE8" s="59">
        <v>19410</v>
      </c>
      <c r="CF8" s="59">
        <v>26415</v>
      </c>
      <c r="CG8" s="59">
        <v>27227</v>
      </c>
      <c r="CH8" s="59">
        <v>28176</v>
      </c>
      <c r="CI8" s="59">
        <v>29348</v>
      </c>
      <c r="CJ8" s="59">
        <v>29723</v>
      </c>
      <c r="CK8" s="58">
        <v>62428</v>
      </c>
      <c r="CL8" s="59">
        <v>9389</v>
      </c>
      <c r="CM8" s="59">
        <v>9519</v>
      </c>
      <c r="CN8" s="59">
        <v>9364</v>
      </c>
      <c r="CO8" s="59">
        <v>9340</v>
      </c>
      <c r="CP8" s="59">
        <v>8731</v>
      </c>
      <c r="CQ8" s="59">
        <v>9135</v>
      </c>
      <c r="CR8" s="59">
        <v>9509</v>
      </c>
      <c r="CS8" s="59">
        <v>9548</v>
      </c>
      <c r="CT8" s="59">
        <v>9992</v>
      </c>
      <c r="CU8" s="59">
        <v>9779</v>
      </c>
      <c r="CV8" s="58">
        <v>18236</v>
      </c>
      <c r="CW8" s="59">
        <v>75</v>
      </c>
      <c r="CX8" s="59">
        <v>76.900000000000006</v>
      </c>
      <c r="CY8" s="59">
        <v>73.5</v>
      </c>
      <c r="CZ8" s="59">
        <v>79.3</v>
      </c>
      <c r="DA8" s="59">
        <v>76</v>
      </c>
      <c r="DB8" s="59">
        <v>72</v>
      </c>
      <c r="DC8" s="59">
        <v>77.7</v>
      </c>
      <c r="DD8" s="59">
        <v>75.7</v>
      </c>
      <c r="DE8" s="59">
        <v>75.400000000000006</v>
      </c>
      <c r="DF8" s="59">
        <v>77.5</v>
      </c>
      <c r="DG8" s="59">
        <v>56.1</v>
      </c>
      <c r="DH8" s="59">
        <v>25.5</v>
      </c>
      <c r="DI8" s="59">
        <v>23.8</v>
      </c>
      <c r="DJ8" s="59">
        <v>21</v>
      </c>
      <c r="DK8" s="59">
        <v>20.100000000000001</v>
      </c>
      <c r="DL8" s="59">
        <v>19.399999999999999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56.2</v>
      </c>
      <c r="EE8" s="58">
        <v>56.9</v>
      </c>
      <c r="EF8" s="58">
        <v>57.6</v>
      </c>
      <c r="EG8" s="58">
        <v>56.7</v>
      </c>
      <c r="EH8" s="58">
        <v>59.5</v>
      </c>
      <c r="EI8" s="58">
        <v>56.4</v>
      </c>
      <c r="EJ8" s="58">
        <v>56.9</v>
      </c>
      <c r="EK8" s="58">
        <v>58.3</v>
      </c>
      <c r="EL8" s="58">
        <v>59.2</v>
      </c>
      <c r="EM8" s="58">
        <v>59.8</v>
      </c>
      <c r="EN8" s="58">
        <v>57</v>
      </c>
      <c r="EO8" s="58">
        <v>69.900000000000006</v>
      </c>
      <c r="EP8" s="58">
        <v>63.2</v>
      </c>
      <c r="EQ8" s="58">
        <v>65.900000000000006</v>
      </c>
      <c r="ER8" s="58">
        <v>52.8</v>
      </c>
      <c r="ES8" s="58">
        <v>57.8</v>
      </c>
      <c r="ET8" s="58">
        <v>73.400000000000006</v>
      </c>
      <c r="EU8" s="58">
        <v>72.5</v>
      </c>
      <c r="EV8" s="58">
        <v>72.3</v>
      </c>
      <c r="EW8" s="58">
        <v>72</v>
      </c>
      <c r="EX8" s="58">
        <v>72</v>
      </c>
      <c r="EY8" s="58">
        <v>70.400000000000006</v>
      </c>
      <c r="EZ8" s="59">
        <v>32066680</v>
      </c>
      <c r="FA8" s="59">
        <v>32617960</v>
      </c>
      <c r="FB8" s="59">
        <v>32372820</v>
      </c>
      <c r="FC8" s="59">
        <v>34517060</v>
      </c>
      <c r="FD8" s="59">
        <v>34705460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2025-02-14T07:21:25Z</cp:lastPrinted>
  <dcterms:created xsi:type="dcterms:W3CDTF">2025-01-16T06:46:15Z</dcterms:created>
  <dcterms:modified xsi:type="dcterms:W3CDTF">2025-02-27T02:22:11Z</dcterms:modified>
  <cp:category/>
</cp:coreProperties>
</file>