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下水\【法適】公共下水\"/>
    </mc:Choice>
  </mc:AlternateContent>
  <xr:revisionPtr revIDLastSave="0" documentId="13_ncr:1_{95297D23-4E86-4D09-8E6A-E74A4EFCBBFB}" xr6:coauthVersionLast="47" xr6:coauthVersionMax="47" xr10:uidLastSave="{00000000-0000-0000-0000-000000000000}"/>
  <workbookProtection workbookAlgorithmName="SHA-512" workbookHashValue="W9hWmpou5AKCEoMh9KsTE0iouXpcxG28MT7N+3LGLGe+Kd3n1MbGtgFpEoSy0Gr8EG6fW7fCVzXdKIfHv1P/tg==" workbookSaltValue="sj6TjkImrG0CwUVbd7C+Qw==" workbookSpinCount="100000" lockStructure="1"/>
  <bookViews>
    <workbookView xWindow="-108" yWindow="-108" windowWidth="23256" windowHeight="140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I85" i="4"/>
  <c r="E85" i="4"/>
  <c r="I10"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<sst xmlns="http://schemas.openxmlformats.org/spreadsheetml/2006/main" count="253" uniqueCount="116">
  <si>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</si>
  <si>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</si>
  <si>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</si>
  <si>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</si>
  <si>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</si>
  <si>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</si>
  <si>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</si>
  <si>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</si>
  <si>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</si>
  <si>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</si>
  <si>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</si>
  <si>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</si>
  <si>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</si>
  <si>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</si>
  <si>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</si>
  <si>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</si>
  <si>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</si>
  <si>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</si>
  <si>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</si>
  <si>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</si>
  <si>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</si>
  <si>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</si>
  <si>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</si>
  <si>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</si>
  <si>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</si>
  <si>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</si>
  <si>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</si>
  <si>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</si>
  <si>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</si>
  <si>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</si>
  <si>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</si>
  <si>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</si>
  <si>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</si>
  <si>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</si>
  <si>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</si>
  <si>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</si>
  <si>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</si>
  <si>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</si>
  <si>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</si>
  <si>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</si>
  <si>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</si>
  <si>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</si>
  <si>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</si>
  <si>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</si>
  <si>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</si>
  <si>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</si>
  <si>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</si>
  <si>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</si>
  <si>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</si>
  <si>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</si>
  <si>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</si>
  <si>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</si>
  <si>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</si>
  <si>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</si>
  <si>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</si>
  <si>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</si>
  <si>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</si>
  <si>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</si>
  <si>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</si>
  <si>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</si>
  <si>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</si>
  <si>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</si>
  <si>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</si>
  <si>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</si>
  <si>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</si>
  <si>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</si>
  <si>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</si>
  <si>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</si>
  <si>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</si>
  <si>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</si>
  <si>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</si>
  <si>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</si>
  <si>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</si>
  <si>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</si>
  <si>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</si>
  <si>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</si>
  <si>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</si>
  <si>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</si>
  <si>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</si>
  <si>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</si>
  <si>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</si>
  <si>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</si>
  <si>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</si>
  <si>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</si>
  <si>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</si>
  <si>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</si>
  <si>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</si>
  <si>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</si>
  <si>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</si>
  <si>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</si>
  <si>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</si>
  <si>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</si>
  <si>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</si>
  <si>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</si>
  <si>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</si>
  <si>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</si>
  <si>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</si>
  <si>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</si>
  <si>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</si>
  <si>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</si>
  <si>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</si>
  <si>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</si>
  <si>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</si>
  <si>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</si>
  <si>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</si>
  <si>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</si>
  <si>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</si>
  <si>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</si>
  <si>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</si>
  <si>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</si>
  <si>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</si>
  <si>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</si>
  <si>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</si>
  <si>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①経常収支比率は、地方公営企業法を適用後初めて100％を下回り、今後さらなる経営改善が求められます。
③流動比率は、全国平均を下回っており、保有現金が少なく、資金繰りが厳しい状況となっています。
④企業債残高対事業規模比率については、一般会計からの繰入金で賄っていますが、今後、更なる経営改善を図ることが求められます。
⑤経費回収率は、100％を下回っており、汚水処理に要する費用を使用料では賄えていないため、経費回収率の向上を図る必要があります。
⑥汚水処理原価は、類似団体の平均値より低く抑えられていますが、経費回収率は100％を下回っておりさらに費用の効率性を高めるよう、経費削減等の取り組みを実施する必要があります。
⑦施設利用率については、全国平均をやや下回っています。将来の汚水処理人口の減少等を踏まえ近隣施設の統廃合等により適切な施設規模を維持する必要があります。
⑧水洗化率は、全国平均を下回っていますが、汚水事業面整備の概成により徐々に増加することが予想されます。今後も引き続き水洗化普及員等による活動を行い、水洗化率の向上を推進していきます。</t>
    <rPh sb="9" eb="16">
      <t>チホウコウエイキギョウホウ</t>
    </rPh>
    <rPh sb="17" eb="20">
      <t>テキヨウゴ</t>
    </rPh>
    <rPh sb="20" eb="21">
      <t>ハジ</t>
    </rPh>
    <rPh sb="28" eb="29">
      <t>シタ</t>
    </rPh>
    <rPh sb="32" eb="34">
      <t>コンゴ</t>
    </rPh>
    <rPh sb="38" eb="42">
      <t>ケイエイカイゼン</t>
    </rPh>
    <rPh sb="43" eb="44">
      <t>モト</t>
    </rPh>
    <rPh sb="256" eb="261">
      <t>ケイヒカイシュウリツ</t>
    </rPh>
    <rPh sb="267" eb="269">
      <t>シタマワ</t>
    </rPh>
    <rPh sb="411" eb="415">
      <t>オスイジギョウ</t>
    </rPh>
    <rPh sb="415" eb="418">
      <t>メンセイビ</t>
    </rPh>
    <rPh sb="419" eb="421">
      <t>ガイセイ</t>
    </rPh>
    <phoneticPr fontId="4"/>
  </si>
  <si>
    <t>供用開始から約20年を経過し、現在のところ大規模な更新工事の必要性はありませんでしたが、今後施設の老朽化も予想されることから、下水道ストックマネジメント計画に基づき施設の更新も実施していく予定です。</t>
    <rPh sb="15" eb="17">
      <t>ゲンザイ</t>
    </rPh>
    <rPh sb="21" eb="24">
      <t>ダイキボ</t>
    </rPh>
    <rPh sb="25" eb="29">
      <t>コウシンコウジ</t>
    </rPh>
    <rPh sb="30" eb="33">
      <t>ヒツヨウセイ</t>
    </rPh>
    <phoneticPr fontId="4"/>
  </si>
  <si>
    <t>現在の建設事業は、将来における当市を取り巻く様々な要因や費用対効果を推計した結果、全体計画の見直しを図りましたが、人口減少や高齢者世帯の増加等により、下水道接続件数が増加しにくい状況にあります。
下水道事業の安定的な運営を図るため令和2年4月1日に地方公営企業法の全部適用を行い、さらに詳しい経営状況等の把握が可能となりました。また、令和3年度に策定した経営戦略をもとに、さらなる料金収入の確保や経費節減等の経営改善を行っていきます。</t>
    <rPh sb="167" eb="169">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</si>
</sst>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498-4B44-B616-CE2116B891E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0.09</c:v>
                </c:pt>
                <c:pt idx="4">
                  <c:v>0.1</c:v>
                </c:pt>
              </c:numCache>
            </c:numRef>
          </c:val>
          <c:smooth val="0"/>
          <c:extLst>
            <c:ext xmlns:c16="http://schemas.microsoft.com/office/drawing/2014/chart" uri="{C3380CC4-5D6E-409C-BE32-E72D297353CC}">
              <c16:uniqueId val="{00000001-5498-4B44-B616-CE2116B891E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49.03</c:v>
                </c:pt>
                <c:pt idx="2">
                  <c:v>48.85</c:v>
                </c:pt>
                <c:pt idx="3">
                  <c:v>48.62</c:v>
                </c:pt>
                <c:pt idx="4">
                  <c:v>48.4</c:v>
                </c:pt>
              </c:numCache>
            </c:numRef>
          </c:val>
          <c:extLst>
            <c:ext xmlns:c16="http://schemas.microsoft.com/office/drawing/2014/chart" uri="{C3380CC4-5D6E-409C-BE32-E72D297353CC}">
              <c16:uniqueId val="{00000000-65A1-4A8D-8827-2AE365D449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47.32</c:v>
                </c:pt>
                <c:pt idx="4">
                  <c:v>48.03</c:v>
                </c:pt>
              </c:numCache>
            </c:numRef>
          </c:val>
          <c:smooth val="0"/>
          <c:extLst>
            <c:ext xmlns:c16="http://schemas.microsoft.com/office/drawing/2014/chart" uri="{C3380CC4-5D6E-409C-BE32-E72D297353CC}">
              <c16:uniqueId val="{00000001-65A1-4A8D-8827-2AE365D449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80.7</c:v>
                </c:pt>
                <c:pt idx="2">
                  <c:v>81.59</c:v>
                </c:pt>
                <c:pt idx="3">
                  <c:v>84.08</c:v>
                </c:pt>
                <c:pt idx="4">
                  <c:v>82.16</c:v>
                </c:pt>
              </c:numCache>
            </c:numRef>
          </c:val>
          <c:extLst>
            <c:ext xmlns:c16="http://schemas.microsoft.com/office/drawing/2014/chart" uri="{C3380CC4-5D6E-409C-BE32-E72D297353CC}">
              <c16:uniqueId val="{00000000-E355-4599-8E4B-BD023030CAC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81.33</c:v>
                </c:pt>
                <c:pt idx="4">
                  <c:v>80.95</c:v>
                </c:pt>
              </c:numCache>
            </c:numRef>
          </c:val>
          <c:smooth val="0"/>
          <c:extLst>
            <c:ext xmlns:c16="http://schemas.microsoft.com/office/drawing/2014/chart" uri="{C3380CC4-5D6E-409C-BE32-E72D297353CC}">
              <c16:uniqueId val="{00000001-E355-4599-8E4B-BD023030CAC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103.78</c:v>
                </c:pt>
                <c:pt idx="2">
                  <c:v>104.72</c:v>
                </c:pt>
                <c:pt idx="3">
                  <c:v>101.55</c:v>
                </c:pt>
                <c:pt idx="4">
                  <c:v>99.09</c:v>
                </c:pt>
              </c:numCache>
            </c:numRef>
          </c:val>
          <c:extLst>
            <c:ext xmlns:c16="http://schemas.microsoft.com/office/drawing/2014/chart" uri="{C3380CC4-5D6E-409C-BE32-E72D297353CC}">
              <c16:uniqueId val="{00000000-4691-4887-9EA1-03D1127F225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107.54</c:v>
                </c:pt>
                <c:pt idx="3">
                  <c:v>107.19</c:v>
                </c:pt>
                <c:pt idx="4">
                  <c:v>107.04</c:v>
                </c:pt>
              </c:numCache>
            </c:numRef>
          </c:val>
          <c:smooth val="0"/>
          <c:extLst>
            <c:ext xmlns:c16="http://schemas.microsoft.com/office/drawing/2014/chart" uri="{C3380CC4-5D6E-409C-BE32-E72D297353CC}">
              <c16:uniqueId val="{00000001-4691-4887-9EA1-03D1127F225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3.18</c:v>
                </c:pt>
                <c:pt idx="2">
                  <c:v>6.31</c:v>
                </c:pt>
                <c:pt idx="3">
                  <c:v>9.1199999999999992</c:v>
                </c:pt>
                <c:pt idx="4">
                  <c:v>11.45</c:v>
                </c:pt>
              </c:numCache>
            </c:numRef>
          </c:val>
          <c:extLst>
            <c:ext xmlns:c16="http://schemas.microsoft.com/office/drawing/2014/chart" uri="{C3380CC4-5D6E-409C-BE32-E72D297353CC}">
              <c16:uniqueId val="{00000000-E1EB-41D7-90EF-326185CE82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21.94</c:v>
                </c:pt>
                <c:pt idx="3">
                  <c:v>22.89</c:v>
                </c:pt>
                <c:pt idx="4">
                  <c:v>23.37</c:v>
                </c:pt>
              </c:numCache>
            </c:numRef>
          </c:val>
          <c:smooth val="0"/>
          <c:extLst>
            <c:ext xmlns:c16="http://schemas.microsoft.com/office/drawing/2014/chart" uri="{C3380CC4-5D6E-409C-BE32-E72D297353CC}">
              <c16:uniqueId val="{00000001-E1EB-41D7-90EF-326185CE82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3A3-4628-BE2C-FD40BC0F81A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E3A3-4628-BE2C-FD40BC0F81A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8EF-4469-B418-09CCB6AE5DC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19.059999999999999</c:v>
                </c:pt>
                <c:pt idx="3">
                  <c:v>31.07</c:v>
                </c:pt>
                <c:pt idx="4">
                  <c:v>37.43</c:v>
                </c:pt>
              </c:numCache>
            </c:numRef>
          </c:val>
          <c:smooth val="0"/>
          <c:extLst>
            <c:ext xmlns:c16="http://schemas.microsoft.com/office/drawing/2014/chart" uri="{C3380CC4-5D6E-409C-BE32-E72D297353CC}">
              <c16:uniqueId val="{00000001-F8EF-4469-B418-09CCB6AE5DC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43.34</c:v>
                </c:pt>
                <c:pt idx="2">
                  <c:v>50</c:v>
                </c:pt>
                <c:pt idx="3">
                  <c:v>42.32</c:v>
                </c:pt>
                <c:pt idx="4">
                  <c:v>64.760000000000005</c:v>
                </c:pt>
              </c:numCache>
            </c:numRef>
          </c:val>
          <c:extLst>
            <c:ext xmlns:c16="http://schemas.microsoft.com/office/drawing/2014/chart" uri="{C3380CC4-5D6E-409C-BE32-E72D297353CC}">
              <c16:uniqueId val="{00000000-5E94-4E5E-8265-B75C9661F6D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47.58</c:v>
                </c:pt>
                <c:pt idx="3">
                  <c:v>51.09</c:v>
                </c:pt>
                <c:pt idx="4">
                  <c:v>57.42</c:v>
                </c:pt>
              </c:numCache>
            </c:numRef>
          </c:val>
          <c:smooth val="0"/>
          <c:extLst>
            <c:ext xmlns:c16="http://schemas.microsoft.com/office/drawing/2014/chart" uri="{C3380CC4-5D6E-409C-BE32-E72D297353CC}">
              <c16:uniqueId val="{00000001-5E94-4E5E-8265-B75C9661F6D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BDC-417D-9704-C3304062181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EBDC-417D-9704-C3304062181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92.01</c:v>
                </c:pt>
                <c:pt idx="2">
                  <c:v>91.9</c:v>
                </c:pt>
                <c:pt idx="3">
                  <c:v>89.96</c:v>
                </c:pt>
                <c:pt idx="4">
                  <c:v>90.48</c:v>
                </c:pt>
              </c:numCache>
            </c:numRef>
          </c:val>
          <c:extLst>
            <c:ext xmlns:c16="http://schemas.microsoft.com/office/drawing/2014/chart" uri="{C3380CC4-5D6E-409C-BE32-E72D297353CC}">
              <c16:uniqueId val="{00000000-C846-4B2B-A4D5-90E3B39A262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76.78</c:v>
                </c:pt>
                <c:pt idx="4">
                  <c:v>75.41</c:v>
                </c:pt>
              </c:numCache>
            </c:numRef>
          </c:val>
          <c:smooth val="0"/>
          <c:extLst>
            <c:ext xmlns:c16="http://schemas.microsoft.com/office/drawing/2014/chart" uri="{C3380CC4-5D6E-409C-BE32-E72D297353CC}">
              <c16:uniqueId val="{00000001-C846-4B2B-A4D5-90E3B39A262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150.01</c:v>
                </c:pt>
                <c:pt idx="3">
                  <c:v>154.82</c:v>
                </c:pt>
                <c:pt idx="4">
                  <c:v>155.38999999999999</c:v>
                </c:pt>
              </c:numCache>
            </c:numRef>
          </c:val>
          <c:extLst>
            <c:ext xmlns:c16="http://schemas.microsoft.com/office/drawing/2014/chart" uri="{C3380CC4-5D6E-409C-BE32-E72D297353CC}">
              <c16:uniqueId val="{00000000-DC85-42E8-B07F-CC2E1B5B6F8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224.31</c:v>
                </c:pt>
                <c:pt idx="4">
                  <c:v>223.48</c:v>
                </c:pt>
              </c:numCache>
            </c:numRef>
          </c:val>
          <c:smooth val="0"/>
          <c:extLst>
            <c:ext xmlns:c16="http://schemas.microsoft.com/office/drawing/2014/chart" uri="{C3380CC4-5D6E-409C-BE32-E72D297353CC}">
              <c16:uniqueId val="{00000001-DC85-42E8-B07F-CC2E1B5B6F8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宮崎県　小林市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非設置</v>
      </c>
      <c r="AE8" s="65"/>
      <c r="AF8" s="65"/>
      <c r="AG8" s="65"/>
      <c r="AH8" s="65"/>
      <c r="AI8" s="65"/>
      <c r="AJ8" s="65"/>
      <c r="AK8" s="3"/>
      <c r="AL8" s="44">
        <f>データ!S6</f>
        <v>42944</v>
      </c>
      <c r="AM8" s="44"/>
      <c r="AN8" s="44"/>
      <c r="AO8" s="44"/>
      <c r="AP8" s="44"/>
      <c r="AQ8" s="44"/>
      <c r="AR8" s="44"/>
      <c r="AS8" s="44"/>
      <c r="AT8" s="45">
        <f>データ!T6</f>
        <v>562.95000000000005</v>
      </c>
      <c r="AU8" s="45"/>
      <c r="AV8" s="45"/>
      <c r="AW8" s="45"/>
      <c r="AX8" s="45"/>
      <c r="AY8" s="45"/>
      <c r="AZ8" s="45"/>
      <c r="BA8" s="45"/>
      <c r="BB8" s="45">
        <f>データ!U6</f>
        <v>76.28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56.81</v>
      </c>
      <c r="J10" s="45"/>
      <c r="K10" s="45"/>
      <c r="L10" s="45"/>
      <c r="M10" s="45"/>
      <c r="N10" s="45"/>
      <c r="O10" s="45"/>
      <c r="P10" s="45">
        <f>データ!P6</f>
        <v>22.25</v>
      </c>
      <c r="Q10" s="45"/>
      <c r="R10" s="45"/>
      <c r="S10" s="45"/>
      <c r="T10" s="45"/>
      <c r="U10" s="45"/>
      <c r="V10" s="45"/>
      <c r="W10" s="45">
        <f>データ!Q6</f>
        <v>95.16</v>
      </c>
      <c r="X10" s="45"/>
      <c r="Y10" s="45"/>
      <c r="Z10" s="45"/>
      <c r="AA10" s="45"/>
      <c r="AB10" s="45"/>
      <c r="AC10" s="45"/>
      <c r="AD10" s="44">
        <f>データ!R6</f>
        <v>2882</v>
      </c>
      <c r="AE10" s="44"/>
      <c r="AF10" s="44"/>
      <c r="AG10" s="44"/>
      <c r="AH10" s="44"/>
      <c r="AI10" s="44"/>
      <c r="AJ10" s="44"/>
      <c r="AK10" s="2"/>
      <c r="AL10" s="44">
        <f>データ!V6</f>
        <v>9407</v>
      </c>
      <c r="AM10" s="44"/>
      <c r="AN10" s="44"/>
      <c r="AO10" s="44"/>
      <c r="AP10" s="44"/>
      <c r="AQ10" s="44"/>
      <c r="AR10" s="44"/>
      <c r="AS10" s="44"/>
      <c r="AT10" s="45">
        <f>データ!W6</f>
        <v>3.9</v>
      </c>
      <c r="AU10" s="45"/>
      <c r="AV10" s="45"/>
      <c r="AW10" s="45"/>
      <c r="AX10" s="45"/>
      <c r="AY10" s="45"/>
      <c r="AZ10" s="45"/>
      <c r="BA10" s="45"/>
      <c r="BB10" s="45">
        <f>データ!X6</f>
        <v>2412.0500000000002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HvTJ68kSXAdujjxdrvxuzsiaffgSUnEgofh2x9SOPMfT33UvcdJKTDKD4bWG5EcQvtU4zE0bgjBF7X37d+ULHQ==" saltValue="2F1iYPqetUxwN9EVcYmp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452050</v>
      </c>
      <c r="D6" s="19">
        <f t="shared" si="3"/>
        <v>46</v>
      </c>
      <c r="E6" s="19">
        <f t="shared" si="3"/>
        <v>17</v>
      </c>
      <c r="F6" s="19">
        <f t="shared" si="3"/>
        <v>1</v>
      </c>
      <c r="G6" s="19">
        <f t="shared" si="3"/>
        <v>0</v>
      </c>
      <c r="H6" s="19" t="str">
        <f t="shared" si="3"/>
        <v>宮崎県　小林市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56.81</v>
      </c>
      <c r="P6" s="20">
        <f t="shared" si="3"/>
        <v>22.25</v>
      </c>
      <c r="Q6" s="20">
        <f t="shared" si="3"/>
        <v>95.16</v>
      </c>
      <c r="R6" s="20">
        <f t="shared" si="3"/>
        <v>2882</v>
      </c>
      <c r="S6" s="20">
        <f t="shared" si="3"/>
        <v>42944</v>
      </c>
      <c r="T6" s="20">
        <f t="shared" si="3"/>
        <v>562.95000000000005</v>
      </c>
      <c r="U6" s="20">
        <f t="shared" si="3"/>
        <v>76.28</v>
      </c>
      <c r="V6" s="20">
        <f t="shared" si="3"/>
        <v>9407</v>
      </c>
      <c r="W6" s="20">
        <f t="shared" si="3"/>
        <v>3.9</v>
      </c>
      <c r="X6" s="20">
        <f t="shared" si="3"/>
        <v>2412.0500000000002</v>
      </c>
      <c r="Y6" s="21" t="str">
        <f>IF(Y7="",NA(),Y7)</f>
        <v>-</v>
      </c>
      <c r="Z6" s="21">
        <f t="shared" ref="Z6:AH6" si="4">IF(Z7="",NA(),Z7)</f>
        <v>103.78</v>
      </c>
      <c r="AA6" s="21">
        <f t="shared" si="4"/>
        <v>104.72</v>
      </c>
      <c r="AB6" s="21">
        <f t="shared" si="4"/>
        <v>101.55</v>
      </c>
      <c r="AC6" s="21">
        <f t="shared" si="4"/>
        <v>99.09</v>
      </c>
      <c r="AD6" s="21" t="str">
        <f t="shared" si="4"/>
        <v>-</v>
      </c>
      <c r="AE6" s="21">
        <f t="shared" si="4"/>
        <v>107.81</v>
      </c>
      <c r="AF6" s="21">
        <f t="shared" si="4"/>
        <v>107.54</v>
      </c>
      <c r="AG6" s="21">
        <f t="shared" si="4"/>
        <v>107.19</v>
      </c>
      <c r="AH6" s="21">
        <f t="shared" si="4"/>
        <v>107.04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18.2</v>
      </c>
      <c r="AQ6" s="21">
        <f t="shared" si="5"/>
        <v>19.059999999999999</v>
      </c>
      <c r="AR6" s="21">
        <f t="shared" si="5"/>
        <v>31.07</v>
      </c>
      <c r="AS6" s="21">
        <f t="shared" si="5"/>
        <v>37.43</v>
      </c>
      <c r="AT6" s="20" t="str">
        <f>IF(AT7="","",IF(AT7="-","【-】","【"&amp;SUBSTITUTE(TEXT(AT7,"#,##0.00"),"-","△")&amp;"】"))</f>
        <v>【3.03】</v>
      </c>
      <c r="AU6" s="21" t="str">
        <f>IF(AU7="",NA(),AU7)</f>
        <v>-</v>
      </c>
      <c r="AV6" s="21">
        <f t="shared" ref="AV6:BD6" si="6">IF(AV7="",NA(),AV7)</f>
        <v>43.34</v>
      </c>
      <c r="AW6" s="21">
        <f t="shared" si="6"/>
        <v>50</v>
      </c>
      <c r="AX6" s="21">
        <f t="shared" si="6"/>
        <v>42.32</v>
      </c>
      <c r="AY6" s="21">
        <f t="shared" si="6"/>
        <v>64.760000000000005</v>
      </c>
      <c r="AZ6" s="21" t="str">
        <f t="shared" si="6"/>
        <v>-</v>
      </c>
      <c r="BA6" s="21">
        <f t="shared" si="6"/>
        <v>48.56</v>
      </c>
      <c r="BB6" s="21">
        <f t="shared" si="6"/>
        <v>47.58</v>
      </c>
      <c r="BC6" s="21">
        <f t="shared" si="6"/>
        <v>51.09</v>
      </c>
      <c r="BD6" s="21">
        <f t="shared" si="6"/>
        <v>57.42</v>
      </c>
      <c r="BE6" s="20" t="str">
        <f>IF(BE7="","",IF(BE7="-","【-】","【"&amp;SUBSTITUTE(TEXT(BE7,"#,##0.00"),"-","△")&amp;"】"))</f>
        <v>【78.43】</v>
      </c>
      <c r="BF6" s="21" t="str">
        <f>IF(BF7="",NA(),BF7)</f>
        <v>-</v>
      </c>
      <c r="BG6" s="20">
        <f t="shared" ref="BG6:BO6" si="7">IF(BG7="",NA(),BG7)</f>
        <v>0</v>
      </c>
      <c r="BH6" s="20">
        <f t="shared" si="7"/>
        <v>0</v>
      </c>
      <c r="BI6" s="20">
        <f t="shared" si="7"/>
        <v>0</v>
      </c>
      <c r="BJ6" s="20">
        <f t="shared" si="7"/>
        <v>0</v>
      </c>
      <c r="BK6" s="21" t="str">
        <f t="shared" si="7"/>
        <v>-</v>
      </c>
      <c r="BL6" s="21">
        <f t="shared" si="7"/>
        <v>1245.0999999999999</v>
      </c>
      <c r="BM6" s="21">
        <f t="shared" si="7"/>
        <v>1108.8</v>
      </c>
      <c r="BN6" s="21">
        <f t="shared" si="7"/>
        <v>1194.56</v>
      </c>
      <c r="BO6" s="21">
        <f t="shared" si="7"/>
        <v>1174.6099999999999</v>
      </c>
      <c r="BP6" s="20" t="str">
        <f>IF(BP7="","",IF(BP7="-","【-】","【"&amp;SUBSTITUTE(TEXT(BP7,"#,##0.00"),"-","△")&amp;"】"))</f>
        <v>【630.82】</v>
      </c>
      <c r="BQ6" s="21" t="str">
        <f>IF(BQ7="",NA(),BQ7)</f>
        <v>-</v>
      </c>
      <c r="BR6" s="21">
        <f t="shared" ref="BR6:BZ6" si="8">IF(BR7="",NA(),BR7)</f>
        <v>92.01</v>
      </c>
      <c r="BS6" s="21">
        <f t="shared" si="8"/>
        <v>91.9</v>
      </c>
      <c r="BT6" s="21">
        <f t="shared" si="8"/>
        <v>89.96</v>
      </c>
      <c r="BU6" s="21">
        <f t="shared" si="8"/>
        <v>90.48</v>
      </c>
      <c r="BV6" s="21" t="str">
        <f t="shared" si="8"/>
        <v>-</v>
      </c>
      <c r="BW6" s="21">
        <f t="shared" si="8"/>
        <v>79.77</v>
      </c>
      <c r="BX6" s="21">
        <f t="shared" si="8"/>
        <v>79.63</v>
      </c>
      <c r="BY6" s="21">
        <f t="shared" si="8"/>
        <v>76.78</v>
      </c>
      <c r="BZ6" s="21">
        <f t="shared" si="8"/>
        <v>75.41</v>
      </c>
      <c r="CA6" s="20" t="str">
        <f>IF(CA7="","",IF(CA7="-","【-】","【"&amp;SUBSTITUTE(TEXT(CA7,"#,##0.00"),"-","△")&amp;"】"))</f>
        <v>【97.81】</v>
      </c>
      <c r="CB6" s="21" t="str">
        <f>IF(CB7="",NA(),CB7)</f>
        <v>-</v>
      </c>
      <c r="CC6" s="21">
        <f t="shared" ref="CC6:CK6" si="9">IF(CC7="",NA(),CC7)</f>
        <v>150</v>
      </c>
      <c r="CD6" s="21">
        <f t="shared" si="9"/>
        <v>150.01</v>
      </c>
      <c r="CE6" s="21">
        <f t="shared" si="9"/>
        <v>154.82</v>
      </c>
      <c r="CF6" s="21">
        <f t="shared" si="9"/>
        <v>155.38999999999999</v>
      </c>
      <c r="CG6" s="21" t="str">
        <f t="shared" si="9"/>
        <v>-</v>
      </c>
      <c r="CH6" s="21">
        <f t="shared" si="9"/>
        <v>214.56</v>
      </c>
      <c r="CI6" s="21">
        <f t="shared" si="9"/>
        <v>213.66</v>
      </c>
      <c r="CJ6" s="21">
        <f t="shared" si="9"/>
        <v>224.31</v>
      </c>
      <c r="CK6" s="21">
        <f t="shared" si="9"/>
        <v>223.48</v>
      </c>
      <c r="CL6" s="20" t="str">
        <f>IF(CL7="","",IF(CL7="-","【-】","【"&amp;SUBSTITUTE(TEXT(CL7,"#,##0.00"),"-","△")&amp;"】"))</f>
        <v>【138.75】</v>
      </c>
      <c r="CM6" s="21" t="str">
        <f>IF(CM7="",NA(),CM7)</f>
        <v>-</v>
      </c>
      <c r="CN6" s="21">
        <f t="shared" ref="CN6:CV6" si="10">IF(CN7="",NA(),CN7)</f>
        <v>49.03</v>
      </c>
      <c r="CO6" s="21">
        <f t="shared" si="10"/>
        <v>48.85</v>
      </c>
      <c r="CP6" s="21">
        <f t="shared" si="10"/>
        <v>48.62</v>
      </c>
      <c r="CQ6" s="21">
        <f t="shared" si="10"/>
        <v>48.4</v>
      </c>
      <c r="CR6" s="21" t="str">
        <f t="shared" si="10"/>
        <v>-</v>
      </c>
      <c r="CS6" s="21">
        <f t="shared" si="10"/>
        <v>49.47</v>
      </c>
      <c r="CT6" s="21">
        <f t="shared" si="10"/>
        <v>48.19</v>
      </c>
      <c r="CU6" s="21">
        <f t="shared" si="10"/>
        <v>47.32</v>
      </c>
      <c r="CV6" s="21">
        <f t="shared" si="10"/>
        <v>48.03</v>
      </c>
      <c r="CW6" s="20" t="str">
        <f>IF(CW7="","",IF(CW7="-","【-】","【"&amp;SUBSTITUTE(TEXT(CW7,"#,##0.00"),"-","△")&amp;"】"))</f>
        <v>【58.94】</v>
      </c>
      <c r="CX6" s="21" t="str">
        <f>IF(CX7="",NA(),CX7)</f>
        <v>-</v>
      </c>
      <c r="CY6" s="21">
        <f t="shared" ref="CY6:DG6" si="11">IF(CY7="",NA(),CY7)</f>
        <v>80.7</v>
      </c>
      <c r="CZ6" s="21">
        <f t="shared" si="11"/>
        <v>81.59</v>
      </c>
      <c r="DA6" s="21">
        <f t="shared" si="11"/>
        <v>84.08</v>
      </c>
      <c r="DB6" s="21">
        <f t="shared" si="11"/>
        <v>82.16</v>
      </c>
      <c r="DC6" s="21" t="str">
        <f t="shared" si="11"/>
        <v>-</v>
      </c>
      <c r="DD6" s="21">
        <f t="shared" si="11"/>
        <v>82.06</v>
      </c>
      <c r="DE6" s="21">
        <f t="shared" si="11"/>
        <v>82.26</v>
      </c>
      <c r="DF6" s="21">
        <f t="shared" si="11"/>
        <v>81.33</v>
      </c>
      <c r="DG6" s="21">
        <f t="shared" si="11"/>
        <v>80.95</v>
      </c>
      <c r="DH6" s="20" t="str">
        <f>IF(DH7="","",IF(DH7="-","【-】","【"&amp;SUBSTITUTE(TEXT(DH7,"#,##0.00"),"-","△")&amp;"】"))</f>
        <v>【95.91】</v>
      </c>
      <c r="DI6" s="21" t="str">
        <f>IF(DI7="",NA(),DI7)</f>
        <v>-</v>
      </c>
      <c r="DJ6" s="21">
        <f t="shared" ref="DJ6:DR6" si="12">IF(DJ7="",NA(),DJ7)</f>
        <v>3.18</v>
      </c>
      <c r="DK6" s="21">
        <f t="shared" si="12"/>
        <v>6.31</v>
      </c>
      <c r="DL6" s="21">
        <f t="shared" si="12"/>
        <v>9.1199999999999992</v>
      </c>
      <c r="DM6" s="21">
        <f t="shared" si="12"/>
        <v>11.45</v>
      </c>
      <c r="DN6" s="21" t="str">
        <f t="shared" si="12"/>
        <v>-</v>
      </c>
      <c r="DO6" s="21">
        <f t="shared" si="12"/>
        <v>19.93</v>
      </c>
      <c r="DP6" s="21">
        <f t="shared" si="12"/>
        <v>21.94</v>
      </c>
      <c r="DQ6" s="21">
        <f t="shared" si="12"/>
        <v>22.89</v>
      </c>
      <c r="DR6" s="21">
        <f t="shared" si="12"/>
        <v>23.37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0.32</v>
      </c>
      <c r="EL6" s="21">
        <f t="shared" si="14"/>
        <v>0.1</v>
      </c>
      <c r="EM6" s="21">
        <f t="shared" si="14"/>
        <v>0.09</v>
      </c>
      <c r="EN6" s="21">
        <f t="shared" si="14"/>
        <v>0.1</v>
      </c>
      <c r="EO6" s="20" t="str">
        <f>IF(EO7="","",IF(EO7="-","【-】","【"&amp;SUBSTITUTE(TEXT(EO7,"#,##0.00"),"-","△")&amp;"】"))</f>
        <v>【0.22】</v>
      </c>
    </row>
    <row r="7" spans="1:148" s="22" customFormat="1" x14ac:dyDescent="0.2">
      <c r="A7" s="14"/>
      <c r="B7" s="23">
        <v>2023</v>
      </c>
      <c r="C7" s="23">
        <v>452050</v>
      </c>
      <c r="D7" s="23">
        <v>46</v>
      </c>
      <c r="E7" s="23">
        <v>17</v>
      </c>
      <c r="F7" s="23">
        <v>1</v>
      </c>
      <c r="G7" s="23">
        <v>0</v>
      </c>
      <c r="H7" s="23" t="s">
        <v>96</v>
      </c>
      <c r="I7" s="23" t="s">
        <v>97</v>
      </c>
      <c r="J7" s="23" t="s">
        <v>98</v>
      </c>
      <c r="K7" s="23" t="s">
        <v>99</v>
      </c>
      <c r="L7" s="23" t="s">
        <v>100</v>
      </c>
      <c r="M7" s="23" t="s">
        <v>101</v>
      </c>
      <c r="N7" s="24" t="s">
        <v>102</v>
      </c>
      <c r="O7" s="24">
        <v>56.81</v>
      </c>
      <c r="P7" s="24">
        <v>22.25</v>
      </c>
      <c r="Q7" s="24">
        <v>95.16</v>
      </c>
      <c r="R7" s="24">
        <v>2882</v>
      </c>
      <c r="S7" s="24">
        <v>42944</v>
      </c>
      <c r="T7" s="24">
        <v>562.95000000000005</v>
      </c>
      <c r="U7" s="24">
        <v>76.28</v>
      </c>
      <c r="V7" s="24">
        <v>9407</v>
      </c>
      <c r="W7" s="24">
        <v>3.9</v>
      </c>
      <c r="X7" s="24">
        <v>2412.0500000000002</v>
      </c>
      <c r="Y7" s="24" t="s">
        <v>102</v>
      </c>
      <c r="Z7" s="24">
        <v>103.78</v>
      </c>
      <c r="AA7" s="24">
        <v>104.72</v>
      </c>
      <c r="AB7" s="24">
        <v>101.55</v>
      </c>
      <c r="AC7" s="24">
        <v>99.09</v>
      </c>
      <c r="AD7" s="24" t="s">
        <v>102</v>
      </c>
      <c r="AE7" s="24">
        <v>107.81</v>
      </c>
      <c r="AF7" s="24">
        <v>107.54</v>
      </c>
      <c r="AG7" s="24">
        <v>107.19</v>
      </c>
      <c r="AH7" s="24">
        <v>107.04</v>
      </c>
      <c r="AI7" s="24">
        <v>105.91</v>
      </c>
      <c r="AJ7" s="24" t="s">
        <v>102</v>
      </c>
      <c r="AK7" s="24">
        <v>0</v>
      </c>
      <c r="AL7" s="24">
        <v>0</v>
      </c>
      <c r="AM7" s="24">
        <v>0</v>
      </c>
      <c r="AN7" s="24">
        <v>0</v>
      </c>
      <c r="AO7" s="24" t="s">
        <v>102</v>
      </c>
      <c r="AP7" s="24">
        <v>18.2</v>
      </c>
      <c r="AQ7" s="24">
        <v>19.059999999999999</v>
      </c>
      <c r="AR7" s="24">
        <v>31.07</v>
      </c>
      <c r="AS7" s="24">
        <v>37.43</v>
      </c>
      <c r="AT7" s="24">
        <v>3.03</v>
      </c>
      <c r="AU7" s="24" t="s">
        <v>102</v>
      </c>
      <c r="AV7" s="24">
        <v>43.34</v>
      </c>
      <c r="AW7" s="24">
        <v>50</v>
      </c>
      <c r="AX7" s="24">
        <v>42.32</v>
      </c>
      <c r="AY7" s="24">
        <v>64.760000000000005</v>
      </c>
      <c r="AZ7" s="24" t="s">
        <v>102</v>
      </c>
      <c r="BA7" s="24">
        <v>48.56</v>
      </c>
      <c r="BB7" s="24">
        <v>47.58</v>
      </c>
      <c r="BC7" s="24">
        <v>51.09</v>
      </c>
      <c r="BD7" s="24">
        <v>57.42</v>
      </c>
      <c r="BE7" s="24">
        <v>78.430000000000007</v>
      </c>
      <c r="BF7" s="24" t="s">
        <v>102</v>
      </c>
      <c r="BG7" s="24">
        <v>0</v>
      </c>
      <c r="BH7" s="24">
        <v>0</v>
      </c>
      <c r="BI7" s="24">
        <v>0</v>
      </c>
      <c r="BJ7" s="24">
        <v>0</v>
      </c>
      <c r="BK7" s="24" t="s">
        <v>102</v>
      </c>
      <c r="BL7" s="24">
        <v>1245.0999999999999</v>
      </c>
      <c r="BM7" s="24">
        <v>1108.8</v>
      </c>
      <c r="BN7" s="24">
        <v>1194.56</v>
      </c>
      <c r="BO7" s="24">
        <v>1174.6099999999999</v>
      </c>
      <c r="BP7" s="24">
        <v>630.82000000000005</v>
      </c>
      <c r="BQ7" s="24" t="s">
        <v>102</v>
      </c>
      <c r="BR7" s="24">
        <v>92.01</v>
      </c>
      <c r="BS7" s="24">
        <v>91.9</v>
      </c>
      <c r="BT7" s="24">
        <v>89.96</v>
      </c>
      <c r="BU7" s="24">
        <v>90.48</v>
      </c>
      <c r="BV7" s="24" t="s">
        <v>102</v>
      </c>
      <c r="BW7" s="24">
        <v>79.77</v>
      </c>
      <c r="BX7" s="24">
        <v>79.63</v>
      </c>
      <c r="BY7" s="24">
        <v>76.78</v>
      </c>
      <c r="BZ7" s="24">
        <v>75.41</v>
      </c>
      <c r="CA7" s="24">
        <v>97.81</v>
      </c>
      <c r="CB7" s="24" t="s">
        <v>102</v>
      </c>
      <c r="CC7" s="24">
        <v>150</v>
      </c>
      <c r="CD7" s="24">
        <v>150.01</v>
      </c>
      <c r="CE7" s="24">
        <v>154.82</v>
      </c>
      <c r="CF7" s="24">
        <v>155.38999999999999</v>
      </c>
      <c r="CG7" s="24" t="s">
        <v>102</v>
      </c>
      <c r="CH7" s="24">
        <v>214.56</v>
      </c>
      <c r="CI7" s="24">
        <v>213.66</v>
      </c>
      <c r="CJ7" s="24">
        <v>224.31</v>
      </c>
      <c r="CK7" s="24">
        <v>223.48</v>
      </c>
      <c r="CL7" s="24">
        <v>138.75</v>
      </c>
      <c r="CM7" s="24" t="s">
        <v>102</v>
      </c>
      <c r="CN7" s="24">
        <v>49.03</v>
      </c>
      <c r="CO7" s="24">
        <v>48.85</v>
      </c>
      <c r="CP7" s="24">
        <v>48.62</v>
      </c>
      <c r="CQ7" s="24">
        <v>48.4</v>
      </c>
      <c r="CR7" s="24" t="s">
        <v>102</v>
      </c>
      <c r="CS7" s="24">
        <v>49.47</v>
      </c>
      <c r="CT7" s="24">
        <v>48.19</v>
      </c>
      <c r="CU7" s="24">
        <v>47.32</v>
      </c>
      <c r="CV7" s="24">
        <v>48.03</v>
      </c>
      <c r="CW7" s="24">
        <v>58.94</v>
      </c>
      <c r="CX7" s="24" t="s">
        <v>102</v>
      </c>
      <c r="CY7" s="24">
        <v>80.7</v>
      </c>
      <c r="CZ7" s="24">
        <v>81.59</v>
      </c>
      <c r="DA7" s="24">
        <v>84.08</v>
      </c>
      <c r="DB7" s="24">
        <v>82.16</v>
      </c>
      <c r="DC7" s="24" t="s">
        <v>102</v>
      </c>
      <c r="DD7" s="24">
        <v>82.06</v>
      </c>
      <c r="DE7" s="24">
        <v>82.26</v>
      </c>
      <c r="DF7" s="24">
        <v>81.33</v>
      </c>
      <c r="DG7" s="24">
        <v>80.95</v>
      </c>
      <c r="DH7" s="24">
        <v>95.91</v>
      </c>
      <c r="DI7" s="24" t="s">
        <v>102</v>
      </c>
      <c r="DJ7" s="24">
        <v>3.18</v>
      </c>
      <c r="DK7" s="24">
        <v>6.31</v>
      </c>
      <c r="DL7" s="24">
        <v>9.1199999999999992</v>
      </c>
      <c r="DM7" s="24">
        <v>11.45</v>
      </c>
      <c r="DN7" s="24" t="s">
        <v>102</v>
      </c>
      <c r="DO7" s="24">
        <v>19.93</v>
      </c>
      <c r="DP7" s="24">
        <v>21.94</v>
      </c>
      <c r="DQ7" s="24">
        <v>22.89</v>
      </c>
      <c r="DR7" s="24">
        <v>23.37</v>
      </c>
      <c r="DS7" s="24">
        <v>41.09</v>
      </c>
      <c r="DT7" s="24" t="s">
        <v>102</v>
      </c>
      <c r="DU7" s="24">
        <v>0</v>
      </c>
      <c r="DV7" s="24">
        <v>0</v>
      </c>
      <c r="DW7" s="24">
        <v>0</v>
      </c>
      <c r="DX7" s="24">
        <v>0</v>
      </c>
      <c r="DY7" s="24" t="s">
        <v>102</v>
      </c>
      <c r="DZ7" s="24">
        <v>0</v>
      </c>
      <c r="EA7" s="24">
        <v>0</v>
      </c>
      <c r="EB7" s="24">
        <v>0</v>
      </c>
      <c r="EC7" s="24">
        <v>0</v>
      </c>
      <c r="ED7" s="24">
        <v>8.68</v>
      </c>
      <c r="EE7" s="24" t="s">
        <v>102</v>
      </c>
      <c r="EF7" s="24">
        <v>0</v>
      </c>
      <c r="EG7" s="24">
        <v>0</v>
      </c>
      <c r="EH7" s="24">
        <v>0</v>
      </c>
      <c r="EI7" s="24">
        <v>0</v>
      </c>
      <c r="EJ7" s="24" t="s">
        <v>102</v>
      </c>
      <c r="EK7" s="24">
        <v>0.32</v>
      </c>
      <c r="EL7" s="24">
        <v>0.1</v>
      </c>
      <c r="EM7" s="24">
        <v>0.09</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2025-01-30T06:39:45Z</cp:lastPrinted>
  <dcterms:created xsi:type="dcterms:W3CDTF">2025-01-24T07:07:35Z</dcterms:created>
  <dcterms:modified xsi:type="dcterms:W3CDTF">2025-02-28T00:06:36Z</dcterms:modified>
  <cp:category/>
</cp:coreProperties>
</file>